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8835" firstSheet="2" activeTab="2"/>
  </bookViews>
  <sheets>
    <sheet name="НДФЛ" sheetId="1" r:id="rId1"/>
    <sheet name="земельный налог1" sheetId="2" r:id="rId2"/>
    <sheet name="Зем_налог2" sheetId="3" r:id="rId3"/>
    <sheet name="налог на имущество физич.лиц" sheetId="4" r:id="rId4"/>
    <sheet name="налог на имущество организаций" sheetId="5" r:id="rId5"/>
    <sheet name="ЕНВД" sheetId="6" r:id="rId6"/>
  </sheets>
  <definedNames>
    <definedName name="Excel_BuiltIn_Print_Titles_2">'налог на имущество организаций'!$3:$4</definedName>
    <definedName name="_xlnm.Print_Titles" localSheetId="5">'ЕНВД'!$3:$5</definedName>
    <definedName name="_xlnm.Print_Titles" localSheetId="1">'земельный налог1'!$3:$3</definedName>
    <definedName name="_xlnm.Print_Titles" localSheetId="0">'НДФЛ'!$2:$3</definedName>
  </definedNames>
  <calcPr fullCalcOnLoad="1"/>
</workbook>
</file>

<file path=xl/sharedStrings.xml><?xml version="1.0" encoding="utf-8"?>
<sst xmlns="http://schemas.openxmlformats.org/spreadsheetml/2006/main" count="442" uniqueCount="334">
  <si>
    <t>млн. руб.</t>
  </si>
  <si>
    <t>Наименование показателя</t>
  </si>
  <si>
    <t>прогноз</t>
  </si>
  <si>
    <t>№ п/п</t>
  </si>
  <si>
    <t>Фонд оплаты труда- всего, млн.руб.</t>
  </si>
  <si>
    <t>в т.ч.</t>
  </si>
  <si>
    <t xml:space="preserve"> 1.1</t>
  </si>
  <si>
    <t xml:space="preserve"> 1.2</t>
  </si>
  <si>
    <t xml:space="preserve">  сельское хозяйство</t>
  </si>
  <si>
    <t xml:space="preserve"> 1.3</t>
  </si>
  <si>
    <t xml:space="preserve">  строительство</t>
  </si>
  <si>
    <t xml:space="preserve"> 1.4</t>
  </si>
  <si>
    <t xml:space="preserve">  транспорт и связь</t>
  </si>
  <si>
    <t xml:space="preserve"> 1.5</t>
  </si>
  <si>
    <t xml:space="preserve"> 1.6</t>
  </si>
  <si>
    <t xml:space="preserve">  прочие</t>
  </si>
  <si>
    <t>2.</t>
  </si>
  <si>
    <t xml:space="preserve"> 2.1</t>
  </si>
  <si>
    <t xml:space="preserve"> 2.2</t>
  </si>
  <si>
    <t xml:space="preserve"> 2.3</t>
  </si>
  <si>
    <t xml:space="preserve"> 3.4</t>
  </si>
  <si>
    <t xml:space="preserve"> 2.5</t>
  </si>
  <si>
    <t xml:space="preserve"> 2.6</t>
  </si>
  <si>
    <t xml:space="preserve"> 3.1</t>
  </si>
  <si>
    <t xml:space="preserve"> 3.2</t>
  </si>
  <si>
    <t xml:space="preserve"> 3.3</t>
  </si>
  <si>
    <t xml:space="preserve"> 3.5</t>
  </si>
  <si>
    <t xml:space="preserve"> 3.6</t>
  </si>
  <si>
    <t xml:space="preserve">5. </t>
  </si>
  <si>
    <t>Коэффициент полноты семьи</t>
  </si>
  <si>
    <t>6.</t>
  </si>
  <si>
    <t>Объем стандартных вычетов, млн. руб (с.6.1 + с.6.2)</t>
  </si>
  <si>
    <t xml:space="preserve"> 6.1</t>
  </si>
  <si>
    <t xml:space="preserve"> 6.1.1</t>
  </si>
  <si>
    <t xml:space="preserve"> 6.1.2</t>
  </si>
  <si>
    <t xml:space="preserve"> 6.1.3</t>
  </si>
  <si>
    <t xml:space="preserve"> 6.1.4</t>
  </si>
  <si>
    <t xml:space="preserve"> 6.1.5</t>
  </si>
  <si>
    <t xml:space="preserve"> 6.1.6</t>
  </si>
  <si>
    <t xml:space="preserve"> 6.2</t>
  </si>
  <si>
    <t>7.</t>
  </si>
  <si>
    <t xml:space="preserve">Объем социальных вычетов, млн. руб. </t>
  </si>
  <si>
    <t>8.</t>
  </si>
  <si>
    <t>Объем имущественных вычетов, млн. руб.</t>
  </si>
  <si>
    <t>9.</t>
  </si>
  <si>
    <t>Итого вычетов, млн. руб. (с.6+с.7+с.8)</t>
  </si>
  <si>
    <t>10.</t>
  </si>
  <si>
    <t>Налогооблагаемая база по выплатам, млн. руб. (с.1-с.9)</t>
  </si>
  <si>
    <t>11.</t>
  </si>
  <si>
    <t>Ставка налога</t>
  </si>
  <si>
    <t>12.</t>
  </si>
  <si>
    <t>Расчетный налог на доходы физ. лиц, млн. руб. (c.10 x c.11)</t>
  </si>
  <si>
    <t>13.</t>
  </si>
  <si>
    <t>Уровень собираемости</t>
  </si>
  <si>
    <t>14.</t>
  </si>
  <si>
    <t>Итого налог на доходы физ. лиц (с.12 х с.13)</t>
  </si>
  <si>
    <t>15.</t>
  </si>
  <si>
    <t>16.</t>
  </si>
  <si>
    <t>17.</t>
  </si>
  <si>
    <t>Расчет земельного налога</t>
  </si>
  <si>
    <t>отчет</t>
  </si>
  <si>
    <t>оценка</t>
  </si>
  <si>
    <t xml:space="preserve">  обрабатывающие п-ва</t>
  </si>
  <si>
    <t xml:space="preserve">  производство и распределение электроэнергии, газа и воды</t>
  </si>
  <si>
    <t xml:space="preserve">  оптовая и розничная торговля</t>
  </si>
  <si>
    <t xml:space="preserve"> 1.7</t>
  </si>
  <si>
    <t xml:space="preserve"> 1.8</t>
  </si>
  <si>
    <t xml:space="preserve">  гостиницы и рестораны</t>
  </si>
  <si>
    <t xml:space="preserve"> 2.4</t>
  </si>
  <si>
    <t xml:space="preserve"> 2.7</t>
  </si>
  <si>
    <t xml:space="preserve"> 2.8</t>
  </si>
  <si>
    <t xml:space="preserve"> 3.</t>
  </si>
  <si>
    <t xml:space="preserve"> 3.7</t>
  </si>
  <si>
    <t xml:space="preserve"> 3.8</t>
  </si>
  <si>
    <t xml:space="preserve">4. </t>
  </si>
  <si>
    <t>Численность детей и учащихся, ВУЗах, чел.</t>
  </si>
  <si>
    <t>Численность занятых - всего, чел.</t>
  </si>
  <si>
    <t>Средняя заработная плата, руб.</t>
  </si>
  <si>
    <t xml:space="preserve"> 6.1.7</t>
  </si>
  <si>
    <t xml:space="preserve"> 6.1.8</t>
  </si>
  <si>
    <t xml:space="preserve"> 1.9</t>
  </si>
  <si>
    <t xml:space="preserve">  добыча полезных ископаемых</t>
  </si>
  <si>
    <t xml:space="preserve"> 2.9</t>
  </si>
  <si>
    <t xml:space="preserve"> 3.9</t>
  </si>
  <si>
    <t xml:space="preserve"> 6.1.9</t>
  </si>
  <si>
    <t>Обьекты налогообложения</t>
  </si>
  <si>
    <t>До 300 тыс.руб.</t>
  </si>
  <si>
    <t>От 300 тыс. рублей до 500 тыс. рублей</t>
  </si>
  <si>
    <t>Свыше 500 тыс. рублей</t>
  </si>
  <si>
    <t>Ставка налога (до 0,1 процента)</t>
  </si>
  <si>
    <t>Ставка налога (от 0,1 до 0,3 процента)</t>
  </si>
  <si>
    <t>Ставка налога (от 0,3 до 2 процентов)</t>
  </si>
  <si>
    <t>Сумма налога (ст.1 х ст.2), тыс. руб.</t>
  </si>
  <si>
    <t>Сумма налога (ст.4 х ст.5), тыс. руб.</t>
  </si>
  <si>
    <t>Прогноз</t>
  </si>
  <si>
    <t>Стоимость имущества:</t>
  </si>
  <si>
    <t>памятники истории и культуры федерального и областного значения- п/п 5 ст. 381 НК РФ, п. 1 ст.3 Закона Орловской области от 25.11.2003 №364-ОЗ (ф.№11 стр.33)</t>
  </si>
  <si>
    <t>организаций УИН - п/п1 ст.381 НК РФ (ОКВЭД 75.23.4)</t>
  </si>
  <si>
    <t>религиозных организаций -п/п2 ст.381 НК РФ (ОКВЭД 91.31)</t>
  </si>
  <si>
    <t>имущество, используемое для производства ветеринарных иммунобиологических препаратов, предназначенных для борьбы с эпидемиями и эпизоотиями  - п/п4 ст. 381 НК РФ (ОКВЭД 24.4)</t>
  </si>
  <si>
    <t>специализированных протезно-ортопедических предприятий - п/п 13 ст. 381 НК РФ (ОКВЭД 331.10.1)</t>
  </si>
  <si>
    <t>государственных научных центров -  п/п 15 ст. 381 НК РФ</t>
  </si>
  <si>
    <t>Примечание</t>
  </si>
  <si>
    <t xml:space="preserve"> Примечание: </t>
  </si>
  <si>
    <t>Остаточная стоимость фондов жилищного и коммунального хозяйства указывается без собственности граждан</t>
  </si>
  <si>
    <t>1.</t>
  </si>
  <si>
    <t>3.</t>
  </si>
  <si>
    <t>4.</t>
  </si>
  <si>
    <t>5.</t>
  </si>
  <si>
    <t>В отчетном периоде налоговые вычеты определяются исходя из отчетных данных налоговых органов</t>
  </si>
  <si>
    <t xml:space="preserve">Социальные налоговые вычеты расчитываются исходя из отчетных  данных налоговых органов и динамики заболеваемости и демографии в районе. </t>
  </si>
  <si>
    <t>Объем имущественных налоговых вычетов определяется исходя из отчетных данных налоговых органов и динамики денежных доходов населения</t>
  </si>
  <si>
    <t>Расчет делается как в целом по району (городскому округу), так и в разрезе поселений</t>
  </si>
  <si>
    <t>Расчет делается как в целом по мунципальному району (городскому округу), так и в разрезе поселений</t>
  </si>
  <si>
    <t>Итого  налога (ст.3+ст.6 +ст.9), тыс. руб.</t>
  </si>
  <si>
    <t>Льготы по налогу ( тыс. руб.)</t>
  </si>
  <si>
    <t>Расчет единого налога на вмененный доход</t>
  </si>
  <si>
    <t xml:space="preserve">1. </t>
  </si>
  <si>
    <t>ремонт, окраска и пошив обуви</t>
  </si>
  <si>
    <t>Бытовые услуги по ОКУН</t>
  </si>
  <si>
    <t>1.1.</t>
  </si>
  <si>
    <t>ремонт и пошив швейных, меховых и кожаных изделий</t>
  </si>
  <si>
    <t>сумма налога</t>
  </si>
  <si>
    <t>ремонт бытовой, радиоэлектронной аппаратуры, бытовых машин, бытовых приборов</t>
  </si>
  <si>
    <t>1.2.</t>
  </si>
  <si>
    <t>1.3.</t>
  </si>
  <si>
    <t>ремонт часов</t>
  </si>
  <si>
    <t>1.4.</t>
  </si>
  <si>
    <t>1.5.</t>
  </si>
  <si>
    <t>ремонт и изготовление металлоизделеий</t>
  </si>
  <si>
    <t>1.6.</t>
  </si>
  <si>
    <t>ремонт ювелирных изделий</t>
  </si>
  <si>
    <t>1.7.</t>
  </si>
  <si>
    <t>изготовление и ремонт мебели</t>
  </si>
  <si>
    <t>1.8.</t>
  </si>
  <si>
    <t>базовая доходность</t>
  </si>
  <si>
    <t>услуги фотоателье и фотолабораторий</t>
  </si>
  <si>
    <t>1.9.</t>
  </si>
  <si>
    <t>1.10.</t>
  </si>
  <si>
    <t>услуги бань и душевых</t>
  </si>
  <si>
    <t xml:space="preserve"> -//-</t>
  </si>
  <si>
    <t>1.11.</t>
  </si>
  <si>
    <t>парикмахерские услуги</t>
  </si>
  <si>
    <t>1.12.</t>
  </si>
  <si>
    <t>другие виды бытовых услуг</t>
  </si>
  <si>
    <t>Оказание услуг по ремонту, техническому обслуживанию и мойке автотранспортных средств</t>
  </si>
  <si>
    <t>физический показатель</t>
  </si>
  <si>
    <t>кол-во работников, включая ИП</t>
  </si>
  <si>
    <t>К2*</t>
  </si>
  <si>
    <t>торговое место</t>
  </si>
  <si>
    <t>не установлен</t>
  </si>
  <si>
    <t xml:space="preserve"> -</t>
  </si>
  <si>
    <t xml:space="preserve">в соответсвии с приложением №2 к Закону Орловской области от 26.11.2002 N 290-ОЗ
</t>
  </si>
  <si>
    <t>Примечание:</t>
  </si>
  <si>
    <t>Базовая доходность устанавливается главой 26.3 НК РФ</t>
  </si>
  <si>
    <t>В графе сумма налога указывается общая сумма ЕНВД без межбюджетного распределения</t>
  </si>
  <si>
    <t>тыс. руб</t>
  </si>
  <si>
    <t>Расчет представляется в целом по муниципальному району (городскому округу)</t>
  </si>
  <si>
    <t>используемые для нужд УИН - п/п1 ст. 395 НК РФ</t>
  </si>
  <si>
    <t>под государственными автомобильными дорогами общего пользования - п/п 2 ст.395 НК РФ</t>
  </si>
  <si>
    <t>принадлежащие религиозным организациям - п/п 4 ст.395 НК РФ</t>
  </si>
  <si>
    <t>используемые общественными организациями инвалидов и созданными ими организациями - п/п 5 ст. 395 НК РФ</t>
  </si>
  <si>
    <t>используемых организациями народных художественных промыслов - п/п 6 ст.395 НК РФ</t>
  </si>
  <si>
    <t>…</t>
  </si>
  <si>
    <t xml:space="preserve">в т.ч. по видам льгот </t>
  </si>
  <si>
    <t>№п/п</t>
  </si>
  <si>
    <t>4.1.</t>
  </si>
  <si>
    <t>Сумма выпадающих доходов, тыс. руб.</t>
  </si>
  <si>
    <t>Кадастровая стоимость земельных участков, освобождаемых от налогообложения в соответствии со ст. 395 НК РФ, тыс. руб.</t>
  </si>
  <si>
    <t>НДФЛ начисленный налоговыми органами</t>
  </si>
  <si>
    <t>НДФЛ фактически собранный</t>
  </si>
  <si>
    <t>х</t>
  </si>
  <si>
    <t>объекты жилфонда и инфраструктуры ЖКХ, содержание которых полностью или частично финансируется за счет средств областного или местных бюджетов - п. 8 ст.3 Закона Орловской области от 25.11.2003 №364-ОЗ</t>
  </si>
  <si>
    <t>объекты соц-культ. сферы, используемые для нужд образования, содержание которых полностью или частично финансируется за счет средств областного или местных бюджетов - п. 9 ст.3 Закона Орловской области от 25.11.2003 №364-ОЗ</t>
  </si>
  <si>
    <t xml:space="preserve">   объекты соц-культ. сферы, используемые для нужд культуры и искусства, содержание которых полностью или частично финансируется за счет средств областного или местных бюджетов - п. 9 ст.3 Закона Орловской области от 25.11.2003 №364-ОЗ</t>
  </si>
  <si>
    <t>объекты соц-культ. сферы, используемые для нужд физкультуры и спорта, содержание которых полностью или частично финансируется за счет средств областного или местных бюджетов - п. 9 ст.3 Закона Орловской области от 25.11.2003 №364-ОЗ</t>
  </si>
  <si>
    <t>объекты соц-культ. сферы, используемые для нужд здравоохранения, содержание которых полностью или частично финансируется за счет средств областного или местных бюджетов - п. 9 ст.3 Закона Орловской области от 25.11.2003 №364-ОЗ</t>
  </si>
  <si>
    <t>объекты соц-культ. сферы, используемые для нужд соц обеспечения, содержание которых полностью или частично финансируется за счет средств областного или местных бюджетов - п. 9 ст.3 Закона Орловской области от 25.11.2003 №364-ОЗ</t>
  </si>
  <si>
    <t>Расчет делается в целом по муниципальному району (городскому округу)</t>
  </si>
  <si>
    <t>значения физического показателя</t>
  </si>
  <si>
    <t>начислено</t>
  </si>
  <si>
    <t>собрано</t>
  </si>
  <si>
    <t>Оказание услуг общественного питания через объекты организации общественного питания, имеющие залы обслуживания посетителей</t>
  </si>
  <si>
    <t>К2</t>
  </si>
  <si>
    <r>
      <t xml:space="preserve">К2** </t>
    </r>
    <r>
      <rPr>
        <sz val="10"/>
        <rFont val="Arial Cyr"/>
        <family val="0"/>
      </rPr>
      <t>в соответствии с законом Орловской области №290-ОЗ</t>
    </r>
  </si>
  <si>
    <t>жилые дома, квартиры, дачи, гаражи и иные строения, помещения и сооружения, тыс. руб.</t>
  </si>
  <si>
    <t>Таблица 2</t>
  </si>
  <si>
    <t xml:space="preserve">ЗЕМЛИ СЕЛЬСКОХОЗЯЙСТВЕННОГО НАЗНАЧЕНИЯ        </t>
  </si>
  <si>
    <t xml:space="preserve">Сельскохозяйственные угодья                   </t>
  </si>
  <si>
    <t xml:space="preserve">Прочие земли сельскохозяйственного назначения </t>
  </si>
  <si>
    <t xml:space="preserve">ЗЕМЛИ ПОСЕЛЕНИЙ                               </t>
  </si>
  <si>
    <t xml:space="preserve">Прочие земельные участки                      </t>
  </si>
  <si>
    <t xml:space="preserve">Земли промышленности                          </t>
  </si>
  <si>
    <t xml:space="preserve">Земли энергетики                              </t>
  </si>
  <si>
    <t xml:space="preserve">Земли транспорта                              </t>
  </si>
  <si>
    <t xml:space="preserve">Земли связи, радиовещания, телевидения,       </t>
  </si>
  <si>
    <t xml:space="preserve">информатики                                    </t>
  </si>
  <si>
    <t xml:space="preserve">Прочие земли                                  </t>
  </si>
  <si>
    <t xml:space="preserve">ЗЕМЛИ ОСОБО ОХРАНЯЕМЫХ ТЕРРИТОРИЙ И ОБЪЕКТОВ  </t>
  </si>
  <si>
    <t xml:space="preserve">ЗЕМЛИ ЛЕСНОГО ФОНДА                           </t>
  </si>
  <si>
    <t xml:space="preserve">ЗЕМЛИ ВОДНОГО ФОНДА                           </t>
  </si>
  <si>
    <t xml:space="preserve">ЗЕМЛИ ЗАПАСА                                  </t>
  </si>
  <si>
    <t xml:space="preserve">Земли, занятые внутрихозяйственными дорогами, коммуникациями, древесно-кустарниковой растительностью, предназначенной для обеспечения защиты от воздействия негативных (вредных) природных, антропогенных и техногенных явлений, замкнутыми водоемами, а также занятые зданиями, строениями, сооружениями, используемые для производства, хранения и переработки сельскохозяйственной продукции   </t>
  </si>
  <si>
    <t>Кадастровая стоимость</t>
  </si>
  <si>
    <t>Площадь, га</t>
  </si>
  <si>
    <t>Налоговая ставка (% от кадастровой стоимости)</t>
  </si>
  <si>
    <t>x</t>
  </si>
  <si>
    <t>Итого сумма налога</t>
  </si>
  <si>
    <t>таблица 1</t>
  </si>
  <si>
    <t xml:space="preserve">Земли в пределах поселений, отнесенные к территориальным зонам сельскохозяйственного использования      </t>
  </si>
  <si>
    <t xml:space="preserve">Земельные участки, занятые жилищным фондом и объектами инженерной инфраструктуры жилищно-коммунального комплекса   </t>
  </si>
  <si>
    <t>Земельные участки, предоставленные для жилищного строительства</t>
  </si>
  <si>
    <t xml:space="preserve">Земельные участки, приобретенные в собственность юридическими и физическими лицами на условиях осуществления на них жилищного строительства (за исключением индивидуального жилищного строительства)   </t>
  </si>
  <si>
    <t>Земельные участки, приобретенные в собственность физическими лицами на условиях осуществления на них индивидуального жилищного строительства</t>
  </si>
  <si>
    <t xml:space="preserve">Земельные участки, предоставленные для ведения личного подсобного хозяйства, садоводства и огородничества или животноводства             </t>
  </si>
  <si>
    <t xml:space="preserve">Земельные участки, предоставленные юридическим лицам для ведения садоводства и огородничества или животноводства     </t>
  </si>
  <si>
    <t xml:space="preserve">Земельные участки, предоставленные физическим лицам для ведения садоводства и огородничества или животноводства     </t>
  </si>
  <si>
    <t xml:space="preserve">Земли в пределах поселений, отнесенные к производственным территориальным зонам и зонам инженерных и транспортных инфраструктур       </t>
  </si>
  <si>
    <t xml:space="preserve">Наименование категории земли*         </t>
  </si>
  <si>
    <t>Кадастровая стоимость земельных участков, исключаемых из налогообложения в соответствии с п.5 ст. 391 НК РФ в размере 10000 рублей на человека, тыс. руб. (принадлежащие Героям Советского Союза, Героям России, полным кавалерам ордена Славы - п/п 1; инвалидам - п/п 2; инвалидам с детства - п/п 3; ветеранам и инвалидам ВОВ и боевых действий - п/п 4; подвергшимся воздействию радиации вследствии аварий- п/п 5; принимавшим участие в ядерных испытаниях и ликвидации ядерных объектов - п/п 6, 7</t>
  </si>
  <si>
    <t>4.2.</t>
  </si>
  <si>
    <t>4.3.</t>
  </si>
  <si>
    <t>4.4.</t>
  </si>
  <si>
    <t>4.5.</t>
  </si>
  <si>
    <t>6.1.</t>
  </si>
  <si>
    <t>в том числе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</si>
  <si>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   </t>
  </si>
  <si>
    <t>Оказание услуг по временному размещению и проживанию</t>
  </si>
  <si>
    <r>
      <t>площадь торгового зала, м</t>
    </r>
    <r>
      <rPr>
        <vertAlign val="superscript"/>
        <sz val="8"/>
        <rFont val="Arial Cyr"/>
        <family val="0"/>
      </rPr>
      <t>2</t>
    </r>
  </si>
  <si>
    <t>в том числе: стоимость основных фондов предприятий, которые зарегистрированы на территории данного муниципального образования, но облагаются налогом по месту их расположения в других муниципальных образованиях</t>
  </si>
  <si>
    <t>кроме того: стоимость основных фондов предприятий, которые расположены и облагаются налогом в данном муниципальном образовании, но зарегистрированы на территории другого муниципального образования</t>
  </si>
  <si>
    <t>Кадастровая стоимость земельных участков, уплата налога по которым маловероятна (собственник находится в состоянии банкротства,  затруднен его поиск и т.д.), тыс. руб.</t>
  </si>
  <si>
    <t>ВСЕГО ( с.1. - с.3. - с.5 - с.7.-с.9. )</t>
  </si>
  <si>
    <r>
      <t xml:space="preserve"> Сумма налога, тыс. руб.(</t>
    </r>
    <r>
      <rPr>
        <b/>
        <sz val="11"/>
        <rFont val="Arial Cyr"/>
        <family val="0"/>
      </rPr>
      <t>таблица 1</t>
    </r>
    <r>
      <rPr>
        <sz val="11"/>
        <rFont val="Arial Cyr"/>
        <family val="0"/>
      </rPr>
      <t>)</t>
    </r>
  </si>
  <si>
    <t>Всего налога (ст.10-ст.11) , тыс. руб.</t>
  </si>
  <si>
    <t>** В случае, если представительные органы муниципальных районов и городских округов до 1 января 2007 года не приняли нормативный правовой акт о введении в действие системы налогообложения в виде единого налога на вмененный доход для отдельных видов деятельности на соответствующей территории, до 1 января 2007 года применяются положения закона субъекта Российской Федерации, устанавливающие порядок введения в действие системы налогообложения в виде единого налога на вмененный доход для отдельных видов деятельности на территории данного субъекта Российской Федерации, виды предпринимательской деятельности, в отношении которых вводится указанный налог, и значения коэффициента К2.</t>
  </si>
  <si>
    <t>ИТОГО:</t>
  </si>
  <si>
    <t>* К2 - корректирующий коэффициент - с 1 января 2006 года представительные органы муниципальных районов (городских округов) устанавливают виды деятельности в отношении которых принменяется ЕНВД в пределах видов деятельности установленных главой 26.3 НК РФ и значение коэффициента К2</t>
  </si>
  <si>
    <t>По стр.1 указывается остаточная стоимость основных фондов на конец сответствующего периода, не включая собственность граждан из баланса основных фондов</t>
  </si>
  <si>
    <t>2011 год</t>
  </si>
  <si>
    <t>Оказание автотранспортных услуг по перевозке грузов</t>
  </si>
  <si>
    <t>Оказание автотранспортных услуг по перевозке пассажиров</t>
  </si>
  <si>
    <t>площадь торгового места в квадратных метрах</t>
  </si>
  <si>
    <t>Оказание услуг общественного питания через объекты организации общественного питания, не имеющие залов обслуживания посетителей</t>
  </si>
  <si>
    <t>химчистка и крашение, услуги прачечных</t>
  </si>
  <si>
    <t xml:space="preserve">  обрабатывающие п-ва (40000/ст.3.1 х 400 х ст.2.1)</t>
  </si>
  <si>
    <t>В прогнозном периоде стандартный налоговый вычет в размере 400 рублей определяется исходя из числа месяцев в течение которых доход работающего не превышает 40000 рублей. Для этого 40000 руб. делится на среднюю заработную плату по виду деятельности и умножается на численность занятых в ней.</t>
  </si>
  <si>
    <t xml:space="preserve">Стандартный налоговый вычет на детей в размере 1000 рублей определяется аналогично предыдущему, определяется исходя из числа месяцев в течение которых доход работающего не превышает 280000 рублей, но не в разрезе видов деятельности, а в среднем по району, с учетом того, что его получают оба родителя (см. коэффициент полноты семьи) </t>
  </si>
  <si>
    <t>2012 год</t>
  </si>
  <si>
    <t>Сумма налога в 2008 году должна соответсвовать официальной налоговой отчетности по форме 1Н и 5Н</t>
  </si>
  <si>
    <t>Кол-во транспортных средств, используемых для перевозки грузов</t>
  </si>
  <si>
    <t>1. Остаточная стоимость основных фондов - всего по отчетности Орелстата</t>
  </si>
  <si>
    <t>2. Остаточная стоимость основных фондов - всего,  (стр.1.-стр.1.1.+стр.1.2.)</t>
  </si>
  <si>
    <t>3. Стоимость ОФ, не облагаемая налогом на имущество</t>
  </si>
  <si>
    <t>общественные организации инвалидов и созданных ими предпр.(п/п 3 ст.381 НК РФ)</t>
  </si>
  <si>
    <t>ж/д пути и сооружения, являющиеся их неотемлемой частью (перечень утверждается Правительством РФ) - п/п 11 ст. 381 НК РФ</t>
  </si>
  <si>
    <t>ЛЭП и сооружения, являющиеся их неотемлемой частью (перечень утверждается Правительством РФ) - п/п 11 ст. 381 НК РФ</t>
  </si>
  <si>
    <t>магистральные трубопроводы и сооружения, являющиеся их неотемлемой частью (перечень утверждается Правительством РФ) - п/п 11 ст. 381 НК РФ</t>
  </si>
  <si>
    <t>коллегий адвокатов, адвокатских бюро и юридических консультаций - п/п 14 ст. 381 НК РФ (ОКВЭД 74.11)</t>
  </si>
  <si>
    <t>объекты, используемые для отдыха и оздоровления детей - п. 2 ст.3 Закона Орловской области от 25.11.2003 №364-ОЗ</t>
  </si>
  <si>
    <t>объекты, используемые для охраны природы, пожарной безопасности и гражданской обороны - п. 3 ст.3 Закона Орловской области от 25.11.2003 №364-ОЗ</t>
  </si>
  <si>
    <t>используемое исключительно и непосредственно в процессе производства  с/х продукции, выращивания и лова  рыбы - п. 5 ст.3 Закона Орловской области от 25.11.2003 №364-ОЗ</t>
  </si>
  <si>
    <t>имущество органов государственной власти области и местного самоуправления - п. 6 ст.3 Закона Орловской области от 25.11.2003 №364-ОЗ</t>
  </si>
  <si>
    <t>4. Остаточная стоимость ОФ, облагаемая налогом на имущество предприятий (стр.2 - стр.3)</t>
  </si>
  <si>
    <t>4.1. Остаточная стоимость ОФ, облагаемая налогом на имущество предприятий по ставке 2,2% (стр.4. - стр.4.2.)</t>
  </si>
  <si>
    <t>4.2. Остаточная стоимость ОФ, облагаемая налогом на имущество предприятий по ставке 1,1%</t>
  </si>
  <si>
    <t>организаций, осуществляющих селекционно-гибридную работу по разведению племенных свиней в ходе реализации инвестиционного проекта</t>
  </si>
  <si>
    <t>организаций, осуществляющих производство холодильного оборудования и строительной керамики</t>
  </si>
  <si>
    <t>5. Среднегодовая стоимость облагаемого имущества всего (стр.5.1.+стр.5.2.)</t>
  </si>
  <si>
    <t>5.1. Среднегодовая стоимость ОФ, облагаемая налогом на имущество предприятий по ставке 2,2%</t>
  </si>
  <si>
    <t>5.2. Среднегодовая стоимость ОФ, облагаемая налогом на имущество предприятий по ставке 1,1%</t>
  </si>
  <si>
    <t>6. Расчетный налог на имущество всего (стр.6.1.+стр.6.2.)</t>
  </si>
  <si>
    <t>6.1. Расчетный налог на имущество по ставке 2,2%</t>
  </si>
  <si>
    <t>6.2. Расчетный налог на имущество по ставке 1,1%</t>
  </si>
  <si>
    <t>7. Фактически поступившая сумма налога</t>
  </si>
  <si>
    <t>Оказание ветеринарных услуг</t>
  </si>
  <si>
    <t>Оказание услуг по предоставлению во временное владение (в пользование)мест для стоянки автотранспортных средств, а также по хранению автотранспортных средств на платных стоянках</t>
  </si>
  <si>
    <t>Розничная торговля, осуществляемая через объекты стационарной торговой сети, имеющие торговые залы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</si>
  <si>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сети,площадь торгового места в которых не превышает  5 квадратных метров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</si>
  <si>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сети,площадь торгового места в которых  превышает  5 квадратных метров</t>
  </si>
  <si>
    <t xml:space="preserve">Развозная и разносная розничная торговля 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</si>
  <si>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</t>
  </si>
  <si>
    <r>
      <t>Площадь информационного поля,  м</t>
    </r>
    <r>
      <rPr>
        <vertAlign val="superscript"/>
        <sz val="8"/>
        <rFont val="Arial Cyr"/>
        <family val="0"/>
      </rPr>
      <t>2</t>
    </r>
  </si>
  <si>
    <t>Распространение наружной рекламы с использованием рекламных конструкций с автоматической сменой изображения</t>
  </si>
  <si>
    <r>
      <t>Площадь информационного поля, м</t>
    </r>
    <r>
      <rPr>
        <vertAlign val="superscript"/>
        <sz val="8"/>
        <rFont val="Arial Cyr"/>
        <family val="0"/>
      </rPr>
      <t>2</t>
    </r>
  </si>
  <si>
    <t>Распространение наружной рекламы посредством электронных табло</t>
  </si>
  <si>
    <t>Распространение размещение рекламы на транспортных средствах</t>
  </si>
  <si>
    <t>Кол-во транспортных средств, на которых размещена реклама</t>
  </si>
  <si>
    <r>
      <t>Общая площадь помещения для временного размещения и проживания, м</t>
    </r>
    <r>
      <rPr>
        <vertAlign val="superscript"/>
        <sz val="8"/>
        <rFont val="Arial Cyr"/>
        <family val="0"/>
      </rPr>
      <t>2</t>
    </r>
  </si>
  <si>
    <r>
      <t>Общая площадь стоянки, м</t>
    </r>
    <r>
      <rPr>
        <vertAlign val="superscript"/>
        <sz val="8"/>
        <rFont val="Arial Cyr"/>
        <family val="0"/>
      </rPr>
      <t>2</t>
    </r>
  </si>
  <si>
    <t>Оказание услуг по передаче во временое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сети,а также объектов организации общественного питания, не имеющих залов обслуживаеия посетителей, если площадь каждого из них не превышает 5 квадратных метров</t>
  </si>
  <si>
    <t>Площадь переданного во временное владение и (или) в пользование торгового мести, объекта нестационарной торговой сети, объекта организации общественного питания, м2</t>
  </si>
  <si>
    <t>Оказание услуг по передаче во временое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</si>
  <si>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Количество переданных во временное владение и (или) в пользование земельных участков</t>
  </si>
  <si>
    <t>Оказание услуг по передаче во временое владение и (или) пользование земельных участков для размещения объектов стационарной и  нестационарной торговой сети  объектов организации общественного питания, если площадь земельного участка превышает 10 квадратных метров</t>
  </si>
  <si>
    <t>Площадь переданного во временное владение и (или) в пользование земельного участка, м2</t>
  </si>
  <si>
    <r>
      <t>Площадь зала, обслуживания, м</t>
    </r>
    <r>
      <rPr>
        <vertAlign val="superscript"/>
        <sz val="8"/>
        <rFont val="Arial Cyr"/>
        <family val="0"/>
      </rPr>
      <t>2</t>
    </r>
  </si>
  <si>
    <t>кол-во посадочных мест</t>
  </si>
  <si>
    <t>Кол-во переданных во временное владение и (или) в пользование торговых мест, объектов нестационарной торговой сети, объектов организации общественного питания</t>
  </si>
  <si>
    <t>Оказание услуг по передаче во временое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обслуживаеия посетителей, если площадь каждого из них превышает 5 квадратных метров</t>
  </si>
  <si>
    <t xml:space="preserve">Расчет налога на имущество организаций </t>
  </si>
  <si>
    <t>Стр. 3 является суммой строк, отражающих величину стоимости основных средств, исключаемых из облагаемой базы согласно Главе 30 НК РФ ст. 381, а также ст.3 закона Орловской области "О налоге на имущество организаций"</t>
  </si>
  <si>
    <t>дороги общего пользования и сооружения, являющиеся их неотъемлемой частью (перечень утверждается Правительством РФ и Правительства Орловской области) - п/п 11 ст.381 НК РФ, п. 4 ст.3 Закона Орловской области от 25.11.2003 №364-ОЗ</t>
  </si>
  <si>
    <t>2009 отчет</t>
  </si>
  <si>
    <t>2010 оценка</t>
  </si>
  <si>
    <t>2013г.</t>
  </si>
  <si>
    <t>2013 год</t>
  </si>
  <si>
    <t>2011 прогноз</t>
  </si>
  <si>
    <t>в размере 1000 рублей на детей  (если ст. 3 х 12 больше 280 тыс. руб., то 280000/с.3 х1000 х с.5 х с.4 иначе 12х1000ст.4х ст.5)</t>
  </si>
  <si>
    <t>в размере 400 рублей на работающего (сумма строк 6.1.1 - 6.1.9)</t>
  </si>
  <si>
    <r>
      <t xml:space="preserve">К1 - Приказом Министерства экономического развития РФ от 13.11.2009 №465 "Об установлении коэффициента-дефлятора К1 на 2010 год" коэффициент-дефлятор К1, необходимый для расчета налоговой базы по единому налогу на вмененный доход в соответствии с главой 26.3 "Система налогообложения в виде единого налога на вмененный доход для отдельных видов деятельности" НК РФ, установлен на 2010 год равным </t>
    </r>
    <r>
      <rPr>
        <b/>
        <sz val="10"/>
        <rFont val="Arial Cyr"/>
        <family val="0"/>
      </rPr>
      <t>1,295</t>
    </r>
    <r>
      <rPr>
        <sz val="10"/>
        <rFont val="Arial Cyr"/>
        <family val="0"/>
      </rPr>
      <t xml:space="preserve">
</t>
    </r>
  </si>
  <si>
    <t>НДФЛ по дивидендам</t>
  </si>
  <si>
    <t>НДФЛ по прочим доходам</t>
  </si>
  <si>
    <t>Всего НДФЛ в консолидированный бюджет области (сумма строк 14,15,16)</t>
  </si>
  <si>
    <t xml:space="preserve">Коэффициент полноты семьи показывает сколько родителей получает вычет </t>
  </si>
  <si>
    <t>Кадастровая стоимость земельных участков не подлежащая использованию, тыс. руб.</t>
  </si>
  <si>
    <t>Прочие земли</t>
  </si>
  <si>
    <t>Сумма налога,тыс. руб.</t>
  </si>
  <si>
    <t>Сумма налога, тыс.руб.</t>
  </si>
  <si>
    <t>Налог на имущество  физических лиц Жерновецкое с/п</t>
  </si>
  <si>
    <t>фактически собрано</t>
  </si>
  <si>
    <t>Расчет прогнозной величины поступлений налога на доходы физических лиц в консолидированный бюджет Жерновецкого поселения</t>
  </si>
  <si>
    <t>2010 отчет</t>
  </si>
  <si>
    <t>2011оценка</t>
  </si>
  <si>
    <t>2011 год (оценка)</t>
  </si>
  <si>
    <t>2012 год (прогноз)</t>
  </si>
  <si>
    <t>2011 г.</t>
  </si>
  <si>
    <t>2014г.</t>
  </si>
  <si>
    <t>2014 год</t>
  </si>
  <si>
    <t>2012 г.</t>
  </si>
  <si>
    <t>2015г.</t>
  </si>
  <si>
    <t>2015 год</t>
  </si>
  <si>
    <t>101,00</t>
  </si>
  <si>
    <t>Расчет земельного налога   приложение №2 к пояснительной записке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</si>
</sst>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0.00000"/>
    <numFmt numFmtId="168" formatCode="0.0000"/>
    <numFmt numFmtId="169" formatCode="0.0000E+00"/>
    <numFmt numFmtId="170" formatCode="0.000E+00"/>
    <numFmt numFmtId="171" formatCode="0.00000000"/>
    <numFmt numFmtId="172" formatCode="0.0000000"/>
    <numFmt numFmtId="173" formatCode="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vertAlign val="superscript"/>
      <sz val="8"/>
      <name val="Arial Cyr"/>
      <family val="0"/>
    </font>
    <font>
      <i/>
      <sz val="11"/>
      <name val="Arial Cyr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16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9" fontId="2" fillId="0" borderId="10" xfId="56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 vertical="top"/>
    </xf>
    <xf numFmtId="164" fontId="1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" fontId="2" fillId="0" borderId="18" xfId="0" applyNumberFormat="1" applyFont="1" applyFill="1" applyBorder="1" applyAlignment="1">
      <alignment horizontal="left" vertical="top"/>
    </xf>
    <xf numFmtId="1" fontId="2" fillId="0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vertical="top"/>
    </xf>
    <xf numFmtId="9" fontId="2" fillId="0" borderId="19" xfId="56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 vertical="top"/>
    </xf>
    <xf numFmtId="164" fontId="1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wrapText="1"/>
    </xf>
    <xf numFmtId="164" fontId="1" fillId="0" borderId="2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7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16" fontId="0" fillId="0" borderId="36" xfId="0" applyNumberForma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0" xfId="0" applyFill="1" applyAlignment="1">
      <alignment wrapText="1"/>
    </xf>
    <xf numFmtId="0" fontId="2" fillId="0" borderId="38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0" xfId="0" applyBorder="1" applyAlignment="1">
      <alignment horizont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vertical="top" wrapText="1"/>
    </xf>
    <xf numFmtId="0" fontId="9" fillId="0" borderId="44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46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7" xfId="0" applyBorder="1" applyAlignment="1">
      <alignment wrapText="1"/>
    </xf>
    <xf numFmtId="0" fontId="11" fillId="0" borderId="48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wrapText="1"/>
    </xf>
    <xf numFmtId="0" fontId="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55" xfId="0" applyFont="1" applyBorder="1" applyAlignment="1">
      <alignment wrapText="1"/>
    </xf>
    <xf numFmtId="16" fontId="3" fillId="0" borderId="54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58" xfId="0" applyBorder="1" applyAlignment="1">
      <alignment horizontal="left" vertical="top"/>
    </xf>
    <xf numFmtId="0" fontId="1" fillId="0" borderId="58" xfId="0" applyFont="1" applyBorder="1" applyAlignment="1">
      <alignment horizontal="center" vertical="top" wrapText="1"/>
    </xf>
    <xf numFmtId="0" fontId="0" fillId="0" borderId="47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0" xfId="0" applyBorder="1" applyAlignment="1">
      <alignment horizontal="center" vertical="top" wrapText="1"/>
    </xf>
    <xf numFmtId="164" fontId="0" fillId="0" borderId="40" xfId="0" applyNumberFormat="1" applyBorder="1" applyAlignment="1">
      <alignment horizontal="center" vertical="top" wrapText="1"/>
    </xf>
    <xf numFmtId="0" fontId="0" fillId="0" borderId="39" xfId="0" applyBorder="1" applyAlignment="1">
      <alignment vertical="top"/>
    </xf>
    <xf numFmtId="0" fontId="2" fillId="0" borderId="5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0" fillId="0" borderId="0" xfId="52" applyBorder="1">
      <alignment/>
      <protection/>
    </xf>
    <xf numFmtId="0" fontId="0" fillId="0" borderId="0" xfId="52">
      <alignment/>
      <protection/>
    </xf>
    <xf numFmtId="0" fontId="2" fillId="0" borderId="63" xfId="52" applyFont="1" applyBorder="1" applyAlignment="1">
      <alignment horizontal="center" vertical="center" wrapText="1"/>
      <protection/>
    </xf>
    <xf numFmtId="0" fontId="2" fillId="0" borderId="64" xfId="52" applyFont="1" applyBorder="1" applyAlignment="1">
      <alignment horizontal="center" vertical="center" wrapText="1"/>
      <protection/>
    </xf>
    <xf numFmtId="0" fontId="15" fillId="0" borderId="65" xfId="52" applyFont="1" applyBorder="1" applyAlignment="1">
      <alignment horizontal="left" vertical="center" wrapText="1"/>
      <protection/>
    </xf>
    <xf numFmtId="164" fontId="1" fillId="0" borderId="66" xfId="52" applyNumberFormat="1" applyFont="1" applyFill="1" applyBorder="1" applyAlignment="1">
      <alignment horizontal="center" vertical="center" wrapText="1"/>
      <protection/>
    </xf>
    <xf numFmtId="164" fontId="1" fillId="0" borderId="67" xfId="52" applyNumberFormat="1" applyFont="1" applyFill="1" applyBorder="1" applyAlignment="1">
      <alignment horizontal="center" vertical="center" wrapText="1"/>
      <protection/>
    </xf>
    <xf numFmtId="0" fontId="14" fillId="0" borderId="68" xfId="52" applyFont="1" applyBorder="1" applyAlignment="1">
      <alignment horizontal="left" vertical="center" wrapText="1" indent="2"/>
      <protection/>
    </xf>
    <xf numFmtId="0" fontId="0" fillId="0" borderId="10" xfId="52" applyFill="1" applyBorder="1">
      <alignment/>
      <protection/>
    </xf>
    <xf numFmtId="0" fontId="14" fillId="0" borderId="69" xfId="52" applyFont="1" applyBorder="1" applyAlignment="1">
      <alignment horizontal="left" vertical="center" wrapText="1" indent="5"/>
      <protection/>
    </xf>
    <xf numFmtId="164" fontId="2" fillId="0" borderId="70" xfId="52" applyNumberFormat="1" applyFont="1" applyFill="1" applyBorder="1" applyAlignment="1">
      <alignment horizontal="center" vertical="center" wrapText="1"/>
      <protection/>
    </xf>
    <xf numFmtId="164" fontId="2" fillId="0" borderId="71" xfId="52" applyNumberFormat="1" applyFont="1" applyFill="1" applyBorder="1" applyAlignment="1">
      <alignment horizontal="center" vertical="center" wrapText="1"/>
      <protection/>
    </xf>
    <xf numFmtId="164" fontId="5" fillId="0" borderId="72" xfId="52" applyNumberFormat="1" applyFont="1" applyFill="1" applyBorder="1">
      <alignment/>
      <protection/>
    </xf>
    <xf numFmtId="0" fontId="3" fillId="0" borderId="73" xfId="52" applyFont="1" applyFill="1" applyBorder="1" applyAlignment="1">
      <alignment horizontal="left" vertical="center" wrapText="1" indent="1"/>
      <protection/>
    </xf>
    <xf numFmtId="164" fontId="0" fillId="0" borderId="74" xfId="52" applyNumberFormat="1" applyFill="1" applyBorder="1">
      <alignment/>
      <protection/>
    </xf>
    <xf numFmtId="164" fontId="0" fillId="0" borderId="74" xfId="52" applyNumberFormat="1" applyFill="1" applyBorder="1" applyAlignment="1">
      <alignment horizontal="right" wrapText="1"/>
      <protection/>
    </xf>
    <xf numFmtId="164" fontId="0" fillId="0" borderId="75" xfId="52" applyNumberFormat="1" applyFill="1" applyBorder="1">
      <alignment/>
      <protection/>
    </xf>
    <xf numFmtId="0" fontId="2" fillId="0" borderId="0" xfId="52" applyFont="1" applyFill="1" applyBorder="1">
      <alignment/>
      <protection/>
    </xf>
    <xf numFmtId="0" fontId="0" fillId="0" borderId="74" xfId="52" applyFill="1" applyBorder="1">
      <alignment/>
      <protection/>
    </xf>
    <xf numFmtId="164" fontId="0" fillId="0" borderId="76" xfId="52" applyNumberFormat="1" applyFill="1" applyBorder="1">
      <alignment/>
      <protection/>
    </xf>
    <xf numFmtId="0" fontId="0" fillId="0" borderId="75" xfId="52" applyFill="1" applyBorder="1">
      <alignment/>
      <protection/>
    </xf>
    <xf numFmtId="164" fontId="0" fillId="0" borderId="76" xfId="52" applyNumberFormat="1" applyFill="1" applyBorder="1" applyAlignment="1">
      <alignment horizontal="right" wrapText="1"/>
      <protection/>
    </xf>
    <xf numFmtId="164" fontId="0" fillId="0" borderId="77" xfId="52" applyNumberFormat="1" applyFill="1" applyBorder="1">
      <alignment/>
      <protection/>
    </xf>
    <xf numFmtId="164" fontId="0" fillId="0" borderId="63" xfId="52" applyNumberFormat="1" applyFill="1" applyBorder="1">
      <alignment/>
      <protection/>
    </xf>
    <xf numFmtId="164" fontId="0" fillId="0" borderId="64" xfId="52" applyNumberFormat="1" applyFill="1" applyBorder="1">
      <alignment/>
      <protection/>
    </xf>
    <xf numFmtId="0" fontId="15" fillId="0" borderId="78" xfId="52" applyFont="1" applyBorder="1" applyAlignment="1">
      <alignment vertical="center" wrapText="1"/>
      <protection/>
    </xf>
    <xf numFmtId="0" fontId="16" fillId="0" borderId="73" xfId="52" applyFont="1" applyBorder="1" applyAlignment="1">
      <alignment vertical="center" wrapText="1"/>
      <protection/>
    </xf>
    <xf numFmtId="164" fontId="16" fillId="0" borderId="74" xfId="52" applyNumberFormat="1" applyFont="1" applyFill="1" applyBorder="1">
      <alignment/>
      <protection/>
    </xf>
    <xf numFmtId="2" fontId="17" fillId="0" borderId="0" xfId="52" applyNumberFormat="1" applyFont="1" applyBorder="1">
      <alignment/>
      <protection/>
    </xf>
    <xf numFmtId="0" fontId="18" fillId="0" borderId="0" xfId="52" applyFont="1" applyBorder="1">
      <alignment/>
      <protection/>
    </xf>
    <xf numFmtId="0" fontId="3" fillId="0" borderId="73" xfId="52" applyFont="1" applyBorder="1" applyAlignment="1">
      <alignment vertical="center" wrapText="1"/>
      <protection/>
    </xf>
    <xf numFmtId="164" fontId="3" fillId="0" borderId="74" xfId="52" applyNumberFormat="1" applyFont="1" applyFill="1" applyBorder="1">
      <alignment/>
      <protection/>
    </xf>
    <xf numFmtId="164" fontId="3" fillId="0" borderId="79" xfId="52" applyNumberFormat="1" applyFont="1" applyFill="1" applyBorder="1">
      <alignment/>
      <protection/>
    </xf>
    <xf numFmtId="2" fontId="2" fillId="0" borderId="0" xfId="52" applyNumberFormat="1" applyFont="1" applyBorder="1">
      <alignment/>
      <protection/>
    </xf>
    <xf numFmtId="0" fontId="0" fillId="0" borderId="0" xfId="52" applyFont="1" applyBorder="1">
      <alignment/>
      <protection/>
    </xf>
    <xf numFmtId="164" fontId="15" fillId="0" borderId="74" xfId="52" applyNumberFormat="1" applyFont="1" applyFill="1" applyBorder="1">
      <alignment/>
      <protection/>
    </xf>
    <xf numFmtId="164" fontId="15" fillId="0" borderId="79" xfId="52" applyNumberFormat="1" applyFont="1" applyFill="1" applyBorder="1">
      <alignment/>
      <protection/>
    </xf>
    <xf numFmtId="2" fontId="2" fillId="0" borderId="0" xfId="52" applyNumberFormat="1" applyFont="1" applyBorder="1">
      <alignment/>
      <protection/>
    </xf>
    <xf numFmtId="0" fontId="15" fillId="0" borderId="73" xfId="52" applyFont="1" applyBorder="1" applyAlignment="1">
      <alignment vertical="center" wrapText="1"/>
      <protection/>
    </xf>
    <xf numFmtId="164" fontId="1" fillId="0" borderId="74" xfId="52" applyNumberFormat="1" applyFont="1" applyFill="1" applyBorder="1">
      <alignment/>
      <protection/>
    </xf>
    <xf numFmtId="0" fontId="2" fillId="0" borderId="0" xfId="52" applyFont="1" applyBorder="1">
      <alignment/>
      <protection/>
    </xf>
    <xf numFmtId="0" fontId="15" fillId="0" borderId="74" xfId="52" applyFont="1" applyBorder="1" applyAlignment="1">
      <alignment horizontal="left" vertical="center" wrapText="1"/>
      <protection/>
    </xf>
    <xf numFmtId="164" fontId="15" fillId="0" borderId="74" xfId="52" applyNumberFormat="1" applyFont="1" applyFill="1" applyBorder="1" applyAlignment="1">
      <alignment wrapText="1"/>
      <protection/>
    </xf>
    <xf numFmtId="0" fontId="16" fillId="0" borderId="74" xfId="52" applyFont="1" applyBorder="1" applyAlignment="1">
      <alignment horizontal="left" vertical="center" wrapText="1"/>
      <protection/>
    </xf>
    <xf numFmtId="0" fontId="15" fillId="0" borderId="69" xfId="52" applyFont="1" applyFill="1" applyBorder="1" applyAlignment="1">
      <alignment horizontal="left" vertical="center" wrapText="1"/>
      <protection/>
    </xf>
    <xf numFmtId="164" fontId="15" fillId="0" borderId="63" xfId="52" applyNumberFormat="1" applyFont="1" applyFill="1" applyBorder="1" applyAlignment="1">
      <alignment wrapText="1"/>
      <protection/>
    </xf>
    <xf numFmtId="164" fontId="1" fillId="0" borderId="63" xfId="52" applyNumberFormat="1" applyFont="1" applyFill="1" applyBorder="1">
      <alignment/>
      <protection/>
    </xf>
    <xf numFmtId="164" fontId="1" fillId="0" borderId="64" xfId="52" applyNumberFormat="1" applyFont="1" applyFill="1" applyBorder="1">
      <alignment/>
      <protection/>
    </xf>
    <xf numFmtId="0" fontId="0" fillId="0" borderId="0" xfId="52" applyFill="1" applyBorder="1">
      <alignment/>
      <protection/>
    </xf>
    <xf numFmtId="0" fontId="2" fillId="0" borderId="0" xfId="52" applyFont="1" applyBorder="1" applyAlignment="1">
      <alignment horizontal="left" vertical="top"/>
      <protection/>
    </xf>
    <xf numFmtId="0" fontId="3" fillId="0" borderId="0" xfId="52" applyFont="1" applyFill="1" applyBorder="1" applyAlignment="1">
      <alignment wrapText="1"/>
      <protection/>
    </xf>
    <xf numFmtId="164" fontId="3" fillId="0" borderId="0" xfId="52" applyNumberFormat="1" applyFont="1" applyFill="1" applyBorder="1" applyAlignment="1">
      <alignment wrapText="1"/>
      <protection/>
    </xf>
    <xf numFmtId="9" fontId="2" fillId="0" borderId="0" xfId="57" applyFont="1" applyFill="1" applyBorder="1" applyAlignment="1" applyProtection="1">
      <alignment/>
      <protection/>
    </xf>
    <xf numFmtId="0" fontId="2" fillId="0" borderId="0" xfId="52" applyFont="1" applyBorder="1" applyAlignment="1">
      <alignment horizontal="left"/>
      <protection/>
    </xf>
    <xf numFmtId="0" fontId="3" fillId="0" borderId="0" xfId="52" applyFont="1" applyFill="1" applyBorder="1" applyAlignment="1">
      <alignment horizontal="left" wrapText="1"/>
      <protection/>
    </xf>
    <xf numFmtId="2" fontId="2" fillId="0" borderId="0" xfId="52" applyNumberFormat="1" applyFont="1" applyBorder="1" applyAlignment="1">
      <alignment horizontal="left"/>
      <protection/>
    </xf>
    <xf numFmtId="164" fontId="2" fillId="0" borderId="0" xfId="52" applyNumberFormat="1" applyFont="1" applyBorder="1">
      <alignment/>
      <protection/>
    </xf>
    <xf numFmtId="164" fontId="1" fillId="0" borderId="0" xfId="52" applyNumberFormat="1" applyFont="1" applyBorder="1">
      <alignment/>
      <protection/>
    </xf>
    <xf numFmtId="164" fontId="5" fillId="0" borderId="80" xfId="52" applyNumberFormat="1" applyFont="1" applyFill="1" applyBorder="1">
      <alignment/>
      <protection/>
    </xf>
    <xf numFmtId="164" fontId="5" fillId="0" borderId="81" xfId="52" applyNumberFormat="1" applyFont="1" applyFill="1" applyBorder="1">
      <alignment/>
      <protection/>
    </xf>
    <xf numFmtId="0" fontId="15" fillId="0" borderId="73" xfId="52" applyFont="1" applyFill="1" applyBorder="1" applyAlignment="1">
      <alignment horizontal="left" vertical="center" wrapText="1"/>
      <protection/>
    </xf>
    <xf numFmtId="164" fontId="5" fillId="0" borderId="74" xfId="52" applyNumberFormat="1" applyFont="1" applyFill="1" applyBorder="1">
      <alignment/>
      <protection/>
    </xf>
    <xf numFmtId="164" fontId="5" fillId="0" borderId="75" xfId="52" applyNumberFormat="1" applyFont="1" applyFill="1" applyBorder="1">
      <alignment/>
      <protection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82" xfId="0" applyFill="1" applyBorder="1" applyAlignment="1">
      <alignment horizontal="left" vertical="top"/>
    </xf>
    <xf numFmtId="0" fontId="0" fillId="0" borderId="83" xfId="0" applyFill="1" applyBorder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12" fillId="0" borderId="84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6" xfId="0" applyFill="1" applyBorder="1" applyAlignment="1">
      <alignment vertical="top"/>
    </xf>
    <xf numFmtId="0" fontId="0" fillId="0" borderId="85" xfId="0" applyFill="1" applyBorder="1" applyAlignment="1">
      <alignment horizontal="left" vertical="top"/>
    </xf>
    <xf numFmtId="0" fontId="0" fillId="0" borderId="86" xfId="0" applyFill="1" applyBorder="1" applyAlignment="1">
      <alignment vertical="top" wrapText="1"/>
    </xf>
    <xf numFmtId="0" fontId="0" fillId="0" borderId="49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12" fillId="0" borderId="52" xfId="0" applyFont="1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0" xfId="0" applyFill="1" applyBorder="1" applyAlignment="1">
      <alignment vertical="top"/>
    </xf>
    <xf numFmtId="164" fontId="0" fillId="0" borderId="87" xfId="0" applyNumberFormat="1" applyFill="1" applyBorder="1" applyAlignment="1">
      <alignment horizontal="center" vertical="top" wrapText="1"/>
    </xf>
    <xf numFmtId="0" fontId="0" fillId="0" borderId="37" xfId="0" applyFill="1" applyBorder="1" applyAlignment="1">
      <alignment horizontal="left" vertical="top"/>
    </xf>
    <xf numFmtId="0" fontId="0" fillId="0" borderId="88" xfId="0" applyFill="1" applyBorder="1" applyAlignment="1">
      <alignment vertical="top" wrapText="1"/>
    </xf>
    <xf numFmtId="164" fontId="0" fillId="0" borderId="26" xfId="0" applyNumberFormat="1" applyFill="1" applyBorder="1" applyAlignment="1">
      <alignment horizontal="center" vertical="top" wrapText="1"/>
    </xf>
    <xf numFmtId="0" fontId="0" fillId="0" borderId="58" xfId="0" applyFill="1" applyBorder="1" applyAlignment="1">
      <alignment horizontal="left" vertical="top"/>
    </xf>
    <xf numFmtId="0" fontId="0" fillId="0" borderId="89" xfId="0" applyFill="1" applyBorder="1" applyAlignment="1">
      <alignment vertical="top" wrapText="1"/>
    </xf>
    <xf numFmtId="0" fontId="0" fillId="0" borderId="47" xfId="0" applyFill="1" applyBorder="1" applyAlignment="1">
      <alignment vertical="top"/>
    </xf>
    <xf numFmtId="0" fontId="0" fillId="0" borderId="39" xfId="0" applyFill="1" applyBorder="1" applyAlignment="1">
      <alignment vertical="top"/>
    </xf>
    <xf numFmtId="0" fontId="12" fillId="0" borderId="46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0" xfId="0" applyFill="1" applyBorder="1" applyAlignment="1">
      <alignment vertical="top"/>
    </xf>
    <xf numFmtId="164" fontId="0" fillId="0" borderId="40" xfId="0" applyNumberFormat="1" applyFill="1" applyBorder="1" applyAlignment="1">
      <alignment horizontal="center" vertical="top" wrapText="1"/>
    </xf>
    <xf numFmtId="0" fontId="0" fillId="0" borderId="58" xfId="0" applyFill="1" applyBorder="1" applyAlignment="1">
      <alignment vertical="top" wrapText="1"/>
    </xf>
    <xf numFmtId="0" fontId="0" fillId="0" borderId="90" xfId="0" applyFill="1" applyBorder="1" applyAlignment="1">
      <alignment horizontal="left" vertical="top"/>
    </xf>
    <xf numFmtId="0" fontId="0" fillId="0" borderId="91" xfId="0" applyFill="1" applyBorder="1" applyAlignment="1">
      <alignment vertical="top" wrapText="1"/>
    </xf>
    <xf numFmtId="0" fontId="0" fillId="0" borderId="31" xfId="0" applyFill="1" applyBorder="1" applyAlignment="1">
      <alignment vertical="top"/>
    </xf>
    <xf numFmtId="0" fontId="0" fillId="0" borderId="92" xfId="0" applyFill="1" applyBorder="1" applyAlignment="1">
      <alignment vertical="top"/>
    </xf>
    <xf numFmtId="0" fontId="12" fillId="0" borderId="60" xfId="0" applyFont="1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62" xfId="0" applyFill="1" applyBorder="1" applyAlignment="1">
      <alignment vertical="top"/>
    </xf>
    <xf numFmtId="164" fontId="0" fillId="0" borderId="62" xfId="0" applyNumberFormat="1" applyFill="1" applyBorder="1" applyAlignment="1">
      <alignment horizontal="center" vertical="top" wrapText="1"/>
    </xf>
    <xf numFmtId="0" fontId="2" fillId="0" borderId="62" xfId="0" applyFont="1" applyFill="1" applyBorder="1" applyAlignment="1">
      <alignment/>
    </xf>
    <xf numFmtId="0" fontId="0" fillId="0" borderId="62" xfId="0" applyFill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5" fillId="0" borderId="93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" fillId="0" borderId="0" xfId="52" applyFont="1" applyBorder="1" applyAlignment="1">
      <alignment horizontal="center"/>
      <protection/>
    </xf>
    <xf numFmtId="0" fontId="2" fillId="0" borderId="99" xfId="52" applyFont="1" applyBorder="1" applyAlignment="1">
      <alignment horizontal="center" vertical="center"/>
      <protection/>
    </xf>
    <xf numFmtId="0" fontId="2" fillId="0" borderId="100" xfId="52" applyFont="1" applyBorder="1" applyAlignment="1">
      <alignment horizontal="center" vertical="center" wrapText="1"/>
      <protection/>
    </xf>
    <xf numFmtId="0" fontId="2" fillId="0" borderId="101" xfId="52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top"/>
    </xf>
    <xf numFmtId="0" fontId="0" fillId="0" borderId="85" xfId="0" applyBorder="1" applyAlignment="1">
      <alignment horizontal="left" vertical="top" wrapText="1"/>
    </xf>
    <xf numFmtId="0" fontId="0" fillId="0" borderId="102" xfId="0" applyBorder="1" applyAlignment="1">
      <alignment horizontal="left" vertical="top" wrapText="1"/>
    </xf>
    <xf numFmtId="0" fontId="2" fillId="0" borderId="103" xfId="0" applyFont="1" applyBorder="1" applyAlignment="1">
      <alignment horizontal="center" vertical="top"/>
    </xf>
    <xf numFmtId="0" fontId="2" fillId="0" borderId="104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 vertical="top" wrapText="1"/>
    </xf>
    <xf numFmtId="0" fontId="2" fillId="0" borderId="106" xfId="0" applyFont="1" applyBorder="1" applyAlignment="1">
      <alignment horizontal="center" vertical="top" wrapText="1"/>
    </xf>
    <xf numFmtId="0" fontId="2" fillId="0" borderId="107" xfId="0" applyFont="1" applyBorder="1" applyAlignment="1">
      <alignment horizontal="center" vertical="top" wrapText="1"/>
    </xf>
    <xf numFmtId="0" fontId="2" fillId="0" borderId="108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Налога на имущ 10_12" xfId="52"/>
    <cellStyle name="Плохой" xfId="53"/>
    <cellStyle name="Пояснение" xfId="54"/>
    <cellStyle name="Примечание" xfId="55"/>
    <cellStyle name="Percent" xfId="56"/>
    <cellStyle name="Процентный_Расчет Налога на имущ 10_1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5" sqref="C65"/>
    </sheetView>
  </sheetViews>
  <sheetFormatPr defaultColWidth="9.00390625" defaultRowHeight="12.75"/>
  <cols>
    <col min="2" max="2" width="67.75390625" style="0" customWidth="1"/>
    <col min="3" max="3" width="9.75390625" style="0" customWidth="1"/>
    <col min="4" max="4" width="9.875" style="0" bestFit="1" customWidth="1"/>
    <col min="5" max="5" width="10.00390625" style="0" customWidth="1"/>
    <col min="6" max="6" width="9.75390625" style="0" customWidth="1"/>
    <col min="7" max="7" width="10.25390625" style="0" customWidth="1"/>
  </cols>
  <sheetData>
    <row r="1" spans="1:7" ht="42" customHeight="1" thickBot="1">
      <c r="A1" s="269" t="s">
        <v>321</v>
      </c>
      <c r="B1" s="269"/>
      <c r="C1" s="269"/>
      <c r="D1" s="269"/>
      <c r="E1" s="269"/>
      <c r="F1" s="269"/>
      <c r="G1" s="269"/>
    </row>
    <row r="2" spans="1:7" ht="15">
      <c r="A2" s="270" t="s">
        <v>3</v>
      </c>
      <c r="B2" s="272" t="s">
        <v>1</v>
      </c>
      <c r="C2" s="274" t="s">
        <v>322</v>
      </c>
      <c r="D2" s="274" t="s">
        <v>323</v>
      </c>
      <c r="E2" s="274" t="s">
        <v>2</v>
      </c>
      <c r="F2" s="274"/>
      <c r="G2" s="276"/>
    </row>
    <row r="3" spans="1:7" ht="15.75" thickBot="1">
      <c r="A3" s="271"/>
      <c r="B3" s="273"/>
      <c r="C3" s="275"/>
      <c r="D3" s="275"/>
      <c r="E3" s="40">
        <v>2012</v>
      </c>
      <c r="F3" s="40">
        <v>2013</v>
      </c>
      <c r="G3" s="53">
        <v>2014</v>
      </c>
    </row>
    <row r="4" spans="1:7" ht="15.75" thickTop="1">
      <c r="A4" s="54">
        <v>1</v>
      </c>
      <c r="B4" s="4" t="s">
        <v>4</v>
      </c>
      <c r="C4" s="41">
        <v>8.2</v>
      </c>
      <c r="D4" s="41">
        <v>7.5</v>
      </c>
      <c r="E4" s="41">
        <v>8.6</v>
      </c>
      <c r="F4" s="41">
        <v>8.8</v>
      </c>
      <c r="G4" s="55">
        <v>9.2</v>
      </c>
    </row>
    <row r="5" spans="1:7" ht="15">
      <c r="A5" s="51"/>
      <c r="B5" s="5" t="s">
        <v>5</v>
      </c>
      <c r="C5" s="1"/>
      <c r="D5" s="1"/>
      <c r="E5" s="1"/>
      <c r="F5" s="1"/>
      <c r="G5" s="56"/>
    </row>
    <row r="6" spans="1:7" ht="15">
      <c r="A6" s="57" t="s">
        <v>6</v>
      </c>
      <c r="B6" s="5" t="s">
        <v>62</v>
      </c>
      <c r="C6" s="1"/>
      <c r="D6" s="1"/>
      <c r="E6" s="1"/>
      <c r="F6" s="1"/>
      <c r="G6" s="56"/>
    </row>
    <row r="7" spans="1:7" ht="15">
      <c r="A7" s="51" t="s">
        <v>7</v>
      </c>
      <c r="B7" s="5" t="s">
        <v>63</v>
      </c>
      <c r="C7" s="1"/>
      <c r="D7" s="1"/>
      <c r="E7" s="1"/>
      <c r="F7" s="1"/>
      <c r="G7" s="56"/>
    </row>
    <row r="8" spans="1:7" ht="15">
      <c r="A8" s="51" t="s">
        <v>9</v>
      </c>
      <c r="B8" s="5" t="s">
        <v>81</v>
      </c>
      <c r="C8" s="1"/>
      <c r="D8" s="1"/>
      <c r="E8" s="1"/>
      <c r="F8" s="1"/>
      <c r="G8" s="56"/>
    </row>
    <row r="9" spans="1:7" ht="15">
      <c r="A9" s="51" t="s">
        <v>11</v>
      </c>
      <c r="B9" s="5" t="s">
        <v>8</v>
      </c>
      <c r="C9" s="1">
        <v>2.1</v>
      </c>
      <c r="D9" s="1">
        <v>1.3</v>
      </c>
      <c r="E9" s="1">
        <v>2</v>
      </c>
      <c r="F9" s="1">
        <v>2.1</v>
      </c>
      <c r="G9" s="56">
        <v>2.5</v>
      </c>
    </row>
    <row r="10" spans="1:7" ht="15">
      <c r="A10" s="51" t="s">
        <v>13</v>
      </c>
      <c r="B10" s="5" t="s">
        <v>10</v>
      </c>
      <c r="C10" s="1"/>
      <c r="D10" s="1"/>
      <c r="E10" s="1"/>
      <c r="F10" s="1"/>
      <c r="G10" s="56"/>
    </row>
    <row r="11" spans="1:7" ht="15">
      <c r="A11" s="57" t="s">
        <v>14</v>
      </c>
      <c r="B11" s="5" t="s">
        <v>12</v>
      </c>
      <c r="C11" s="1"/>
      <c r="D11" s="1"/>
      <c r="E11" s="1"/>
      <c r="F11" s="1"/>
      <c r="G11" s="56"/>
    </row>
    <row r="12" spans="1:7" ht="15">
      <c r="A12" s="57" t="s">
        <v>65</v>
      </c>
      <c r="B12" s="5" t="s">
        <v>64</v>
      </c>
      <c r="C12" s="1"/>
      <c r="D12" s="1"/>
      <c r="E12" s="1"/>
      <c r="F12" s="1"/>
      <c r="G12" s="56"/>
    </row>
    <row r="13" spans="1:7" ht="15">
      <c r="A13" s="57" t="s">
        <v>66</v>
      </c>
      <c r="B13" s="5" t="s">
        <v>67</v>
      </c>
      <c r="C13" s="1"/>
      <c r="D13" s="1"/>
      <c r="E13" s="1"/>
      <c r="F13" s="1"/>
      <c r="G13" s="56"/>
    </row>
    <row r="14" spans="1:7" ht="15">
      <c r="A14" s="57" t="s">
        <v>80</v>
      </c>
      <c r="B14" s="5" t="s">
        <v>15</v>
      </c>
      <c r="C14" s="1">
        <v>6.1</v>
      </c>
      <c r="D14" s="1">
        <v>6.2</v>
      </c>
      <c r="E14" s="1">
        <v>6.6</v>
      </c>
      <c r="F14" s="1">
        <v>6.7</v>
      </c>
      <c r="G14" s="56">
        <v>6.8</v>
      </c>
    </row>
    <row r="15" spans="1:7" ht="15">
      <c r="A15" s="51" t="s">
        <v>16</v>
      </c>
      <c r="B15" s="5" t="s">
        <v>76</v>
      </c>
      <c r="C15" s="1">
        <v>90</v>
      </c>
      <c r="D15" s="1">
        <v>75</v>
      </c>
      <c r="E15" s="1">
        <v>82</v>
      </c>
      <c r="F15" s="1">
        <v>82</v>
      </c>
      <c r="G15" s="56">
        <v>85</v>
      </c>
    </row>
    <row r="16" spans="1:7" ht="15">
      <c r="A16" s="51"/>
      <c r="B16" s="5" t="s">
        <v>5</v>
      </c>
      <c r="C16" s="1"/>
      <c r="D16" s="1"/>
      <c r="E16" s="1"/>
      <c r="F16" s="1"/>
      <c r="G16" s="56"/>
    </row>
    <row r="17" spans="1:7" ht="15">
      <c r="A17" s="57" t="s">
        <v>17</v>
      </c>
      <c r="B17" s="5" t="s">
        <v>62</v>
      </c>
      <c r="C17" s="1"/>
      <c r="D17" s="1"/>
      <c r="E17" s="1"/>
      <c r="F17" s="1"/>
      <c r="G17" s="56"/>
    </row>
    <row r="18" spans="1:7" ht="15">
      <c r="A18" s="51" t="s">
        <v>18</v>
      </c>
      <c r="B18" s="5" t="s">
        <v>63</v>
      </c>
      <c r="C18" s="1"/>
      <c r="D18" s="1"/>
      <c r="E18" s="1"/>
      <c r="F18" s="1"/>
      <c r="G18" s="56"/>
    </row>
    <row r="19" spans="1:7" ht="15">
      <c r="A19" s="51" t="s">
        <v>19</v>
      </c>
      <c r="B19" s="5" t="s">
        <v>81</v>
      </c>
      <c r="C19" s="1"/>
      <c r="D19" s="1"/>
      <c r="E19" s="1"/>
      <c r="F19" s="1"/>
      <c r="G19" s="56"/>
    </row>
    <row r="20" spans="1:7" ht="15">
      <c r="A20" s="51" t="s">
        <v>68</v>
      </c>
      <c r="B20" s="5" t="s">
        <v>8</v>
      </c>
      <c r="C20" s="1">
        <v>30</v>
      </c>
      <c r="D20" s="1">
        <v>18</v>
      </c>
      <c r="E20" s="1">
        <v>20</v>
      </c>
      <c r="F20" s="1">
        <v>20</v>
      </c>
      <c r="G20" s="56">
        <v>23</v>
      </c>
    </row>
    <row r="21" spans="1:7" ht="15">
      <c r="A21" s="51" t="s">
        <v>21</v>
      </c>
      <c r="B21" s="5" t="s">
        <v>10</v>
      </c>
      <c r="C21" s="1"/>
      <c r="D21" s="1"/>
      <c r="E21" s="1"/>
      <c r="F21" s="1"/>
      <c r="G21" s="56"/>
    </row>
    <row r="22" spans="1:7" ht="15">
      <c r="A22" s="51" t="s">
        <v>22</v>
      </c>
      <c r="B22" s="5" t="s">
        <v>12</v>
      </c>
      <c r="C22" s="1"/>
      <c r="D22" s="1"/>
      <c r="E22" s="1"/>
      <c r="F22" s="1"/>
      <c r="G22" s="56"/>
    </row>
    <row r="23" spans="1:7" ht="15">
      <c r="A23" s="57" t="s">
        <v>69</v>
      </c>
      <c r="B23" s="5" t="s">
        <v>64</v>
      </c>
      <c r="C23" s="1"/>
      <c r="D23" s="1"/>
      <c r="E23" s="1"/>
      <c r="F23" s="1"/>
      <c r="G23" s="56"/>
    </row>
    <row r="24" spans="1:7" ht="15">
      <c r="A24" s="57" t="s">
        <v>70</v>
      </c>
      <c r="B24" s="5" t="s">
        <v>67</v>
      </c>
      <c r="C24" s="1"/>
      <c r="D24" s="1"/>
      <c r="E24" s="1"/>
      <c r="F24" s="1"/>
      <c r="G24" s="56"/>
    </row>
    <row r="25" spans="1:7" ht="15">
      <c r="A25" s="57" t="s">
        <v>82</v>
      </c>
      <c r="B25" s="5" t="s">
        <v>15</v>
      </c>
      <c r="C25" s="1">
        <v>60</v>
      </c>
      <c r="D25" s="1">
        <v>59</v>
      </c>
      <c r="E25" s="1">
        <v>62</v>
      </c>
      <c r="F25" s="1">
        <v>62</v>
      </c>
      <c r="G25" s="56">
        <v>62</v>
      </c>
    </row>
    <row r="26" spans="1:7" ht="15">
      <c r="A26" s="57" t="s">
        <v>71</v>
      </c>
      <c r="B26" s="5" t="s">
        <v>77</v>
      </c>
      <c r="C26" s="42">
        <v>7592</v>
      </c>
      <c r="D26" s="42">
        <v>7813</v>
      </c>
      <c r="E26" s="42">
        <v>8740</v>
      </c>
      <c r="F26" s="42">
        <v>8835</v>
      </c>
      <c r="G26" s="58">
        <v>9020</v>
      </c>
    </row>
    <row r="27" spans="1:7" ht="15">
      <c r="A27" s="57"/>
      <c r="B27" s="5" t="s">
        <v>5</v>
      </c>
      <c r="C27" s="42"/>
      <c r="D27" s="1"/>
      <c r="E27" s="1"/>
      <c r="F27" s="1"/>
      <c r="G27" s="56"/>
    </row>
    <row r="28" spans="1:7" ht="15">
      <c r="A28" s="57" t="s">
        <v>23</v>
      </c>
      <c r="B28" s="5" t="s">
        <v>62</v>
      </c>
      <c r="C28" s="42"/>
      <c r="D28" s="42"/>
      <c r="E28" s="42"/>
      <c r="F28" s="42"/>
      <c r="G28" s="58"/>
    </row>
    <row r="29" spans="1:7" ht="15">
      <c r="A29" s="51" t="s">
        <v>24</v>
      </c>
      <c r="B29" s="5" t="s">
        <v>63</v>
      </c>
      <c r="C29" s="42"/>
      <c r="D29" s="42"/>
      <c r="E29" s="42"/>
      <c r="F29" s="42"/>
      <c r="G29" s="58"/>
    </row>
    <row r="30" spans="1:7" ht="15">
      <c r="A30" s="51" t="s">
        <v>25</v>
      </c>
      <c r="B30" s="5" t="s">
        <v>81</v>
      </c>
      <c r="C30" s="42"/>
      <c r="D30" s="42"/>
      <c r="E30" s="42"/>
      <c r="F30" s="42"/>
      <c r="G30" s="58"/>
    </row>
    <row r="31" spans="1:7" ht="15">
      <c r="A31" s="51" t="s">
        <v>20</v>
      </c>
      <c r="B31" s="5" t="s">
        <v>8</v>
      </c>
      <c r="C31" s="42">
        <v>5833</v>
      </c>
      <c r="D31" s="42">
        <v>6019</v>
      </c>
      <c r="E31" s="42">
        <v>8590</v>
      </c>
      <c r="F31" s="42">
        <v>8750</v>
      </c>
      <c r="G31" s="58">
        <v>9058</v>
      </c>
    </row>
    <row r="32" spans="1:7" ht="15">
      <c r="A32" s="51" t="s">
        <v>26</v>
      </c>
      <c r="B32" s="5" t="s">
        <v>10</v>
      </c>
      <c r="C32" s="42"/>
      <c r="D32" s="42"/>
      <c r="E32" s="42"/>
      <c r="F32" s="42"/>
      <c r="G32" s="58"/>
    </row>
    <row r="33" spans="1:7" ht="15">
      <c r="A33" s="57" t="s">
        <v>27</v>
      </c>
      <c r="B33" s="5" t="s">
        <v>12</v>
      </c>
      <c r="C33" s="42"/>
      <c r="D33" s="42"/>
      <c r="E33" s="42"/>
      <c r="F33" s="42"/>
      <c r="G33" s="58"/>
    </row>
    <row r="34" spans="1:7" ht="15">
      <c r="A34" s="57" t="s">
        <v>72</v>
      </c>
      <c r="B34" s="5" t="s">
        <v>64</v>
      </c>
      <c r="C34" s="42"/>
      <c r="D34" s="42"/>
      <c r="E34" s="42"/>
      <c r="F34" s="42"/>
      <c r="G34" s="58"/>
    </row>
    <row r="35" spans="1:7" ht="15">
      <c r="A35" s="57" t="s">
        <v>73</v>
      </c>
      <c r="B35" s="5" t="s">
        <v>67</v>
      </c>
      <c r="C35" s="42"/>
      <c r="D35" s="42"/>
      <c r="E35" s="42"/>
      <c r="F35" s="42"/>
      <c r="G35" s="58"/>
    </row>
    <row r="36" spans="1:7" ht="15">
      <c r="A36" s="57" t="s">
        <v>83</v>
      </c>
      <c r="B36" s="5" t="s">
        <v>15</v>
      </c>
      <c r="C36" s="42">
        <v>8472</v>
      </c>
      <c r="D36" s="42">
        <v>8757</v>
      </c>
      <c r="E36" s="42">
        <v>8871</v>
      </c>
      <c r="F36" s="42">
        <v>9005</v>
      </c>
      <c r="G36" s="58">
        <v>9140</v>
      </c>
    </row>
    <row r="37" spans="1:7" ht="15">
      <c r="A37" s="51" t="s">
        <v>74</v>
      </c>
      <c r="B37" s="5" t="s">
        <v>75</v>
      </c>
      <c r="C37" s="1">
        <v>80</v>
      </c>
      <c r="D37" s="1">
        <v>75</v>
      </c>
      <c r="E37" s="1">
        <v>80</v>
      </c>
      <c r="F37" s="1">
        <v>80</v>
      </c>
      <c r="G37" s="56">
        <v>80</v>
      </c>
    </row>
    <row r="38" spans="1:7" ht="15">
      <c r="A38" s="51" t="s">
        <v>28</v>
      </c>
      <c r="B38" s="5" t="s">
        <v>29</v>
      </c>
      <c r="C38" s="43">
        <v>1.5</v>
      </c>
      <c r="D38" s="43">
        <v>1.5</v>
      </c>
      <c r="E38" s="43">
        <v>1.8</v>
      </c>
      <c r="F38" s="43">
        <v>1.8</v>
      </c>
      <c r="G38" s="59">
        <v>1.8</v>
      </c>
    </row>
    <row r="39" spans="1:7" ht="15">
      <c r="A39" s="51" t="s">
        <v>30</v>
      </c>
      <c r="B39" s="5" t="s">
        <v>31</v>
      </c>
      <c r="C39" s="1">
        <f>C40+C51</f>
        <v>1.5999999999999999</v>
      </c>
      <c r="D39" s="1">
        <f>D40+D51</f>
        <v>1.51</v>
      </c>
      <c r="E39" s="1">
        <v>1.83</v>
      </c>
      <c r="F39" s="1">
        <v>1.84</v>
      </c>
      <c r="G39" s="56">
        <v>1.84</v>
      </c>
    </row>
    <row r="40" spans="1:7" ht="15">
      <c r="A40" s="51" t="s">
        <v>32</v>
      </c>
      <c r="B40" s="5" t="s">
        <v>309</v>
      </c>
      <c r="C40" s="1">
        <f>C45+C50</f>
        <v>0.2</v>
      </c>
      <c r="D40" s="1">
        <f>D45+D50</f>
        <v>0.11</v>
      </c>
      <c r="E40" s="1">
        <v>0.13</v>
      </c>
      <c r="F40" s="1">
        <v>0.14</v>
      </c>
      <c r="G40" s="56">
        <v>0.14</v>
      </c>
    </row>
    <row r="41" spans="1:7" ht="15">
      <c r="A41" s="51"/>
      <c r="B41" s="5" t="s">
        <v>5</v>
      </c>
      <c r="C41" s="1"/>
      <c r="D41" s="1"/>
      <c r="E41" s="1"/>
      <c r="F41" s="1"/>
      <c r="G41" s="56"/>
    </row>
    <row r="42" spans="1:7" ht="15">
      <c r="A42" s="57" t="s">
        <v>33</v>
      </c>
      <c r="B42" s="5" t="s">
        <v>245</v>
      </c>
      <c r="C42" s="1"/>
      <c r="D42" s="1"/>
      <c r="E42" s="1"/>
      <c r="F42" s="1"/>
      <c r="G42" s="56"/>
    </row>
    <row r="43" spans="1:7" ht="15">
      <c r="A43" s="51" t="s">
        <v>34</v>
      </c>
      <c r="B43" s="5" t="s">
        <v>63</v>
      </c>
      <c r="C43" s="1"/>
      <c r="D43" s="1"/>
      <c r="E43" s="1"/>
      <c r="F43" s="1"/>
      <c r="G43" s="56"/>
    </row>
    <row r="44" spans="1:7" ht="15">
      <c r="A44" s="51" t="s">
        <v>35</v>
      </c>
      <c r="B44" s="5" t="s">
        <v>81</v>
      </c>
      <c r="C44" s="1"/>
      <c r="D44" s="1"/>
      <c r="E44" s="1"/>
      <c r="F44" s="1"/>
      <c r="G44" s="56"/>
    </row>
    <row r="45" spans="1:7" ht="15">
      <c r="A45" s="51" t="s">
        <v>36</v>
      </c>
      <c r="B45" s="5" t="s">
        <v>8</v>
      </c>
      <c r="C45" s="1">
        <v>0.1</v>
      </c>
      <c r="D45" s="1">
        <v>0.01</v>
      </c>
      <c r="E45" s="1">
        <v>0.03</v>
      </c>
      <c r="F45" s="1">
        <v>0.04</v>
      </c>
      <c r="G45" s="56">
        <v>0.04</v>
      </c>
    </row>
    <row r="46" spans="1:7" ht="15">
      <c r="A46" s="60" t="s">
        <v>37</v>
      </c>
      <c r="B46" s="5" t="s">
        <v>10</v>
      </c>
      <c r="C46" s="1"/>
      <c r="D46" s="1"/>
      <c r="E46" s="1"/>
      <c r="F46" s="1"/>
      <c r="G46" s="56"/>
    </row>
    <row r="47" spans="1:7" ht="15">
      <c r="A47" s="57" t="s">
        <v>38</v>
      </c>
      <c r="B47" s="5" t="s">
        <v>12</v>
      </c>
      <c r="C47" s="1"/>
      <c r="D47" s="1"/>
      <c r="E47" s="1"/>
      <c r="F47" s="1"/>
      <c r="G47" s="56"/>
    </row>
    <row r="48" spans="1:7" ht="15">
      <c r="A48" s="60" t="s">
        <v>78</v>
      </c>
      <c r="B48" s="5" t="s">
        <v>64</v>
      </c>
      <c r="C48" s="1"/>
      <c r="D48" s="1"/>
      <c r="E48" s="1"/>
      <c r="F48" s="1"/>
      <c r="G48" s="56"/>
    </row>
    <row r="49" spans="1:7" ht="15">
      <c r="A49" s="57" t="s">
        <v>79</v>
      </c>
      <c r="B49" s="5" t="s">
        <v>67</v>
      </c>
      <c r="C49" s="1"/>
      <c r="D49" s="1"/>
      <c r="E49" s="1"/>
      <c r="F49" s="1"/>
      <c r="G49" s="56"/>
    </row>
    <row r="50" spans="1:7" ht="15">
      <c r="A50" s="57" t="s">
        <v>84</v>
      </c>
      <c r="B50" s="5" t="s">
        <v>15</v>
      </c>
      <c r="C50" s="1">
        <v>0.1</v>
      </c>
      <c r="D50" s="1">
        <v>0.1</v>
      </c>
      <c r="E50" s="1">
        <v>0.1</v>
      </c>
      <c r="F50" s="1">
        <v>0.1</v>
      </c>
      <c r="G50" s="56">
        <v>0.1</v>
      </c>
    </row>
    <row r="51" spans="1:7" ht="27.75" customHeight="1">
      <c r="A51" s="51" t="s">
        <v>39</v>
      </c>
      <c r="B51" s="5" t="s">
        <v>308</v>
      </c>
      <c r="C51" s="1">
        <v>1.4</v>
      </c>
      <c r="D51" s="1">
        <v>1.4</v>
      </c>
      <c r="E51" s="1">
        <v>1.7</v>
      </c>
      <c r="F51" s="1">
        <v>1.7</v>
      </c>
      <c r="G51" s="56">
        <v>1.7</v>
      </c>
    </row>
    <row r="52" spans="1:7" ht="15">
      <c r="A52" s="51" t="s">
        <v>40</v>
      </c>
      <c r="B52" s="5" t="s">
        <v>41</v>
      </c>
      <c r="C52" s="1"/>
      <c r="D52" s="1"/>
      <c r="E52" s="1"/>
      <c r="F52" s="1"/>
      <c r="G52" s="56"/>
    </row>
    <row r="53" spans="1:7" ht="15">
      <c r="A53" s="51" t="s">
        <v>42</v>
      </c>
      <c r="B53" s="5" t="s">
        <v>43</v>
      </c>
      <c r="C53" s="1"/>
      <c r="D53" s="1"/>
      <c r="E53" s="1"/>
      <c r="F53" s="1"/>
      <c r="G53" s="56"/>
    </row>
    <row r="54" spans="1:7" ht="15">
      <c r="A54" s="51" t="s">
        <v>44</v>
      </c>
      <c r="B54" s="5" t="s">
        <v>45</v>
      </c>
      <c r="C54" s="1">
        <f>C39</f>
        <v>1.5999999999999999</v>
      </c>
      <c r="D54" s="1">
        <f>D39</f>
        <v>1.51</v>
      </c>
      <c r="E54" s="1">
        <v>1.83</v>
      </c>
      <c r="F54" s="1">
        <v>1.84</v>
      </c>
      <c r="G54" s="56">
        <v>1.84</v>
      </c>
    </row>
    <row r="55" spans="1:7" ht="15">
      <c r="A55" s="51" t="s">
        <v>46</v>
      </c>
      <c r="B55" s="5" t="s">
        <v>47</v>
      </c>
      <c r="C55" s="1">
        <f>C4-C54</f>
        <v>6.6</v>
      </c>
      <c r="D55" s="1">
        <f>D4-D54</f>
        <v>5.99</v>
      </c>
      <c r="E55" s="1">
        <f>E4-E54</f>
        <v>6.77</v>
      </c>
      <c r="F55" s="1">
        <f>F4-F54</f>
        <v>6.960000000000001</v>
      </c>
      <c r="G55" s="56">
        <f>G4-G54</f>
        <v>7.359999999999999</v>
      </c>
    </row>
    <row r="56" spans="1:7" ht="15">
      <c r="A56" s="51" t="s">
        <v>48</v>
      </c>
      <c r="B56" s="5" t="s">
        <v>49</v>
      </c>
      <c r="C56" s="44">
        <v>0.13</v>
      </c>
      <c r="D56" s="44">
        <v>0.13</v>
      </c>
      <c r="E56" s="44">
        <v>0.13</v>
      </c>
      <c r="F56" s="44">
        <v>0.13</v>
      </c>
      <c r="G56" s="61">
        <v>0.13</v>
      </c>
    </row>
    <row r="57" spans="1:7" ht="15">
      <c r="A57" s="62" t="s">
        <v>50</v>
      </c>
      <c r="B57" s="6" t="s">
        <v>51</v>
      </c>
      <c r="C57" s="1">
        <f>C55*C56</f>
        <v>0.858</v>
      </c>
      <c r="D57" s="45">
        <f>D56*D55</f>
        <v>0.7787000000000001</v>
      </c>
      <c r="E57" s="45">
        <f>E55*E56</f>
        <v>0.8801</v>
      </c>
      <c r="F57" s="45">
        <f>F55*F56</f>
        <v>0.9048000000000002</v>
      </c>
      <c r="G57" s="63">
        <f>G55*G56</f>
        <v>0.9568</v>
      </c>
    </row>
    <row r="58" spans="1:7" ht="15">
      <c r="A58" s="51" t="s">
        <v>52</v>
      </c>
      <c r="B58" s="5" t="s">
        <v>53</v>
      </c>
      <c r="C58" s="44">
        <v>1.03</v>
      </c>
      <c r="D58" s="44">
        <v>1</v>
      </c>
      <c r="E58" s="44">
        <v>1</v>
      </c>
      <c r="F58" s="44">
        <v>0.98</v>
      </c>
      <c r="G58" s="61">
        <v>0.97</v>
      </c>
    </row>
    <row r="59" spans="1:7" ht="15">
      <c r="A59" s="51" t="s">
        <v>54</v>
      </c>
      <c r="B59" s="5" t="s">
        <v>55</v>
      </c>
      <c r="C59" s="1">
        <v>0.883</v>
      </c>
      <c r="D59" s="1">
        <f>D57*D58</f>
        <v>0.7787000000000001</v>
      </c>
      <c r="E59" s="1">
        <f>E57*E58</f>
        <v>0.8801</v>
      </c>
      <c r="F59" s="1">
        <f>F57*F58</f>
        <v>0.8867040000000002</v>
      </c>
      <c r="G59" s="1">
        <f>G57*G58</f>
        <v>0.9280959999999999</v>
      </c>
    </row>
    <row r="60" spans="1:7" ht="15">
      <c r="A60" s="51" t="s">
        <v>56</v>
      </c>
      <c r="B60" s="5" t="s">
        <v>311</v>
      </c>
      <c r="C60" s="1"/>
      <c r="D60" s="1"/>
      <c r="E60" s="1"/>
      <c r="F60" s="1"/>
      <c r="G60" s="56"/>
    </row>
    <row r="61" spans="1:7" ht="15">
      <c r="A61" s="51" t="s">
        <v>57</v>
      </c>
      <c r="B61" s="5" t="s">
        <v>312</v>
      </c>
      <c r="C61" s="1"/>
      <c r="D61" s="1"/>
      <c r="E61" s="1"/>
      <c r="F61" s="1"/>
      <c r="G61" s="56"/>
    </row>
    <row r="62" spans="1:7" ht="29.25">
      <c r="A62" s="64" t="s">
        <v>58</v>
      </c>
      <c r="B62" s="48" t="s">
        <v>313</v>
      </c>
      <c r="C62" s="49"/>
      <c r="D62" s="49"/>
      <c r="E62" s="49"/>
      <c r="F62" s="49"/>
      <c r="G62" s="65"/>
    </row>
    <row r="63" spans="1:7" ht="15.75">
      <c r="A63" s="51"/>
      <c r="B63" s="5"/>
      <c r="C63" s="50"/>
      <c r="D63" s="50">
        <v>0.75</v>
      </c>
      <c r="E63" s="50">
        <v>0.86</v>
      </c>
      <c r="F63" s="50">
        <v>0.9</v>
      </c>
      <c r="G63" s="52">
        <v>0.9</v>
      </c>
    </row>
    <row r="64" spans="1:7" ht="15.75">
      <c r="A64" s="51"/>
      <c r="B64" s="5" t="s">
        <v>169</v>
      </c>
      <c r="C64" s="50"/>
      <c r="D64" s="73" t="s">
        <v>171</v>
      </c>
      <c r="E64" s="73" t="s">
        <v>171</v>
      </c>
      <c r="F64" s="73" t="s">
        <v>171</v>
      </c>
      <c r="G64" s="74" t="s">
        <v>171</v>
      </c>
    </row>
    <row r="65" spans="1:7" ht="16.5" thickBot="1">
      <c r="A65" s="66"/>
      <c r="B65" s="67" t="s">
        <v>170</v>
      </c>
      <c r="C65" s="68">
        <v>89</v>
      </c>
      <c r="D65" s="75" t="s">
        <v>171</v>
      </c>
      <c r="E65" s="75" t="s">
        <v>171</v>
      </c>
      <c r="F65" s="75" t="s">
        <v>171</v>
      </c>
      <c r="G65" s="76" t="s">
        <v>171</v>
      </c>
    </row>
    <row r="66" spans="1:7" ht="15.75">
      <c r="A66" s="46"/>
      <c r="B66" s="3"/>
      <c r="C66" s="47"/>
      <c r="D66" s="47"/>
      <c r="E66" s="47"/>
      <c r="F66" s="47"/>
      <c r="G66" s="47"/>
    </row>
    <row r="67" spans="1:7" ht="12.75">
      <c r="A67" s="69"/>
      <c r="B67" s="69"/>
      <c r="C67" s="69"/>
      <c r="D67" s="69"/>
      <c r="E67" s="69"/>
      <c r="F67" s="69"/>
      <c r="G67" s="69"/>
    </row>
    <row r="68" spans="1:7" ht="15.75">
      <c r="A68" s="69" t="s">
        <v>103</v>
      </c>
      <c r="B68" s="70"/>
      <c r="C68" s="69"/>
      <c r="D68" s="69"/>
      <c r="E68" s="69"/>
      <c r="F68" s="69"/>
      <c r="G68" s="69"/>
    </row>
    <row r="69" spans="1:7" ht="15.75" customHeight="1">
      <c r="A69" s="71"/>
      <c r="B69" s="267" t="s">
        <v>314</v>
      </c>
      <c r="C69" s="268"/>
      <c r="D69" s="268"/>
      <c r="E69" s="268"/>
      <c r="F69" s="268"/>
      <c r="G69" s="268"/>
    </row>
    <row r="70" spans="1:7" ht="12.75" customHeight="1">
      <c r="A70" s="71"/>
      <c r="B70" s="267" t="s">
        <v>109</v>
      </c>
      <c r="C70" s="267"/>
      <c r="D70" s="267"/>
      <c r="E70" s="267"/>
      <c r="F70" s="267"/>
      <c r="G70" s="267"/>
    </row>
    <row r="71" spans="1:7" ht="48" customHeight="1">
      <c r="A71" s="71"/>
      <c r="B71" s="267" t="s">
        <v>246</v>
      </c>
      <c r="C71" s="268"/>
      <c r="D71" s="268"/>
      <c r="E71" s="268"/>
      <c r="F71" s="268"/>
      <c r="G71" s="268"/>
    </row>
    <row r="72" spans="1:7" ht="45" customHeight="1">
      <c r="A72" s="71"/>
      <c r="B72" s="267" t="s">
        <v>247</v>
      </c>
      <c r="C72" s="268"/>
      <c r="D72" s="268"/>
      <c r="E72" s="268"/>
      <c r="F72" s="268"/>
      <c r="G72" s="268"/>
    </row>
    <row r="73" spans="1:7" ht="32.25" customHeight="1">
      <c r="A73" s="71"/>
      <c r="B73" s="267" t="s">
        <v>110</v>
      </c>
      <c r="C73" s="268"/>
      <c r="D73" s="268"/>
      <c r="E73" s="268"/>
      <c r="F73" s="268"/>
      <c r="G73" s="268"/>
    </row>
    <row r="74" spans="1:7" ht="34.5" customHeight="1">
      <c r="A74" s="71"/>
      <c r="B74" s="267" t="s">
        <v>111</v>
      </c>
      <c r="C74" s="268"/>
      <c r="D74" s="268"/>
      <c r="E74" s="268"/>
      <c r="F74" s="268"/>
      <c r="G74" s="268"/>
    </row>
    <row r="75" spans="1:7" ht="15.75">
      <c r="A75" s="69"/>
      <c r="B75" s="72" t="s">
        <v>113</v>
      </c>
      <c r="C75" s="69"/>
      <c r="D75" s="69"/>
      <c r="E75" s="69"/>
      <c r="F75" s="69"/>
      <c r="G75" s="69"/>
    </row>
  </sheetData>
  <sheetProtection/>
  <mergeCells count="12">
    <mergeCell ref="A1:G1"/>
    <mergeCell ref="A2:A3"/>
    <mergeCell ref="B2:B3"/>
    <mergeCell ref="C2:C3"/>
    <mergeCell ref="D2:D3"/>
    <mergeCell ref="E2:G2"/>
    <mergeCell ref="B73:G73"/>
    <mergeCell ref="B74:G74"/>
    <mergeCell ref="B69:G69"/>
    <mergeCell ref="B70:G70"/>
    <mergeCell ref="B71:G71"/>
    <mergeCell ref="B72:G7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73.00390625" style="23" customWidth="1"/>
    <col min="2" max="2" width="10.00390625" style="23" bestFit="1" customWidth="1"/>
    <col min="3" max="3" width="13.25390625" style="23" bestFit="1" customWidth="1"/>
    <col min="4" max="4" width="13.125" style="23" bestFit="1" customWidth="1"/>
    <col min="5" max="5" width="9.625" style="23" bestFit="1" customWidth="1"/>
    <col min="6" max="6" width="10.00390625" style="23" bestFit="1" customWidth="1"/>
    <col min="7" max="7" width="7.25390625" style="23" customWidth="1"/>
    <col min="8" max="8" width="12.25390625" style="23" customWidth="1"/>
    <col min="9" max="9" width="9.25390625" style="23" customWidth="1"/>
    <col min="10" max="16384" width="9.125" style="23" customWidth="1"/>
  </cols>
  <sheetData>
    <row r="1" spans="1:9" ht="18">
      <c r="A1" s="277" t="s">
        <v>59</v>
      </c>
      <c r="B1" s="277"/>
      <c r="C1" s="277"/>
      <c r="D1" s="277"/>
      <c r="E1" s="277"/>
      <c r="F1" s="277"/>
      <c r="G1" s="277"/>
      <c r="H1" s="277"/>
      <c r="I1" s="277"/>
    </row>
    <row r="2" spans="8:9" ht="13.5" thickBot="1">
      <c r="H2" s="282" t="s">
        <v>208</v>
      </c>
      <c r="I2" s="282"/>
    </row>
    <row r="3" spans="1:9" ht="77.25" thickBot="1">
      <c r="A3" s="108" t="s">
        <v>218</v>
      </c>
      <c r="B3" s="122" t="s">
        <v>204</v>
      </c>
      <c r="C3" s="123" t="s">
        <v>203</v>
      </c>
      <c r="D3" s="123" t="s">
        <v>205</v>
      </c>
      <c r="E3" s="124" t="s">
        <v>317</v>
      </c>
      <c r="F3" s="125" t="s">
        <v>204</v>
      </c>
      <c r="G3" s="123" t="s">
        <v>203</v>
      </c>
      <c r="H3" s="123" t="s">
        <v>205</v>
      </c>
      <c r="I3" s="126" t="s">
        <v>318</v>
      </c>
    </row>
    <row r="4" spans="1:9" ht="13.5" thickBot="1">
      <c r="A4" s="109"/>
      <c r="B4" s="278" t="s">
        <v>324</v>
      </c>
      <c r="C4" s="279"/>
      <c r="D4" s="279"/>
      <c r="E4" s="280"/>
      <c r="F4" s="278" t="s">
        <v>325</v>
      </c>
      <c r="G4" s="279"/>
      <c r="H4" s="279"/>
      <c r="I4" s="280"/>
    </row>
    <row r="5" spans="1:9" ht="12.75">
      <c r="A5" s="121" t="s">
        <v>187</v>
      </c>
      <c r="B5" s="115">
        <v>5355</v>
      </c>
      <c r="C5" s="39">
        <f>38170440/1000</f>
        <v>38170.44</v>
      </c>
      <c r="D5" s="39">
        <v>0.3</v>
      </c>
      <c r="E5" s="102">
        <f>C5*0.3/100</f>
        <v>114.51132</v>
      </c>
      <c r="F5" s="115">
        <v>5355</v>
      </c>
      <c r="G5" s="39">
        <f>38170440/1000</f>
        <v>38170.44</v>
      </c>
      <c r="H5" s="39">
        <v>0.3</v>
      </c>
      <c r="I5" s="102">
        <f>G5*0.3/100</f>
        <v>114.51132</v>
      </c>
    </row>
    <row r="6" spans="1:9" ht="12.75">
      <c r="A6" s="119" t="s">
        <v>225</v>
      </c>
      <c r="B6" s="115"/>
      <c r="C6" s="39"/>
      <c r="D6" s="39"/>
      <c r="E6" s="102"/>
      <c r="F6" s="115"/>
      <c r="G6" s="39"/>
      <c r="H6" s="39"/>
      <c r="I6" s="102"/>
    </row>
    <row r="7" spans="1:9" ht="12.75">
      <c r="A7" s="110" t="s">
        <v>188</v>
      </c>
      <c r="B7" s="116">
        <v>5339</v>
      </c>
      <c r="C7" s="36">
        <v>38056.392</v>
      </c>
      <c r="D7" s="36">
        <v>0.3</v>
      </c>
      <c r="E7" s="102">
        <f>C7*0.3/100</f>
        <v>114.169176</v>
      </c>
      <c r="F7" s="116">
        <v>5339</v>
      </c>
      <c r="G7" s="36">
        <v>38056.392</v>
      </c>
      <c r="H7" s="36">
        <v>0.3</v>
      </c>
      <c r="I7" s="102">
        <f>G7*0.3/100</f>
        <v>114.169176</v>
      </c>
    </row>
    <row r="8" spans="1:9" ht="76.5">
      <c r="A8" s="110" t="s">
        <v>202</v>
      </c>
      <c r="B8" s="116">
        <v>16</v>
      </c>
      <c r="C8" s="36">
        <v>114048</v>
      </c>
      <c r="D8" s="36">
        <v>0.3</v>
      </c>
      <c r="E8" s="102">
        <f>C8*0.3/100</f>
        <v>342.144</v>
      </c>
      <c r="F8" s="116">
        <v>16</v>
      </c>
      <c r="G8" s="36">
        <v>114048</v>
      </c>
      <c r="H8" s="36">
        <v>0.3</v>
      </c>
      <c r="I8" s="102">
        <f>G8*0.3/100</f>
        <v>342.144</v>
      </c>
    </row>
    <row r="9" spans="1:9" ht="12.75">
      <c r="A9" s="110" t="s">
        <v>189</v>
      </c>
      <c r="B9" s="116"/>
      <c r="C9" s="36"/>
      <c r="D9" s="36"/>
      <c r="E9" s="101"/>
      <c r="F9" s="116"/>
      <c r="G9" s="36"/>
      <c r="H9" s="36"/>
      <c r="I9" s="101"/>
    </row>
    <row r="10" spans="1:9" ht="12.75">
      <c r="A10" s="120" t="s">
        <v>190</v>
      </c>
      <c r="B10" s="116">
        <v>574</v>
      </c>
      <c r="C10" s="36">
        <f>22367732/1000</f>
        <v>22367.732</v>
      </c>
      <c r="D10" s="36">
        <v>0.3</v>
      </c>
      <c r="E10" s="102">
        <f>C10*0.3/100</f>
        <v>67.103196</v>
      </c>
      <c r="F10" s="116">
        <v>574</v>
      </c>
      <c r="G10" s="36">
        <f>22367732/1000</f>
        <v>22367.732</v>
      </c>
      <c r="H10" s="36">
        <v>0.3</v>
      </c>
      <c r="I10" s="102">
        <f>G10*0.3/100</f>
        <v>67.103196</v>
      </c>
    </row>
    <row r="11" spans="1:9" ht="25.5">
      <c r="A11" s="110" t="s">
        <v>209</v>
      </c>
      <c r="B11" s="116"/>
      <c r="C11" s="36"/>
      <c r="D11" s="36"/>
      <c r="E11" s="101"/>
      <c r="F11" s="116"/>
      <c r="G11" s="36"/>
      <c r="H11" s="36"/>
      <c r="I11" s="101"/>
    </row>
    <row r="12" spans="1:9" ht="25.5">
      <c r="A12" s="110" t="s">
        <v>210</v>
      </c>
      <c r="B12" s="116"/>
      <c r="C12" s="36"/>
      <c r="D12" s="36"/>
      <c r="E12" s="101"/>
      <c r="F12" s="116"/>
      <c r="G12" s="36"/>
      <c r="H12" s="36"/>
      <c r="I12" s="101"/>
    </row>
    <row r="13" spans="1:9" ht="12.75">
      <c r="A13" s="110" t="s">
        <v>211</v>
      </c>
      <c r="B13" s="116"/>
      <c r="C13" s="36"/>
      <c r="D13" s="36"/>
      <c r="E13" s="101"/>
      <c r="F13" s="116"/>
      <c r="G13" s="36"/>
      <c r="H13" s="36"/>
      <c r="I13" s="101"/>
    </row>
    <row r="14" spans="1:9" ht="38.25">
      <c r="A14" s="110" t="s">
        <v>212</v>
      </c>
      <c r="B14" s="116"/>
      <c r="C14" s="36"/>
      <c r="D14" s="36"/>
      <c r="E14" s="101"/>
      <c r="F14" s="116"/>
      <c r="G14" s="36"/>
      <c r="H14" s="36"/>
      <c r="I14" s="101"/>
    </row>
    <row r="15" spans="1:9" ht="25.5">
      <c r="A15" s="110" t="s">
        <v>213</v>
      </c>
      <c r="B15" s="116"/>
      <c r="C15" s="36"/>
      <c r="D15" s="36"/>
      <c r="E15" s="101"/>
      <c r="F15" s="116"/>
      <c r="G15" s="36"/>
      <c r="H15" s="36"/>
      <c r="I15" s="101"/>
    </row>
    <row r="16" spans="1:9" ht="25.5">
      <c r="A16" s="110" t="s">
        <v>214</v>
      </c>
      <c r="B16" s="116">
        <v>310</v>
      </c>
      <c r="C16" s="36">
        <f>21475732/1000</f>
        <v>21475.732</v>
      </c>
      <c r="D16" s="36">
        <v>0.3</v>
      </c>
      <c r="E16" s="102">
        <f>C16*0.3/100</f>
        <v>64.427196</v>
      </c>
      <c r="F16" s="116">
        <v>310</v>
      </c>
      <c r="G16" s="36">
        <f>21475732/1000</f>
        <v>21475.732</v>
      </c>
      <c r="H16" s="36">
        <v>0.3</v>
      </c>
      <c r="I16" s="102">
        <f>G16*0.3/100</f>
        <v>64.427196</v>
      </c>
    </row>
    <row r="17" spans="1:9" ht="25.5">
      <c r="A17" s="110" t="s">
        <v>215</v>
      </c>
      <c r="B17" s="116"/>
      <c r="C17" s="36"/>
      <c r="D17" s="36"/>
      <c r="E17" s="101"/>
      <c r="F17" s="116"/>
      <c r="G17" s="36"/>
      <c r="H17" s="36"/>
      <c r="I17" s="101"/>
    </row>
    <row r="18" spans="1:9" ht="25.5">
      <c r="A18" s="110" t="s">
        <v>216</v>
      </c>
      <c r="B18" s="116"/>
      <c r="C18" s="36"/>
      <c r="D18" s="36"/>
      <c r="E18" s="101"/>
      <c r="F18" s="116"/>
      <c r="G18" s="36"/>
      <c r="H18" s="36"/>
      <c r="I18" s="101"/>
    </row>
    <row r="19" spans="1:9" ht="25.5">
      <c r="A19" s="110" t="s">
        <v>217</v>
      </c>
      <c r="B19" s="116"/>
      <c r="C19" s="36"/>
      <c r="D19" s="36"/>
      <c r="E19" s="101"/>
      <c r="F19" s="116"/>
      <c r="G19" s="36"/>
      <c r="H19" s="36"/>
      <c r="I19" s="101"/>
    </row>
    <row r="20" spans="1:9" ht="12.75">
      <c r="A20" s="110" t="s">
        <v>191</v>
      </c>
      <c r="B20" s="116">
        <v>264</v>
      </c>
      <c r="C20" s="36">
        <v>10287.5</v>
      </c>
      <c r="D20" s="36">
        <v>0.3</v>
      </c>
      <c r="E20" s="102">
        <f>C20*0.3/100</f>
        <v>30.8625</v>
      </c>
      <c r="F20" s="116">
        <v>264</v>
      </c>
      <c r="G20" s="36"/>
      <c r="H20" s="36"/>
      <c r="I20" s="101"/>
    </row>
    <row r="21" spans="1:9" ht="51">
      <c r="A21" s="120" t="s">
        <v>226</v>
      </c>
      <c r="B21" s="116">
        <v>2355</v>
      </c>
      <c r="C21" s="36">
        <f>8194170/1000</f>
        <v>8194.17</v>
      </c>
      <c r="D21" s="36">
        <v>1.5</v>
      </c>
      <c r="E21" s="102">
        <f>C21*1.5/100</f>
        <v>122.91255000000001</v>
      </c>
      <c r="F21" s="116">
        <v>2355</v>
      </c>
      <c r="G21" s="36">
        <f>8194170/1000</f>
        <v>8194.17</v>
      </c>
      <c r="H21" s="36">
        <v>1.5</v>
      </c>
      <c r="I21" s="102">
        <f>G21*1.5/100</f>
        <v>122.91255000000001</v>
      </c>
    </row>
    <row r="22" spans="1:9" ht="12.75">
      <c r="A22" s="119" t="s">
        <v>225</v>
      </c>
      <c r="B22" s="116"/>
      <c r="C22" s="36"/>
      <c r="D22" s="36"/>
      <c r="E22" s="101"/>
      <c r="F22" s="116"/>
      <c r="G22" s="36"/>
      <c r="H22" s="36"/>
      <c r="I22" s="101"/>
    </row>
    <row r="23" spans="1:9" ht="12.75">
      <c r="A23" s="110" t="s">
        <v>192</v>
      </c>
      <c r="B23" s="116">
        <v>78</v>
      </c>
      <c r="C23" s="36">
        <f>3915600/1000</f>
        <v>3915.6</v>
      </c>
      <c r="D23" s="36">
        <v>1.5</v>
      </c>
      <c r="E23" s="102">
        <f aca="true" t="shared" si="0" ref="E23:E28">C23*1.5/100</f>
        <v>58.733999999999995</v>
      </c>
      <c r="F23" s="116">
        <v>78</v>
      </c>
      <c r="G23" s="36">
        <f>3915600/1000</f>
        <v>3915.6</v>
      </c>
      <c r="H23" s="36">
        <v>1.5</v>
      </c>
      <c r="I23" s="102">
        <f aca="true" t="shared" si="1" ref="I23:I28">G23*1.5/100</f>
        <v>58.733999999999995</v>
      </c>
    </row>
    <row r="24" spans="1:9" ht="12.75">
      <c r="A24" s="110" t="s">
        <v>193</v>
      </c>
      <c r="B24" s="116">
        <v>1.5</v>
      </c>
      <c r="C24" s="36">
        <f>90150/1000</f>
        <v>90.15</v>
      </c>
      <c r="D24" s="36">
        <v>1.5</v>
      </c>
      <c r="E24" s="102">
        <f t="shared" si="0"/>
        <v>1.3522500000000002</v>
      </c>
      <c r="F24" s="116">
        <v>1.5</v>
      </c>
      <c r="G24" s="36">
        <f>90150/1000</f>
        <v>90.15</v>
      </c>
      <c r="H24" s="36">
        <v>1.5</v>
      </c>
      <c r="I24" s="102">
        <f t="shared" si="1"/>
        <v>1.3522500000000002</v>
      </c>
    </row>
    <row r="25" spans="1:9" ht="12.75">
      <c r="A25" s="110" t="s">
        <v>194</v>
      </c>
      <c r="B25" s="116">
        <v>323</v>
      </c>
      <c r="C25" s="36">
        <f>4037500/1000</f>
        <v>4037.5</v>
      </c>
      <c r="D25" s="36">
        <v>1.5</v>
      </c>
      <c r="E25" s="102">
        <f t="shared" si="0"/>
        <v>60.5625</v>
      </c>
      <c r="F25" s="116">
        <v>323</v>
      </c>
      <c r="G25" s="36">
        <f>4037500/1000</f>
        <v>4037.5</v>
      </c>
      <c r="H25" s="36">
        <v>1.5</v>
      </c>
      <c r="I25" s="102">
        <f t="shared" si="1"/>
        <v>60.5625</v>
      </c>
    </row>
    <row r="26" spans="1:9" ht="12.75">
      <c r="A26" s="110" t="s">
        <v>195</v>
      </c>
      <c r="B26" s="116">
        <v>1.2</v>
      </c>
      <c r="C26" s="36">
        <f>34920/1000</f>
        <v>34.92</v>
      </c>
      <c r="D26" s="36">
        <v>1.5</v>
      </c>
      <c r="E26" s="102">
        <f t="shared" si="0"/>
        <v>0.5238</v>
      </c>
      <c r="F26" s="116">
        <v>1.2</v>
      </c>
      <c r="G26" s="36">
        <f>34920/1000</f>
        <v>34.92</v>
      </c>
      <c r="H26" s="36">
        <v>1.5</v>
      </c>
      <c r="I26" s="102">
        <f t="shared" si="1"/>
        <v>0.5238</v>
      </c>
    </row>
    <row r="27" spans="1:9" ht="12.75">
      <c r="A27" s="110" t="s">
        <v>196</v>
      </c>
      <c r="B27" s="116"/>
      <c r="C27" s="36"/>
      <c r="D27" s="36"/>
      <c r="E27" s="102">
        <f t="shared" si="0"/>
        <v>0</v>
      </c>
      <c r="F27" s="116"/>
      <c r="G27" s="36"/>
      <c r="H27" s="36"/>
      <c r="I27" s="102">
        <f t="shared" si="1"/>
        <v>0</v>
      </c>
    </row>
    <row r="28" spans="1:9" ht="12.75">
      <c r="A28" s="110" t="s">
        <v>316</v>
      </c>
      <c r="B28" s="116">
        <v>5.3</v>
      </c>
      <c r="C28" s="36">
        <f>106000/1000</f>
        <v>106</v>
      </c>
      <c r="D28" s="36">
        <v>1.5</v>
      </c>
      <c r="E28" s="102">
        <f t="shared" si="0"/>
        <v>1.59</v>
      </c>
      <c r="F28" s="116">
        <v>5.3</v>
      </c>
      <c r="G28" s="36">
        <f>106000/1000</f>
        <v>106</v>
      </c>
      <c r="H28" s="36">
        <v>1.5</v>
      </c>
      <c r="I28" s="102">
        <f t="shared" si="1"/>
        <v>1.59</v>
      </c>
    </row>
    <row r="29" spans="1:9" ht="12.75">
      <c r="A29" s="110" t="s">
        <v>198</v>
      </c>
      <c r="B29" s="116"/>
      <c r="C29" s="36"/>
      <c r="D29" s="36"/>
      <c r="E29" s="101"/>
      <c r="F29" s="116"/>
      <c r="G29" s="36"/>
      <c r="H29" s="36"/>
      <c r="I29" s="101"/>
    </row>
    <row r="30" spans="1:9" ht="12.75">
      <c r="A30" s="110" t="s">
        <v>199</v>
      </c>
      <c r="B30" s="116">
        <v>1945.5</v>
      </c>
      <c r="C30" s="36"/>
      <c r="D30" s="36"/>
      <c r="E30" s="101"/>
      <c r="F30" s="116">
        <v>1945.5</v>
      </c>
      <c r="G30" s="36"/>
      <c r="H30" s="36"/>
      <c r="I30" s="101"/>
    </row>
    <row r="31" spans="1:9" ht="12.75">
      <c r="A31" s="110" t="s">
        <v>200</v>
      </c>
      <c r="B31" s="116"/>
      <c r="C31" s="36"/>
      <c r="D31" s="36"/>
      <c r="E31" s="101"/>
      <c r="F31" s="116"/>
      <c r="G31" s="36"/>
      <c r="H31" s="36"/>
      <c r="I31" s="101"/>
    </row>
    <row r="32" spans="1:9" ht="12.75">
      <c r="A32" s="110" t="s">
        <v>201</v>
      </c>
      <c r="B32" s="116"/>
      <c r="C32" s="36"/>
      <c r="D32" s="36"/>
      <c r="E32" s="101"/>
      <c r="F32" s="116"/>
      <c r="G32" s="36"/>
      <c r="H32" s="36"/>
      <c r="I32" s="101"/>
    </row>
    <row r="33" spans="1:9" ht="13.5" thickBot="1">
      <c r="A33" s="111" t="s">
        <v>197</v>
      </c>
      <c r="B33" s="117">
        <v>0.5</v>
      </c>
      <c r="C33" s="104">
        <f>10000/1000</f>
        <v>10</v>
      </c>
      <c r="D33" s="104">
        <v>1.5</v>
      </c>
      <c r="E33" s="102">
        <f>C33*0.3/100</f>
        <v>0.03</v>
      </c>
      <c r="F33" s="113">
        <v>0.5</v>
      </c>
      <c r="G33" s="104">
        <v>10000</v>
      </c>
      <c r="H33" s="104">
        <v>1.5</v>
      </c>
      <c r="I33" s="105">
        <v>0.2</v>
      </c>
    </row>
    <row r="34" spans="1:9" ht="13.5" thickBot="1">
      <c r="A34" s="112" t="s">
        <v>207</v>
      </c>
      <c r="B34" s="118"/>
      <c r="C34" s="107" t="s">
        <v>171</v>
      </c>
      <c r="D34" s="107" t="s">
        <v>206</v>
      </c>
      <c r="E34" s="103">
        <f>SUM(E5,E10,E21)</f>
        <v>304.527066</v>
      </c>
      <c r="F34" s="114" t="s">
        <v>171</v>
      </c>
      <c r="G34" s="107" t="s">
        <v>206</v>
      </c>
      <c r="H34" s="106"/>
      <c r="I34" s="103">
        <f>SUM(I5,I10,I21)</f>
        <v>304.527066</v>
      </c>
    </row>
    <row r="36" spans="1:9" ht="31.5" customHeight="1">
      <c r="A36" s="281"/>
      <c r="B36" s="281"/>
      <c r="C36" s="281"/>
      <c r="D36" s="281"/>
      <c r="E36" s="281"/>
      <c r="F36" s="281"/>
      <c r="G36" s="281"/>
      <c r="H36" s="281"/>
      <c r="I36" s="281"/>
    </row>
    <row r="37" ht="12.75">
      <c r="C37" s="23">
        <f>SUM(C10,C21,)</f>
        <v>30561.902000000002</v>
      </c>
    </row>
  </sheetData>
  <sheetProtection/>
  <mergeCells count="5">
    <mergeCell ref="A1:I1"/>
    <mergeCell ref="F4:I4"/>
    <mergeCell ref="A36:I36"/>
    <mergeCell ref="H2:I2"/>
    <mergeCell ref="B4:E4"/>
  </mergeCells>
  <printOptions horizontalCentered="1"/>
  <pageMargins left="0.27" right="0.31496062992125984" top="0.94" bottom="0.59" header="0.63" footer="0.26"/>
  <pageSetup horizontalDpi="600" verticalDpi="6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zoomScaleNormal="75" zoomScalePageLayoutView="0" workbookViewId="0" topLeftCell="A1">
      <selection activeCell="I2" sqref="I2"/>
    </sheetView>
  </sheetViews>
  <sheetFormatPr defaultColWidth="9.00390625" defaultRowHeight="12.75"/>
  <cols>
    <col min="1" max="1" width="6.625" style="23" customWidth="1"/>
    <col min="2" max="2" width="100.00390625" style="23" customWidth="1"/>
    <col min="3" max="3" width="7.75390625" style="23" customWidth="1"/>
    <col min="4" max="4" width="8.625" style="23" customWidth="1"/>
    <col min="5" max="7" width="7.75390625" style="23" customWidth="1"/>
    <col min="8" max="16384" width="9.125" style="23" customWidth="1"/>
  </cols>
  <sheetData>
    <row r="1" spans="1:5" ht="18">
      <c r="A1" s="277" t="s">
        <v>333</v>
      </c>
      <c r="B1" s="277"/>
      <c r="C1" s="277"/>
      <c r="D1" s="277"/>
      <c r="E1" s="277"/>
    </row>
    <row r="2" spans="6:7" ht="13.5" thickBot="1">
      <c r="F2" s="282" t="s">
        <v>186</v>
      </c>
      <c r="G2" s="282"/>
    </row>
    <row r="3" spans="1:9" ht="15.75" thickTop="1">
      <c r="A3" s="265" t="s">
        <v>165</v>
      </c>
      <c r="B3" s="283" t="s">
        <v>1</v>
      </c>
      <c r="C3" s="127" t="s">
        <v>326</v>
      </c>
      <c r="D3" s="127" t="s">
        <v>329</v>
      </c>
      <c r="E3" s="283" t="s">
        <v>2</v>
      </c>
      <c r="F3" s="283"/>
      <c r="G3" s="285"/>
      <c r="I3" s="99"/>
    </row>
    <row r="4" spans="1:9" ht="15" customHeight="1" thickBot="1">
      <c r="A4" s="266"/>
      <c r="B4" s="284"/>
      <c r="C4" s="128" t="s">
        <v>60</v>
      </c>
      <c r="D4" s="128" t="s">
        <v>61</v>
      </c>
      <c r="E4" s="128" t="s">
        <v>305</v>
      </c>
      <c r="F4" s="128" t="s">
        <v>327</v>
      </c>
      <c r="G4" s="129" t="s">
        <v>330</v>
      </c>
      <c r="I4" s="99"/>
    </row>
    <row r="5" spans="1:7" ht="15.75" thickTop="1">
      <c r="A5" s="130" t="s">
        <v>105</v>
      </c>
      <c r="B5" s="131" t="s">
        <v>233</v>
      </c>
      <c r="C5" s="131">
        <v>82.6</v>
      </c>
      <c r="D5" s="263" t="s">
        <v>332</v>
      </c>
      <c r="E5" s="131">
        <v>304.53</v>
      </c>
      <c r="F5" s="131">
        <v>304.53</v>
      </c>
      <c r="G5" s="132">
        <v>304.53</v>
      </c>
    </row>
    <row r="6" spans="1:7" ht="85.5">
      <c r="A6" s="130" t="s">
        <v>16</v>
      </c>
      <c r="B6" s="131" t="s">
        <v>219</v>
      </c>
      <c r="C6" s="131">
        <v>8760</v>
      </c>
      <c r="D6" s="131">
        <v>8760</v>
      </c>
      <c r="E6" s="131">
        <v>8760</v>
      </c>
      <c r="F6" s="131">
        <v>8760</v>
      </c>
      <c r="G6" s="132">
        <v>8760</v>
      </c>
    </row>
    <row r="7" spans="1:7" ht="14.25">
      <c r="A7" s="130" t="s">
        <v>106</v>
      </c>
      <c r="B7" s="131" t="s">
        <v>167</v>
      </c>
      <c r="C7" s="131">
        <v>26.3</v>
      </c>
      <c r="D7" s="131">
        <v>26.3</v>
      </c>
      <c r="E7" s="131">
        <v>26.3</v>
      </c>
      <c r="F7" s="131">
        <v>26.3</v>
      </c>
      <c r="G7" s="132">
        <v>26.3</v>
      </c>
    </row>
    <row r="8" spans="1:7" ht="14.25">
      <c r="A8" s="130"/>
      <c r="B8" s="131"/>
      <c r="C8" s="131"/>
      <c r="D8" s="131"/>
      <c r="E8" s="131"/>
      <c r="F8" s="131"/>
      <c r="G8" s="132"/>
    </row>
    <row r="9" spans="1:7" ht="28.5">
      <c r="A9" s="130" t="s">
        <v>107</v>
      </c>
      <c r="B9" s="131" t="s">
        <v>168</v>
      </c>
      <c r="C9" s="131"/>
      <c r="D9" s="131"/>
      <c r="E9" s="131"/>
      <c r="F9" s="131"/>
      <c r="G9" s="132"/>
    </row>
    <row r="10" spans="1:7" ht="14.25">
      <c r="A10" s="130"/>
      <c r="B10" s="131" t="s">
        <v>5</v>
      </c>
      <c r="C10" s="131"/>
      <c r="D10" s="131"/>
      <c r="E10" s="131"/>
      <c r="F10" s="131"/>
      <c r="G10" s="132"/>
    </row>
    <row r="11" spans="1:7" ht="14.25">
      <c r="A11" s="133" t="s">
        <v>166</v>
      </c>
      <c r="B11" s="131" t="s">
        <v>158</v>
      </c>
      <c r="C11" s="131"/>
      <c r="D11" s="131"/>
      <c r="E11" s="131"/>
      <c r="F11" s="131"/>
      <c r="G11" s="132"/>
    </row>
    <row r="12" spans="1:7" ht="14.25">
      <c r="A12" s="130" t="s">
        <v>220</v>
      </c>
      <c r="B12" s="131" t="s">
        <v>159</v>
      </c>
      <c r="C12" s="131"/>
      <c r="D12" s="131"/>
      <c r="E12" s="131"/>
      <c r="F12" s="131"/>
      <c r="G12" s="132"/>
    </row>
    <row r="13" spans="1:7" ht="14.25">
      <c r="A13" s="130" t="s">
        <v>221</v>
      </c>
      <c r="B13" s="131" t="s">
        <v>160</v>
      </c>
      <c r="C13" s="131"/>
      <c r="D13" s="131"/>
      <c r="E13" s="131"/>
      <c r="F13" s="131"/>
      <c r="G13" s="132"/>
    </row>
    <row r="14" spans="1:7" ht="28.5">
      <c r="A14" s="130" t="s">
        <v>222</v>
      </c>
      <c r="B14" s="131" t="s">
        <v>161</v>
      </c>
      <c r="C14" s="131"/>
      <c r="D14" s="131"/>
      <c r="E14" s="131"/>
      <c r="F14" s="131"/>
      <c r="G14" s="132"/>
    </row>
    <row r="15" spans="1:7" ht="14.25">
      <c r="A15" s="133" t="s">
        <v>223</v>
      </c>
      <c r="B15" s="131" t="s">
        <v>162</v>
      </c>
      <c r="C15" s="131"/>
      <c r="D15" s="131"/>
      <c r="E15" s="131"/>
      <c r="F15" s="131"/>
      <c r="G15" s="132"/>
    </row>
    <row r="16" spans="1:7" ht="14.25">
      <c r="A16" s="133" t="s">
        <v>108</v>
      </c>
      <c r="B16" s="131" t="s">
        <v>167</v>
      </c>
      <c r="C16" s="131"/>
      <c r="D16" s="131"/>
      <c r="E16" s="131"/>
      <c r="F16" s="131"/>
      <c r="G16" s="132"/>
    </row>
    <row r="17" spans="1:7" ht="14.25">
      <c r="A17" s="133"/>
      <c r="B17" s="131"/>
      <c r="C17" s="131"/>
      <c r="D17" s="131"/>
      <c r="E17" s="131"/>
      <c r="F17" s="131"/>
      <c r="G17" s="132"/>
    </row>
    <row r="18" spans="1:7" ht="14.25">
      <c r="A18" s="133" t="s">
        <v>30</v>
      </c>
      <c r="B18" s="131" t="s">
        <v>315</v>
      </c>
      <c r="C18" s="131"/>
      <c r="D18" s="131"/>
      <c r="E18" s="131"/>
      <c r="F18" s="131"/>
      <c r="G18" s="131"/>
    </row>
    <row r="19" spans="1:7" ht="14.25">
      <c r="A19" s="130"/>
      <c r="B19" s="131" t="s">
        <v>164</v>
      </c>
      <c r="C19" s="131"/>
      <c r="D19" s="131"/>
      <c r="E19" s="131"/>
      <c r="F19" s="131"/>
      <c r="G19" s="132"/>
    </row>
    <row r="20" spans="1:7" ht="14.25">
      <c r="A20" s="130" t="s">
        <v>224</v>
      </c>
      <c r="B20" s="131" t="s">
        <v>163</v>
      </c>
      <c r="C20" s="131"/>
      <c r="D20" s="131"/>
      <c r="E20" s="131"/>
      <c r="F20" s="131"/>
      <c r="G20" s="132"/>
    </row>
    <row r="21" spans="1:7" ht="14.25">
      <c r="A21" s="130" t="s">
        <v>40</v>
      </c>
      <c r="B21" s="131" t="s">
        <v>167</v>
      </c>
      <c r="C21" s="131"/>
      <c r="D21" s="131"/>
      <c r="E21" s="131"/>
      <c r="F21" s="131"/>
      <c r="G21" s="131"/>
    </row>
    <row r="22" spans="1:7" ht="28.5">
      <c r="A22" s="134" t="s">
        <v>42</v>
      </c>
      <c r="B22" s="135" t="s">
        <v>231</v>
      </c>
      <c r="C22" s="135">
        <v>8205</v>
      </c>
      <c r="D22" s="135">
        <v>8205</v>
      </c>
      <c r="E22" s="135">
        <v>8205</v>
      </c>
      <c r="F22" s="135">
        <v>8205</v>
      </c>
      <c r="G22" s="136">
        <v>8205</v>
      </c>
    </row>
    <row r="23" spans="1:7" ht="14.25">
      <c r="A23" s="130">
        <v>9</v>
      </c>
      <c r="B23" s="131" t="s">
        <v>167</v>
      </c>
      <c r="C23" s="135">
        <v>24.6</v>
      </c>
      <c r="D23" s="135">
        <v>24.6</v>
      </c>
      <c r="E23" s="135">
        <v>24.6</v>
      </c>
      <c r="F23" s="135">
        <v>24.6</v>
      </c>
      <c r="G23" s="136">
        <v>24.6</v>
      </c>
    </row>
    <row r="24" spans="1:7" ht="15" thickBot="1">
      <c r="A24" s="134"/>
      <c r="B24" s="135"/>
      <c r="C24" s="135"/>
      <c r="D24" s="135"/>
      <c r="E24" s="135"/>
      <c r="F24" s="135"/>
      <c r="G24" s="136"/>
    </row>
    <row r="25" spans="1:7" ht="15" thickBot="1">
      <c r="A25" s="137" t="s">
        <v>46</v>
      </c>
      <c r="B25" s="138" t="s">
        <v>232</v>
      </c>
      <c r="C25" s="138">
        <v>31.7</v>
      </c>
      <c r="D25" s="138">
        <v>50.1</v>
      </c>
      <c r="E25" s="138">
        <v>253.6</v>
      </c>
      <c r="F25" s="138">
        <v>253.6</v>
      </c>
      <c r="G25" s="139">
        <v>253.6</v>
      </c>
    </row>
    <row r="26" spans="1:7" ht="15">
      <c r="A26" s="140"/>
      <c r="B26" s="141"/>
      <c r="C26" s="141"/>
      <c r="D26" s="141"/>
      <c r="E26" s="141"/>
      <c r="F26" s="141"/>
      <c r="G26" s="141"/>
    </row>
    <row r="27" spans="1:2" ht="15">
      <c r="A27" s="38" t="s">
        <v>102</v>
      </c>
      <c r="B27" s="37"/>
    </row>
    <row r="28" spans="1:7" ht="15">
      <c r="A28" s="37"/>
      <c r="B28" s="264" t="s">
        <v>112</v>
      </c>
      <c r="C28" s="264"/>
      <c r="D28" s="264"/>
      <c r="E28" s="264"/>
      <c r="F28" s="264"/>
      <c r="G28" s="264"/>
    </row>
  </sheetData>
  <sheetProtection/>
  <mergeCells count="6">
    <mergeCell ref="B28:G28"/>
    <mergeCell ref="A1:E1"/>
    <mergeCell ref="F2:G2"/>
    <mergeCell ref="A3:A4"/>
    <mergeCell ref="B3:B4"/>
    <mergeCell ref="E3:G3"/>
  </mergeCells>
  <printOptions horizontalCentered="1"/>
  <pageMargins left="0.1968503937007874" right="0.1968503937007874" top="0.3937007874015748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125" style="0" customWidth="1"/>
    <col min="2" max="2" width="49.875" style="0" customWidth="1"/>
    <col min="3" max="7" width="14.25390625" style="0" customWidth="1"/>
  </cols>
  <sheetData>
    <row r="1" spans="1:7" ht="18">
      <c r="A1" s="289" t="s">
        <v>319</v>
      </c>
      <c r="B1" s="289"/>
      <c r="C1" s="289"/>
      <c r="D1" s="289"/>
      <c r="E1" s="289"/>
      <c r="F1" s="289"/>
      <c r="G1" s="289"/>
    </row>
    <row r="2" spans="1:7" ht="12.75">
      <c r="A2" s="16"/>
      <c r="B2" s="17"/>
      <c r="C2" s="13" t="s">
        <v>239</v>
      </c>
      <c r="D2" s="12" t="s">
        <v>248</v>
      </c>
      <c r="E2" s="286" t="s">
        <v>94</v>
      </c>
      <c r="F2" s="287"/>
      <c r="G2" s="288"/>
    </row>
    <row r="3" spans="1:7" ht="12.75">
      <c r="A3" s="11"/>
      <c r="B3" s="18"/>
      <c r="C3" s="14" t="s">
        <v>60</v>
      </c>
      <c r="D3" s="12" t="s">
        <v>61</v>
      </c>
      <c r="E3" s="19" t="s">
        <v>306</v>
      </c>
      <c r="F3" s="19" t="s">
        <v>328</v>
      </c>
      <c r="G3" s="19" t="s">
        <v>331</v>
      </c>
    </row>
    <row r="4" spans="1:7" ht="15.75">
      <c r="A4" s="11"/>
      <c r="B4" s="15" t="s">
        <v>85</v>
      </c>
      <c r="C4" s="11"/>
      <c r="D4" s="11"/>
      <c r="E4" s="11"/>
      <c r="F4" s="11"/>
      <c r="G4" s="8"/>
    </row>
    <row r="5" spans="1:7" ht="15">
      <c r="A5" s="8"/>
      <c r="B5" s="7" t="s">
        <v>95</v>
      </c>
      <c r="C5" s="8">
        <v>47000</v>
      </c>
      <c r="D5" s="8">
        <v>47000</v>
      </c>
      <c r="E5" s="8">
        <v>47000</v>
      </c>
      <c r="F5" s="8">
        <v>47000</v>
      </c>
      <c r="G5" s="8">
        <v>47000</v>
      </c>
    </row>
    <row r="6" spans="1:7" ht="30">
      <c r="A6" s="8"/>
      <c r="B6" s="35" t="s">
        <v>185</v>
      </c>
      <c r="C6" s="8"/>
      <c r="D6" s="8"/>
      <c r="E6" s="8"/>
      <c r="F6" s="8"/>
      <c r="G6" s="8"/>
    </row>
    <row r="7" spans="1:7" ht="15">
      <c r="A7" s="9">
        <v>1</v>
      </c>
      <c r="B7" s="2" t="s">
        <v>86</v>
      </c>
      <c r="C7" s="8">
        <v>47000</v>
      </c>
      <c r="D7" s="8">
        <v>47000</v>
      </c>
      <c r="E7" s="8">
        <v>47000</v>
      </c>
      <c r="F7" s="8">
        <v>47000</v>
      </c>
      <c r="G7" s="8">
        <v>47000</v>
      </c>
    </row>
    <row r="8" spans="1:7" ht="15">
      <c r="A8" s="9">
        <v>2</v>
      </c>
      <c r="B8" s="2" t="s">
        <v>89</v>
      </c>
      <c r="C8" s="8">
        <v>0.1</v>
      </c>
      <c r="D8" s="8">
        <v>0.1</v>
      </c>
      <c r="E8" s="8">
        <v>0.1</v>
      </c>
      <c r="F8" s="8">
        <v>0.1</v>
      </c>
      <c r="G8" s="8">
        <v>0.1</v>
      </c>
    </row>
    <row r="9" spans="1:7" ht="15">
      <c r="A9" s="9">
        <v>3</v>
      </c>
      <c r="B9" s="2" t="s">
        <v>92</v>
      </c>
      <c r="C9" s="8">
        <v>4.7</v>
      </c>
      <c r="D9" s="8">
        <v>4.7</v>
      </c>
      <c r="E9" s="8">
        <v>4.7</v>
      </c>
      <c r="F9" s="8">
        <v>4.7</v>
      </c>
      <c r="G9" s="8">
        <v>4.7</v>
      </c>
    </row>
    <row r="10" spans="1:7" ht="15">
      <c r="A10" s="8"/>
      <c r="B10" s="2"/>
      <c r="C10" s="8"/>
      <c r="D10" s="8"/>
      <c r="E10" s="8"/>
      <c r="F10" s="8"/>
      <c r="G10" s="8"/>
    </row>
    <row r="11" spans="1:7" ht="15">
      <c r="A11" s="9">
        <v>4</v>
      </c>
      <c r="B11" s="2" t="s">
        <v>87</v>
      </c>
      <c r="C11" s="8"/>
      <c r="D11" s="8"/>
      <c r="E11" s="8"/>
      <c r="F11" s="8"/>
      <c r="G11" s="8"/>
    </row>
    <row r="12" spans="1:7" ht="15">
      <c r="A12" s="9">
        <v>5</v>
      </c>
      <c r="B12" s="2" t="s">
        <v>90</v>
      </c>
      <c r="C12" s="8"/>
      <c r="D12" s="8"/>
      <c r="E12" s="8"/>
      <c r="F12" s="8"/>
      <c r="G12" s="8"/>
    </row>
    <row r="13" spans="1:7" ht="15">
      <c r="A13" s="9">
        <v>6</v>
      </c>
      <c r="B13" s="2" t="s">
        <v>93</v>
      </c>
      <c r="C13" s="8"/>
      <c r="D13" s="8"/>
      <c r="E13" s="8"/>
      <c r="F13" s="8"/>
      <c r="G13" s="8"/>
    </row>
    <row r="14" spans="1:7" ht="15">
      <c r="A14" s="9"/>
      <c r="B14" s="2"/>
      <c r="C14" s="8"/>
      <c r="D14" s="8"/>
      <c r="E14" s="8"/>
      <c r="F14" s="8"/>
      <c r="G14" s="8"/>
    </row>
    <row r="15" spans="1:7" ht="15">
      <c r="A15" s="9">
        <v>7</v>
      </c>
      <c r="B15" s="2" t="s">
        <v>88</v>
      </c>
      <c r="C15" s="8"/>
      <c r="D15" s="8"/>
      <c r="E15" s="8"/>
      <c r="F15" s="8"/>
      <c r="G15" s="8"/>
    </row>
    <row r="16" spans="1:7" ht="15">
      <c r="A16" s="9">
        <v>8</v>
      </c>
      <c r="B16" s="2" t="s">
        <v>91</v>
      </c>
      <c r="C16" s="8"/>
      <c r="D16" s="8"/>
      <c r="E16" s="8"/>
      <c r="F16" s="8"/>
      <c r="G16" s="8"/>
    </row>
    <row r="17" spans="1:7" ht="15">
      <c r="A17" s="9">
        <v>9</v>
      </c>
      <c r="B17" s="2" t="s">
        <v>93</v>
      </c>
      <c r="C17" s="8"/>
      <c r="D17" s="8"/>
      <c r="E17" s="8"/>
      <c r="F17" s="8"/>
      <c r="G17" s="8"/>
    </row>
    <row r="18" spans="1:7" ht="15">
      <c r="A18" s="8"/>
      <c r="B18" s="2"/>
      <c r="C18" s="8"/>
      <c r="D18" s="8"/>
      <c r="E18" s="8"/>
      <c r="F18" s="8"/>
      <c r="G18" s="8"/>
    </row>
    <row r="19" spans="1:7" ht="15">
      <c r="A19" s="9">
        <v>10</v>
      </c>
      <c r="B19" s="2" t="s">
        <v>114</v>
      </c>
      <c r="C19" s="8">
        <v>4.7</v>
      </c>
      <c r="D19" s="8">
        <v>4.7</v>
      </c>
      <c r="E19" s="8">
        <f>E9+E13+E17</f>
        <v>4.7</v>
      </c>
      <c r="F19" s="8">
        <v>4.7</v>
      </c>
      <c r="G19" s="8">
        <v>4.7</v>
      </c>
    </row>
    <row r="20" spans="1:7" ht="15">
      <c r="A20" s="9">
        <v>11</v>
      </c>
      <c r="B20" s="2" t="s">
        <v>115</v>
      </c>
      <c r="C20" s="8">
        <v>4.7</v>
      </c>
      <c r="D20" s="8">
        <v>4.7</v>
      </c>
      <c r="E20" s="8">
        <v>4.7</v>
      </c>
      <c r="F20" s="8">
        <v>4.7</v>
      </c>
      <c r="G20" s="8">
        <v>4.7</v>
      </c>
    </row>
    <row r="21" spans="1:7" ht="15">
      <c r="A21" s="10">
        <v>12</v>
      </c>
      <c r="B21" s="1" t="s">
        <v>234</v>
      </c>
      <c r="C21" s="8">
        <v>0</v>
      </c>
      <c r="D21" s="8">
        <f>D19-D20</f>
        <v>0</v>
      </c>
      <c r="E21" s="8">
        <f>E19-E20</f>
        <v>0</v>
      </c>
      <c r="F21" s="8">
        <f>F19-F20</f>
        <v>0</v>
      </c>
      <c r="G21" s="8">
        <f>G19-G20</f>
        <v>0</v>
      </c>
    </row>
    <row r="22" spans="2:3" ht="15">
      <c r="B22" s="261" t="s">
        <v>320</v>
      </c>
      <c r="C22" s="262"/>
    </row>
    <row r="23" spans="1:2" ht="15">
      <c r="A23" s="21" t="s">
        <v>102</v>
      </c>
      <c r="B23" s="21"/>
    </row>
    <row r="24" spans="1:2" ht="15">
      <c r="A24" s="21"/>
      <c r="B24" s="21" t="s">
        <v>112</v>
      </c>
    </row>
  </sheetData>
  <sheetProtection/>
  <mergeCells count="2">
    <mergeCell ref="E2:G2"/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IV1">
      <selection activeCell="D16" sqref="D16"/>
    </sheetView>
  </sheetViews>
  <sheetFormatPr defaultColWidth="9.00390625" defaultRowHeight="12.75"/>
  <cols>
    <col min="1" max="1" width="87.625" style="161" customWidth="1"/>
    <col min="2" max="2" width="11.875" style="161" customWidth="1"/>
    <col min="3" max="4" width="10.875" style="161" customWidth="1"/>
    <col min="5" max="6" width="9.625" style="161" customWidth="1"/>
    <col min="7" max="16384" width="9.125" style="161" customWidth="1"/>
  </cols>
  <sheetData>
    <row r="1" spans="1:6" ht="15.75">
      <c r="A1" s="291" t="s">
        <v>300</v>
      </c>
      <c r="B1" s="291"/>
      <c r="C1" s="291"/>
      <c r="D1" s="291"/>
      <c r="E1" s="291"/>
      <c r="F1" s="291"/>
    </row>
    <row r="2" spans="1:6" ht="13.5" thickBot="1">
      <c r="A2" s="162"/>
      <c r="B2" s="162"/>
      <c r="C2" s="162"/>
      <c r="D2" s="162"/>
      <c r="E2" s="162"/>
      <c r="F2" s="162" t="s">
        <v>0</v>
      </c>
    </row>
    <row r="3" spans="1:6" ht="15.75" customHeight="1" thickBot="1" thickTop="1">
      <c r="A3" s="292" t="s">
        <v>1</v>
      </c>
      <c r="B3" s="293" t="s">
        <v>303</v>
      </c>
      <c r="C3" s="293" t="s">
        <v>304</v>
      </c>
      <c r="D3" s="294" t="s">
        <v>2</v>
      </c>
      <c r="E3" s="294"/>
      <c r="F3" s="294"/>
    </row>
    <row r="4" spans="1:6" ht="16.5" thickBot="1" thickTop="1">
      <c r="A4" s="292"/>
      <c r="B4" s="293"/>
      <c r="C4" s="293"/>
      <c r="D4" s="163">
        <v>2011</v>
      </c>
      <c r="E4" s="163">
        <v>2012</v>
      </c>
      <c r="F4" s="164">
        <v>2013</v>
      </c>
    </row>
    <row r="5" spans="1:6" ht="15" customHeight="1">
      <c r="A5" s="165" t="s">
        <v>251</v>
      </c>
      <c r="B5" s="166"/>
      <c r="C5" s="166"/>
      <c r="D5" s="166"/>
      <c r="E5" s="166"/>
      <c r="F5" s="167"/>
    </row>
    <row r="6" spans="1:6" ht="55.5" customHeight="1">
      <c r="A6" s="168" t="s">
        <v>229</v>
      </c>
      <c r="B6" s="169"/>
      <c r="C6" s="169"/>
      <c r="D6" s="169"/>
      <c r="E6" s="169"/>
      <c r="F6" s="169"/>
    </row>
    <row r="7" spans="1:6" ht="42" customHeight="1">
      <c r="A7" s="170" t="s">
        <v>230</v>
      </c>
      <c r="B7" s="171"/>
      <c r="C7" s="171"/>
      <c r="D7" s="171"/>
      <c r="E7" s="171"/>
      <c r="F7" s="172"/>
    </row>
    <row r="8" spans="1:6" ht="15" customHeight="1">
      <c r="A8" s="165" t="s">
        <v>252</v>
      </c>
      <c r="B8" s="173"/>
      <c r="C8" s="173"/>
      <c r="D8" s="173"/>
      <c r="E8" s="173"/>
      <c r="F8" s="173"/>
    </row>
    <row r="9" spans="1:6" s="209" customFormat="1" ht="15">
      <c r="A9" s="221" t="s">
        <v>253</v>
      </c>
      <c r="B9" s="222"/>
      <c r="C9" s="222"/>
      <c r="D9" s="222"/>
      <c r="E9" s="222"/>
      <c r="F9" s="223"/>
    </row>
    <row r="10" spans="1:6" ht="14.25">
      <c r="A10" s="174" t="s">
        <v>97</v>
      </c>
      <c r="B10" s="175"/>
      <c r="C10" s="175"/>
      <c r="D10" s="176"/>
      <c r="E10" s="175"/>
      <c r="F10" s="177"/>
    </row>
    <row r="11" spans="1:6" ht="14.25">
      <c r="A11" s="174" t="s">
        <v>98</v>
      </c>
      <c r="B11" s="175"/>
      <c r="C11" s="175"/>
      <c r="D11" s="176"/>
      <c r="E11" s="175"/>
      <c r="F11" s="177"/>
    </row>
    <row r="12" spans="1:6" ht="14.25" customHeight="1">
      <c r="A12" s="174" t="s">
        <v>254</v>
      </c>
      <c r="B12" s="175"/>
      <c r="C12" s="175"/>
      <c r="D12" s="176"/>
      <c r="E12" s="175"/>
      <c r="F12" s="177"/>
    </row>
    <row r="13" spans="1:6" ht="42.75">
      <c r="A13" s="174" t="s">
        <v>99</v>
      </c>
      <c r="B13" s="175"/>
      <c r="C13" s="175"/>
      <c r="D13" s="176"/>
      <c r="E13" s="175"/>
      <c r="F13" s="177"/>
    </row>
    <row r="14" spans="1:6" ht="29.25" customHeight="1">
      <c r="A14" s="174" t="s">
        <v>96</v>
      </c>
      <c r="B14" s="175"/>
      <c r="C14" s="175"/>
      <c r="D14" s="176"/>
      <c r="E14" s="175"/>
      <c r="F14" s="177"/>
    </row>
    <row r="15" spans="1:6" ht="43.5" customHeight="1">
      <c r="A15" s="174" t="s">
        <v>172</v>
      </c>
      <c r="B15" s="175"/>
      <c r="C15" s="178"/>
      <c r="D15" s="179"/>
      <c r="E15" s="180"/>
      <c r="F15" s="181"/>
    </row>
    <row r="16" spans="1:6" ht="45" customHeight="1">
      <c r="A16" s="174" t="s">
        <v>173</v>
      </c>
      <c r="B16" s="175"/>
      <c r="C16" s="175"/>
      <c r="D16" s="176"/>
      <c r="E16" s="175"/>
      <c r="F16" s="177"/>
    </row>
    <row r="17" spans="1:6" ht="57" customHeight="1">
      <c r="A17" s="174" t="s">
        <v>174</v>
      </c>
      <c r="B17" s="175"/>
      <c r="C17" s="175"/>
      <c r="D17" s="176"/>
      <c r="E17" s="175"/>
      <c r="F17" s="177"/>
    </row>
    <row r="18" spans="1:6" ht="60.75" customHeight="1">
      <c r="A18" s="174" t="s">
        <v>175</v>
      </c>
      <c r="B18" s="175"/>
      <c r="C18" s="175"/>
      <c r="D18" s="176"/>
      <c r="E18" s="175"/>
      <c r="F18" s="177"/>
    </row>
    <row r="19" spans="1:6" ht="43.5" customHeight="1">
      <c r="A19" s="174" t="s">
        <v>176</v>
      </c>
      <c r="B19" s="175"/>
      <c r="C19" s="175"/>
      <c r="D19" s="176"/>
      <c r="E19" s="175"/>
      <c r="F19" s="177"/>
    </row>
    <row r="20" spans="1:6" ht="45.75" customHeight="1">
      <c r="A20" s="174" t="s">
        <v>177</v>
      </c>
      <c r="B20" s="180"/>
      <c r="C20" s="180"/>
      <c r="D20" s="182"/>
      <c r="E20" s="180"/>
      <c r="F20" s="183"/>
    </row>
    <row r="21" spans="1:6" ht="28.5">
      <c r="A21" s="174" t="s">
        <v>255</v>
      </c>
      <c r="B21" s="175"/>
      <c r="C21" s="175"/>
      <c r="D21" s="176"/>
      <c r="E21" s="175"/>
      <c r="F21" s="177"/>
    </row>
    <row r="22" spans="1:6" ht="28.5">
      <c r="A22" s="174" t="s">
        <v>256</v>
      </c>
      <c r="B22" s="175"/>
      <c r="C22" s="175"/>
      <c r="D22" s="176"/>
      <c r="E22" s="175"/>
      <c r="F22" s="177"/>
    </row>
    <row r="23" spans="1:6" ht="42.75">
      <c r="A23" s="174" t="s">
        <v>302</v>
      </c>
      <c r="B23" s="175"/>
      <c r="C23" s="175"/>
      <c r="D23" s="176"/>
      <c r="E23" s="175"/>
      <c r="F23" s="177"/>
    </row>
    <row r="24" spans="1:6" ht="28.5">
      <c r="A24" s="174" t="s">
        <v>257</v>
      </c>
      <c r="B24" s="175"/>
      <c r="C24" s="175"/>
      <c r="D24" s="176"/>
      <c r="E24" s="175"/>
      <c r="F24" s="177"/>
    </row>
    <row r="25" spans="1:6" ht="28.5">
      <c r="A25" s="174" t="s">
        <v>100</v>
      </c>
      <c r="B25" s="175"/>
      <c r="C25" s="175"/>
      <c r="D25" s="176"/>
      <c r="E25" s="175"/>
      <c r="F25" s="177"/>
    </row>
    <row r="26" spans="1:6" ht="28.5">
      <c r="A26" s="174" t="s">
        <v>258</v>
      </c>
      <c r="B26" s="175"/>
      <c r="C26" s="175"/>
      <c r="D26" s="176"/>
      <c r="E26" s="175"/>
      <c r="F26" s="177"/>
    </row>
    <row r="27" spans="1:6" ht="14.25">
      <c r="A27" s="174" t="s">
        <v>101</v>
      </c>
      <c r="B27" s="175"/>
      <c r="C27" s="175"/>
      <c r="D27" s="176"/>
      <c r="E27" s="175"/>
      <c r="F27" s="177"/>
    </row>
    <row r="28" spans="1:6" ht="28.5">
      <c r="A28" s="174" t="s">
        <v>259</v>
      </c>
      <c r="B28" s="175"/>
      <c r="C28" s="175"/>
      <c r="D28" s="175"/>
      <c r="E28" s="175"/>
      <c r="F28" s="177"/>
    </row>
    <row r="29" spans="1:6" ht="28.5" customHeight="1">
      <c r="A29" s="174" t="s">
        <v>260</v>
      </c>
      <c r="B29" s="175"/>
      <c r="C29" s="175"/>
      <c r="D29" s="175"/>
      <c r="E29" s="175"/>
      <c r="F29" s="177"/>
    </row>
    <row r="30" spans="1:6" ht="40.5" customHeight="1">
      <c r="A30" s="174" t="s">
        <v>261</v>
      </c>
      <c r="B30" s="175"/>
      <c r="C30" s="175"/>
      <c r="D30" s="175"/>
      <c r="E30" s="175"/>
      <c r="F30" s="177"/>
    </row>
    <row r="31" spans="1:6" ht="30" customHeight="1">
      <c r="A31" s="174" t="s">
        <v>262</v>
      </c>
      <c r="B31" s="184"/>
      <c r="C31" s="184"/>
      <c r="D31" s="184"/>
      <c r="E31" s="184"/>
      <c r="F31" s="185"/>
    </row>
    <row r="32" spans="1:6" ht="30">
      <c r="A32" s="186" t="s">
        <v>263</v>
      </c>
      <c r="B32" s="219"/>
      <c r="C32" s="219"/>
      <c r="D32" s="219"/>
      <c r="E32" s="219"/>
      <c r="F32" s="220"/>
    </row>
    <row r="33" spans="1:7" s="190" customFormat="1" ht="28.5">
      <c r="A33" s="187" t="s">
        <v>264</v>
      </c>
      <c r="B33" s="188"/>
      <c r="C33" s="188"/>
      <c r="D33" s="188"/>
      <c r="E33" s="188"/>
      <c r="F33" s="188"/>
      <c r="G33" s="189"/>
    </row>
    <row r="34" spans="1:7" s="190" customFormat="1" ht="28.5">
      <c r="A34" s="187" t="s">
        <v>265</v>
      </c>
      <c r="B34" s="188"/>
      <c r="C34" s="188"/>
      <c r="D34" s="188"/>
      <c r="E34" s="188"/>
      <c r="F34" s="188"/>
      <c r="G34" s="189"/>
    </row>
    <row r="35" spans="1:7" s="195" customFormat="1" ht="28.5">
      <c r="A35" s="191" t="s">
        <v>266</v>
      </c>
      <c r="B35" s="192"/>
      <c r="C35" s="192"/>
      <c r="D35" s="192"/>
      <c r="E35" s="192"/>
      <c r="F35" s="193"/>
      <c r="G35" s="194"/>
    </row>
    <row r="36" spans="1:7" ht="28.5">
      <c r="A36" s="191" t="s">
        <v>267</v>
      </c>
      <c r="B36" s="196"/>
      <c r="C36" s="196"/>
      <c r="D36" s="196"/>
      <c r="E36" s="196"/>
      <c r="F36" s="197"/>
      <c r="G36" s="198"/>
    </row>
    <row r="37" spans="1:7" ht="15.75">
      <c r="A37" s="199" t="s">
        <v>268</v>
      </c>
      <c r="B37" s="200"/>
      <c r="C37" s="196"/>
      <c r="D37" s="196"/>
      <c r="E37" s="196"/>
      <c r="F37" s="197"/>
      <c r="G37" s="201"/>
    </row>
    <row r="38" spans="1:7" s="190" customFormat="1" ht="28.5">
      <c r="A38" s="187" t="s">
        <v>269</v>
      </c>
      <c r="B38" s="188"/>
      <c r="C38" s="196"/>
      <c r="D38" s="196"/>
      <c r="E38" s="196"/>
      <c r="F38" s="196"/>
      <c r="G38" s="189"/>
    </row>
    <row r="39" spans="1:7" s="190" customFormat="1" ht="28.5">
      <c r="A39" s="187" t="s">
        <v>270</v>
      </c>
      <c r="B39" s="188"/>
      <c r="C39" s="196"/>
      <c r="D39" s="196"/>
      <c r="E39" s="196"/>
      <c r="F39" s="196"/>
      <c r="G39" s="189"/>
    </row>
    <row r="40" spans="1:7" ht="15.75">
      <c r="A40" s="202" t="s">
        <v>271</v>
      </c>
      <c r="B40" s="203"/>
      <c r="C40" s="203"/>
      <c r="D40" s="203"/>
      <c r="E40" s="203"/>
      <c r="F40" s="203"/>
      <c r="G40" s="201"/>
    </row>
    <row r="41" spans="1:7" s="190" customFormat="1" ht="15">
      <c r="A41" s="204" t="s">
        <v>272</v>
      </c>
      <c r="B41" s="188"/>
      <c r="C41" s="188"/>
      <c r="D41" s="188"/>
      <c r="E41" s="188"/>
      <c r="F41" s="188"/>
      <c r="G41" s="189"/>
    </row>
    <row r="42" spans="1:7" s="190" customFormat="1" ht="15">
      <c r="A42" s="204" t="s">
        <v>273</v>
      </c>
      <c r="B42" s="188"/>
      <c r="C42" s="188"/>
      <c r="D42" s="188"/>
      <c r="E42" s="188"/>
      <c r="F42" s="188"/>
      <c r="G42" s="189"/>
    </row>
    <row r="43" spans="1:6" s="209" customFormat="1" ht="15.75">
      <c r="A43" s="205" t="s">
        <v>274</v>
      </c>
      <c r="B43" s="206"/>
      <c r="C43" s="207"/>
      <c r="D43" s="207"/>
      <c r="E43" s="207"/>
      <c r="F43" s="208"/>
    </row>
    <row r="44" spans="1:6" ht="15">
      <c r="A44" s="210"/>
      <c r="B44" s="211"/>
      <c r="C44" s="178"/>
      <c r="D44" s="178"/>
      <c r="E44" s="178"/>
      <c r="F44" s="178"/>
    </row>
    <row r="45" spans="1:6" ht="12.75" customHeight="1">
      <c r="A45" s="77" t="s">
        <v>103</v>
      </c>
      <c r="B45" s="212"/>
      <c r="C45" s="212"/>
      <c r="D45" s="212"/>
      <c r="E45" s="212"/>
      <c r="F45" s="212"/>
    </row>
    <row r="46" spans="1:6" ht="30.75" customHeight="1">
      <c r="A46" s="290" t="s">
        <v>238</v>
      </c>
      <c r="B46" s="290"/>
      <c r="C46" s="290"/>
      <c r="D46" s="290"/>
      <c r="E46" s="290"/>
      <c r="F46" s="290"/>
    </row>
    <row r="47" spans="1:6" ht="28.5" customHeight="1">
      <c r="A47" s="290" t="s">
        <v>301</v>
      </c>
      <c r="B47" s="290"/>
      <c r="C47" s="290"/>
      <c r="D47" s="290"/>
      <c r="E47" s="290"/>
      <c r="F47" s="290"/>
    </row>
    <row r="48" spans="1:6" ht="12.75">
      <c r="A48" s="290" t="s">
        <v>104</v>
      </c>
      <c r="B48" s="290"/>
      <c r="C48" s="290"/>
      <c r="D48" s="290"/>
      <c r="E48" s="290"/>
      <c r="F48" s="290"/>
    </row>
    <row r="49" spans="1:6" ht="15">
      <c r="A49" s="210"/>
      <c r="B49" s="211"/>
      <c r="C49" s="201"/>
      <c r="D49" s="201"/>
      <c r="E49" s="201"/>
      <c r="F49" s="201"/>
    </row>
    <row r="50" spans="1:6" ht="15">
      <c r="A50" s="20" t="s">
        <v>249</v>
      </c>
      <c r="B50" s="211"/>
      <c r="C50" s="201"/>
      <c r="D50" s="201"/>
      <c r="E50" s="201"/>
      <c r="F50" s="201"/>
    </row>
    <row r="51" spans="1:6" ht="15">
      <c r="A51" s="20" t="s">
        <v>178</v>
      </c>
      <c r="B51" s="211"/>
      <c r="C51" s="201"/>
      <c r="D51" s="201"/>
      <c r="E51" s="201"/>
      <c r="F51" s="201"/>
    </row>
    <row r="52" spans="1:6" ht="15">
      <c r="A52" s="210"/>
      <c r="B52" s="211"/>
      <c r="C52" s="201"/>
      <c r="D52" s="201"/>
      <c r="E52" s="201"/>
      <c r="F52" s="201"/>
    </row>
    <row r="53" spans="1:6" ht="15">
      <c r="A53" s="210"/>
      <c r="B53" s="211"/>
      <c r="C53" s="201"/>
      <c r="D53" s="201"/>
      <c r="E53" s="201"/>
      <c r="F53" s="201"/>
    </row>
    <row r="54" spans="1:6" ht="15">
      <c r="A54" s="210"/>
      <c r="B54" s="211"/>
      <c r="C54" s="213"/>
      <c r="D54" s="213"/>
      <c r="E54" s="213"/>
      <c r="F54" s="213"/>
    </row>
    <row r="55" spans="1:6" ht="15">
      <c r="A55" s="214"/>
      <c r="B55" s="215"/>
      <c r="C55" s="216"/>
      <c r="D55" s="216"/>
      <c r="E55" s="216"/>
      <c r="F55" s="216"/>
    </row>
    <row r="56" spans="1:6" ht="15">
      <c r="A56" s="210"/>
      <c r="B56" s="211"/>
      <c r="C56" s="213"/>
      <c r="D56" s="213"/>
      <c r="E56" s="213"/>
      <c r="F56" s="213"/>
    </row>
    <row r="57" spans="1:6" ht="15">
      <c r="A57" s="210"/>
      <c r="B57" s="211"/>
      <c r="C57" s="217"/>
      <c r="D57" s="217"/>
      <c r="E57" s="217"/>
      <c r="F57" s="217"/>
    </row>
    <row r="58" spans="1:6" ht="15">
      <c r="A58" s="210"/>
      <c r="B58" s="211"/>
      <c r="C58" s="217"/>
      <c r="D58" s="217"/>
      <c r="E58" s="217"/>
      <c r="F58" s="217"/>
    </row>
    <row r="59" spans="1:6" ht="15">
      <c r="A59" s="210"/>
      <c r="B59" s="211"/>
      <c r="C59" s="217"/>
      <c r="D59" s="217"/>
      <c r="E59" s="217"/>
      <c r="F59" s="217"/>
    </row>
    <row r="60" spans="1:6" ht="15.75">
      <c r="A60" s="210"/>
      <c r="B60" s="211"/>
      <c r="C60" s="218"/>
      <c r="D60" s="218"/>
      <c r="E60" s="218"/>
      <c r="F60" s="218"/>
    </row>
  </sheetData>
  <sheetProtection/>
  <mergeCells count="8">
    <mergeCell ref="A46:F46"/>
    <mergeCell ref="A47:F47"/>
    <mergeCell ref="A48:F48"/>
    <mergeCell ref="A1:F1"/>
    <mergeCell ref="A3:A4"/>
    <mergeCell ref="B3:B4"/>
    <mergeCell ref="C3:C4"/>
    <mergeCell ref="D3:F3"/>
  </mergeCells>
  <printOptions horizontalCentered="1"/>
  <pageMargins left="0.39375" right="0.39375" top="0.5513888888888889" bottom="0.5201388888888889" header="0.5118055555555556" footer="0.1701388888888889"/>
  <pageSetup horizontalDpi="300" verticalDpi="3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37">
      <selection activeCell="E49" sqref="E49"/>
    </sheetView>
  </sheetViews>
  <sheetFormatPr defaultColWidth="9.00390625" defaultRowHeight="12.75"/>
  <cols>
    <col min="1" max="1" width="5.125" style="93" customWidth="1"/>
    <col min="2" max="2" width="62.75390625" style="24" customWidth="1"/>
    <col min="3" max="3" width="9.625" style="24" customWidth="1"/>
    <col min="4" max="4" width="11.625" style="24" customWidth="1"/>
    <col min="5" max="5" width="19.25390625" style="24" customWidth="1"/>
    <col min="6" max="6" width="11.375" style="24" customWidth="1"/>
    <col min="7" max="7" width="9.75390625" style="78" customWidth="1"/>
    <col min="8" max="8" width="4.75390625" style="24" bestFit="1" customWidth="1"/>
    <col min="9" max="9" width="13.875" style="78" customWidth="1"/>
    <col min="10" max="10" width="8.125" style="24" customWidth="1"/>
    <col min="11" max="11" width="10.125" style="24" customWidth="1"/>
    <col min="12" max="12" width="7.125" style="24" customWidth="1"/>
    <col min="13" max="13" width="8.25390625" style="24" customWidth="1"/>
    <col min="14" max="14" width="7.625" style="24" customWidth="1"/>
    <col min="15" max="15" width="8.625" style="24" customWidth="1"/>
    <col min="16" max="16384" width="9.125" style="24" customWidth="1"/>
  </cols>
  <sheetData>
    <row r="1" spans="1:15" ht="15.75">
      <c r="A1" s="295" t="s">
        <v>116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ht="13.5" thickBot="1">
      <c r="O2" s="24" t="s">
        <v>156</v>
      </c>
    </row>
    <row r="3" spans="1:15" ht="15.75" customHeight="1">
      <c r="A3" s="296" t="s">
        <v>3</v>
      </c>
      <c r="B3" s="298" t="s">
        <v>1</v>
      </c>
      <c r="C3" s="304" t="s">
        <v>303</v>
      </c>
      <c r="D3" s="301"/>
      <c r="E3" s="302" t="s">
        <v>304</v>
      </c>
      <c r="F3" s="302"/>
      <c r="G3" s="302"/>
      <c r="H3" s="302"/>
      <c r="I3" s="302"/>
      <c r="J3" s="303"/>
      <c r="K3" s="300" t="s">
        <v>307</v>
      </c>
      <c r="L3" s="302"/>
      <c r="M3" s="303"/>
      <c r="N3" s="300" t="s">
        <v>94</v>
      </c>
      <c r="O3" s="301"/>
    </row>
    <row r="4" spans="1:15" ht="90.75" thickBot="1">
      <c r="A4" s="297"/>
      <c r="B4" s="299"/>
      <c r="C4" s="84" t="s">
        <v>180</v>
      </c>
      <c r="D4" s="85" t="s">
        <v>181</v>
      </c>
      <c r="E4" s="149" t="s">
        <v>146</v>
      </c>
      <c r="F4" s="25" t="s">
        <v>179</v>
      </c>
      <c r="G4" s="25" t="s">
        <v>135</v>
      </c>
      <c r="H4" s="25" t="s">
        <v>148</v>
      </c>
      <c r="I4" s="25" t="s">
        <v>184</v>
      </c>
      <c r="J4" s="25" t="s">
        <v>122</v>
      </c>
      <c r="K4" s="25" t="s">
        <v>179</v>
      </c>
      <c r="L4" s="25" t="s">
        <v>183</v>
      </c>
      <c r="M4" s="25" t="s">
        <v>122</v>
      </c>
      <c r="N4" s="25">
        <v>2012</v>
      </c>
      <c r="O4" s="85">
        <v>2013</v>
      </c>
    </row>
    <row r="5" spans="1:15" ht="16.5" thickBot="1" thickTop="1">
      <c r="A5" s="94">
        <v>1</v>
      </c>
      <c r="B5" s="81">
        <v>2</v>
      </c>
      <c r="C5" s="86">
        <v>3</v>
      </c>
      <c r="D5" s="100">
        <v>4</v>
      </c>
      <c r="E5" s="150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  <c r="N5" s="86">
        <v>14</v>
      </c>
      <c r="O5" s="100">
        <v>15</v>
      </c>
    </row>
    <row r="6" spans="1:15" ht="26.25" customHeight="1" thickTop="1">
      <c r="A6" s="95" t="s">
        <v>117</v>
      </c>
      <c r="B6" s="82" t="s">
        <v>119</v>
      </c>
      <c r="C6" s="87"/>
      <c r="D6" s="88"/>
      <c r="E6" s="151" t="s">
        <v>147</v>
      </c>
      <c r="F6" s="28"/>
      <c r="G6" s="155">
        <v>7500</v>
      </c>
      <c r="H6" s="27"/>
      <c r="I6" s="79"/>
      <c r="J6" s="27"/>
      <c r="K6" s="27"/>
      <c r="L6" s="27"/>
      <c r="M6" s="27"/>
      <c r="N6" s="27"/>
      <c r="O6" s="88"/>
    </row>
    <row r="7" spans="1:15" ht="12.75">
      <c r="A7" s="96" t="s">
        <v>120</v>
      </c>
      <c r="B7" s="83" t="s">
        <v>118</v>
      </c>
      <c r="C7" s="89"/>
      <c r="D7" s="90"/>
      <c r="E7" s="152" t="s">
        <v>140</v>
      </c>
      <c r="F7" s="22"/>
      <c r="G7" s="22" t="s">
        <v>140</v>
      </c>
      <c r="H7" s="22"/>
      <c r="I7" s="80">
        <v>0.9</v>
      </c>
      <c r="J7" s="29"/>
      <c r="K7" s="29"/>
      <c r="L7" s="29"/>
      <c r="M7" s="29"/>
      <c r="N7" s="29"/>
      <c r="O7" s="90"/>
    </row>
    <row r="8" spans="1:15" ht="12.75">
      <c r="A8" s="96" t="s">
        <v>124</v>
      </c>
      <c r="B8" s="83" t="s">
        <v>121</v>
      </c>
      <c r="C8" s="89"/>
      <c r="D8" s="90"/>
      <c r="E8" s="152" t="s">
        <v>140</v>
      </c>
      <c r="F8" s="22"/>
      <c r="G8" s="22" t="s">
        <v>140</v>
      </c>
      <c r="H8" s="22"/>
      <c r="I8" s="80">
        <v>0.9</v>
      </c>
      <c r="J8" s="29"/>
      <c r="K8" s="29"/>
      <c r="L8" s="29"/>
      <c r="M8" s="29"/>
      <c r="N8" s="29"/>
      <c r="O8" s="90"/>
    </row>
    <row r="9" spans="1:15" ht="25.5">
      <c r="A9" s="96" t="s">
        <v>125</v>
      </c>
      <c r="B9" s="83" t="s">
        <v>123</v>
      </c>
      <c r="C9" s="89"/>
      <c r="D9" s="90"/>
      <c r="E9" s="152" t="s">
        <v>140</v>
      </c>
      <c r="F9" s="22"/>
      <c r="G9" s="22" t="s">
        <v>140</v>
      </c>
      <c r="H9" s="22"/>
      <c r="I9" s="80">
        <v>0.8</v>
      </c>
      <c r="J9" s="29"/>
      <c r="K9" s="29"/>
      <c r="L9" s="29"/>
      <c r="M9" s="29"/>
      <c r="N9" s="29"/>
      <c r="O9" s="90"/>
    </row>
    <row r="10" spans="1:15" ht="12.75">
      <c r="A10" s="97" t="s">
        <v>127</v>
      </c>
      <c r="B10" s="83" t="s">
        <v>126</v>
      </c>
      <c r="C10" s="89"/>
      <c r="D10" s="90"/>
      <c r="E10" s="152" t="s">
        <v>140</v>
      </c>
      <c r="F10" s="22"/>
      <c r="G10" s="22" t="s">
        <v>140</v>
      </c>
      <c r="H10" s="22"/>
      <c r="I10" s="80">
        <v>0.6</v>
      </c>
      <c r="J10" s="29"/>
      <c r="K10" s="29"/>
      <c r="L10" s="29"/>
      <c r="M10" s="29"/>
      <c r="N10" s="29"/>
      <c r="O10" s="90"/>
    </row>
    <row r="11" spans="1:15" ht="12.75">
      <c r="A11" s="96" t="s">
        <v>128</v>
      </c>
      <c r="B11" s="83" t="s">
        <v>129</v>
      </c>
      <c r="C11" s="89"/>
      <c r="D11" s="90"/>
      <c r="E11" s="152" t="s">
        <v>140</v>
      </c>
      <c r="F11" s="22"/>
      <c r="G11" s="22" t="s">
        <v>140</v>
      </c>
      <c r="H11" s="22"/>
      <c r="I11" s="80">
        <v>0.9</v>
      </c>
      <c r="J11" s="29"/>
      <c r="K11" s="29"/>
      <c r="L11" s="29"/>
      <c r="M11" s="29"/>
      <c r="N11" s="29"/>
      <c r="O11" s="90"/>
    </row>
    <row r="12" spans="1:15" ht="12.75">
      <c r="A12" s="96" t="s">
        <v>130</v>
      </c>
      <c r="B12" s="83" t="s">
        <v>131</v>
      </c>
      <c r="C12" s="89"/>
      <c r="D12" s="90"/>
      <c r="E12" s="152" t="s">
        <v>140</v>
      </c>
      <c r="F12" s="22"/>
      <c r="G12" s="22" t="s">
        <v>140</v>
      </c>
      <c r="H12" s="22"/>
      <c r="I12" s="80">
        <v>1</v>
      </c>
      <c r="J12" s="29"/>
      <c r="K12" s="29"/>
      <c r="L12" s="29"/>
      <c r="M12" s="29"/>
      <c r="N12" s="29"/>
      <c r="O12" s="90"/>
    </row>
    <row r="13" spans="1:15" ht="12.75">
      <c r="A13" s="96" t="s">
        <v>132</v>
      </c>
      <c r="B13" s="83" t="s">
        <v>133</v>
      </c>
      <c r="C13" s="89"/>
      <c r="D13" s="90"/>
      <c r="E13" s="152" t="s">
        <v>140</v>
      </c>
      <c r="F13" s="22"/>
      <c r="G13" s="22" t="s">
        <v>140</v>
      </c>
      <c r="H13" s="22"/>
      <c r="I13" s="80">
        <v>1</v>
      </c>
      <c r="J13" s="29"/>
      <c r="K13" s="29"/>
      <c r="L13" s="29"/>
      <c r="M13" s="29"/>
      <c r="N13" s="29"/>
      <c r="O13" s="90"/>
    </row>
    <row r="14" spans="1:15" ht="12.75">
      <c r="A14" s="96" t="s">
        <v>134</v>
      </c>
      <c r="B14" s="83" t="s">
        <v>244</v>
      </c>
      <c r="C14" s="89"/>
      <c r="D14" s="90"/>
      <c r="E14" s="152" t="s">
        <v>140</v>
      </c>
      <c r="F14" s="22"/>
      <c r="G14" s="22" t="s">
        <v>140</v>
      </c>
      <c r="H14" s="22"/>
      <c r="I14" s="80">
        <v>0.6</v>
      </c>
      <c r="J14" s="29"/>
      <c r="K14" s="29"/>
      <c r="L14" s="29"/>
      <c r="M14" s="29"/>
      <c r="N14" s="29"/>
      <c r="O14" s="90"/>
    </row>
    <row r="15" spans="1:15" ht="12.75">
      <c r="A15" s="96" t="s">
        <v>137</v>
      </c>
      <c r="B15" s="83" t="s">
        <v>136</v>
      </c>
      <c r="C15" s="89"/>
      <c r="D15" s="90"/>
      <c r="E15" s="152" t="s">
        <v>140</v>
      </c>
      <c r="F15" s="22"/>
      <c r="G15" s="22" t="s">
        <v>140</v>
      </c>
      <c r="H15" s="22"/>
      <c r="I15" s="80">
        <v>1</v>
      </c>
      <c r="J15" s="29"/>
      <c r="K15" s="29"/>
      <c r="L15" s="29"/>
      <c r="M15" s="29"/>
      <c r="N15" s="29"/>
      <c r="O15" s="90"/>
    </row>
    <row r="16" spans="1:15" ht="12.75">
      <c r="A16" s="96" t="s">
        <v>138</v>
      </c>
      <c r="B16" s="83" t="s">
        <v>139</v>
      </c>
      <c r="C16" s="89"/>
      <c r="D16" s="90"/>
      <c r="E16" s="152" t="s">
        <v>140</v>
      </c>
      <c r="F16" s="22"/>
      <c r="G16" s="22" t="s">
        <v>140</v>
      </c>
      <c r="H16" s="22"/>
      <c r="I16" s="80">
        <v>0.6</v>
      </c>
      <c r="J16" s="29"/>
      <c r="K16" s="29"/>
      <c r="L16" s="29"/>
      <c r="M16" s="29"/>
      <c r="N16" s="29"/>
      <c r="O16" s="90"/>
    </row>
    <row r="17" spans="1:15" ht="12.75">
      <c r="A17" s="96" t="s">
        <v>141</v>
      </c>
      <c r="B17" s="83" t="s">
        <v>142</v>
      </c>
      <c r="C17" s="89"/>
      <c r="D17" s="90"/>
      <c r="E17" s="152" t="s">
        <v>140</v>
      </c>
      <c r="F17" s="22"/>
      <c r="G17" s="22" t="s">
        <v>140</v>
      </c>
      <c r="H17" s="22"/>
      <c r="I17" s="80">
        <v>0.9</v>
      </c>
      <c r="J17" s="29"/>
      <c r="K17" s="29"/>
      <c r="L17" s="29"/>
      <c r="M17" s="29"/>
      <c r="N17" s="29"/>
      <c r="O17" s="90"/>
    </row>
    <row r="18" spans="1:15" ht="12.75">
      <c r="A18" s="96" t="s">
        <v>143</v>
      </c>
      <c r="B18" s="83" t="s">
        <v>144</v>
      </c>
      <c r="C18" s="89"/>
      <c r="D18" s="90"/>
      <c r="E18" s="152" t="s">
        <v>140</v>
      </c>
      <c r="F18" s="22"/>
      <c r="G18" s="22" t="s">
        <v>140</v>
      </c>
      <c r="H18" s="22"/>
      <c r="I18" s="80">
        <v>1</v>
      </c>
      <c r="J18" s="29"/>
      <c r="K18" s="29"/>
      <c r="L18" s="29"/>
      <c r="M18" s="29"/>
      <c r="N18" s="29"/>
      <c r="O18" s="90"/>
    </row>
    <row r="19" spans="1:15" ht="22.5">
      <c r="A19" s="96" t="s">
        <v>16</v>
      </c>
      <c r="B19" s="83" t="s">
        <v>275</v>
      </c>
      <c r="C19" s="89"/>
      <c r="D19" s="90"/>
      <c r="E19" s="153" t="s">
        <v>147</v>
      </c>
      <c r="F19" s="30"/>
      <c r="G19" s="156">
        <v>7500</v>
      </c>
      <c r="H19" s="31"/>
      <c r="I19" s="32" t="s">
        <v>150</v>
      </c>
      <c r="J19" s="33"/>
      <c r="K19" s="33"/>
      <c r="L19" s="29"/>
      <c r="M19" s="29"/>
      <c r="N19" s="29"/>
      <c r="O19" s="90"/>
    </row>
    <row r="20" spans="1:15" ht="25.5">
      <c r="A20" s="96" t="s">
        <v>106</v>
      </c>
      <c r="B20" s="83" t="s">
        <v>145</v>
      </c>
      <c r="C20" s="89"/>
      <c r="D20" s="90"/>
      <c r="E20" s="153" t="s">
        <v>147</v>
      </c>
      <c r="F20" s="30"/>
      <c r="G20" s="156">
        <v>12000</v>
      </c>
      <c r="H20" s="29"/>
      <c r="I20" s="80">
        <v>1</v>
      </c>
      <c r="J20" s="29"/>
      <c r="K20" s="29"/>
      <c r="L20" s="29"/>
      <c r="M20" s="29"/>
      <c r="N20" s="29"/>
      <c r="O20" s="90"/>
    </row>
    <row r="21" spans="1:15" ht="41.25" customHeight="1">
      <c r="A21" s="96" t="s">
        <v>107</v>
      </c>
      <c r="B21" s="83" t="s">
        <v>276</v>
      </c>
      <c r="C21" s="89"/>
      <c r="D21" s="90"/>
      <c r="E21" s="153" t="s">
        <v>289</v>
      </c>
      <c r="F21" s="30"/>
      <c r="G21" s="156">
        <v>50</v>
      </c>
      <c r="H21" s="29"/>
      <c r="I21" s="80">
        <v>0.7</v>
      </c>
      <c r="J21" s="29"/>
      <c r="K21" s="29"/>
      <c r="L21" s="29"/>
      <c r="M21" s="29"/>
      <c r="N21" s="29"/>
      <c r="O21" s="90"/>
    </row>
    <row r="22" spans="1:15" ht="33.75" customHeight="1">
      <c r="A22" s="96" t="s">
        <v>108</v>
      </c>
      <c r="B22" s="83" t="s">
        <v>240</v>
      </c>
      <c r="C22" s="91"/>
      <c r="D22" s="92"/>
      <c r="E22" s="153" t="s">
        <v>250</v>
      </c>
      <c r="F22" s="30"/>
      <c r="G22" s="156">
        <v>6000</v>
      </c>
      <c r="H22" s="29"/>
      <c r="I22" s="80">
        <v>1</v>
      </c>
      <c r="J22" s="29"/>
      <c r="K22" s="29"/>
      <c r="L22" s="29"/>
      <c r="M22" s="29"/>
      <c r="N22" s="29"/>
      <c r="O22" s="90"/>
    </row>
    <row r="23" spans="1:15" ht="13.5" customHeight="1">
      <c r="A23" s="96"/>
      <c r="B23" s="83" t="s">
        <v>241</v>
      </c>
      <c r="C23" s="91"/>
      <c r="D23" s="92"/>
      <c r="E23" s="153" t="s">
        <v>297</v>
      </c>
      <c r="F23" s="30"/>
      <c r="G23" s="156">
        <v>1500</v>
      </c>
      <c r="H23" s="29"/>
      <c r="I23" s="80"/>
      <c r="J23" s="29"/>
      <c r="K23" s="29"/>
      <c r="L23" s="29"/>
      <c r="M23" s="29"/>
      <c r="N23" s="29"/>
      <c r="O23" s="90"/>
    </row>
    <row r="24" spans="1:15" ht="27" customHeight="1">
      <c r="A24" s="96" t="s">
        <v>30</v>
      </c>
      <c r="B24" s="83" t="s">
        <v>277</v>
      </c>
      <c r="C24" s="91"/>
      <c r="D24" s="92"/>
      <c r="E24" s="153" t="s">
        <v>228</v>
      </c>
      <c r="F24" s="30"/>
      <c r="G24" s="156">
        <v>1800</v>
      </c>
      <c r="H24" s="29"/>
      <c r="I24" s="306" t="s">
        <v>152</v>
      </c>
      <c r="J24" s="29"/>
      <c r="K24" s="29"/>
      <c r="L24" s="29"/>
      <c r="M24" s="29"/>
      <c r="N24" s="29"/>
      <c r="O24" s="90"/>
    </row>
    <row r="25" spans="1:15" ht="51">
      <c r="A25" s="96" t="s">
        <v>40</v>
      </c>
      <c r="B25" s="83" t="s">
        <v>278</v>
      </c>
      <c r="C25" s="89"/>
      <c r="D25" s="90"/>
      <c r="E25" s="152" t="s">
        <v>149</v>
      </c>
      <c r="F25" s="22"/>
      <c r="G25" s="156">
        <v>9000</v>
      </c>
      <c r="H25" s="29"/>
      <c r="I25" s="307"/>
      <c r="J25" s="29"/>
      <c r="K25" s="29"/>
      <c r="L25" s="29"/>
      <c r="M25" s="29"/>
      <c r="N25" s="29"/>
      <c r="O25" s="90"/>
    </row>
    <row r="26" spans="1:15" ht="51">
      <c r="A26" s="96"/>
      <c r="B26" s="83" t="s">
        <v>279</v>
      </c>
      <c r="C26" s="89"/>
      <c r="D26" s="90"/>
      <c r="E26" s="153" t="s">
        <v>242</v>
      </c>
      <c r="F26" s="22"/>
      <c r="G26" s="156">
        <v>1800</v>
      </c>
      <c r="H26" s="29"/>
      <c r="I26" s="307"/>
      <c r="J26" s="29"/>
      <c r="K26" s="29"/>
      <c r="L26" s="29"/>
      <c r="M26" s="29"/>
      <c r="N26" s="29"/>
      <c r="O26" s="90"/>
    </row>
    <row r="27" spans="1:15" ht="22.5">
      <c r="A27" s="96" t="s">
        <v>42</v>
      </c>
      <c r="B27" s="34" t="s">
        <v>280</v>
      </c>
      <c r="C27" s="89"/>
      <c r="D27" s="90"/>
      <c r="E27" s="153" t="s">
        <v>147</v>
      </c>
      <c r="F27" s="30"/>
      <c r="G27" s="156">
        <v>4500</v>
      </c>
      <c r="H27" s="29"/>
      <c r="I27" s="307"/>
      <c r="J27" s="29"/>
      <c r="K27" s="29"/>
      <c r="L27" s="29"/>
      <c r="M27" s="29"/>
      <c r="N27" s="29"/>
      <c r="O27" s="90"/>
    </row>
    <row r="28" spans="1:15" ht="27.75" customHeight="1">
      <c r="A28" s="96" t="s">
        <v>44</v>
      </c>
      <c r="B28" s="83" t="s">
        <v>182</v>
      </c>
      <c r="C28" s="91"/>
      <c r="D28" s="92"/>
      <c r="E28" s="153" t="s">
        <v>296</v>
      </c>
      <c r="F28" s="30"/>
      <c r="G28" s="156">
        <v>1000</v>
      </c>
      <c r="H28" s="29"/>
      <c r="I28" s="80">
        <v>1</v>
      </c>
      <c r="J28" s="29"/>
      <c r="K28" s="29"/>
      <c r="L28" s="29"/>
      <c r="M28" s="29"/>
      <c r="N28" s="29"/>
      <c r="O28" s="90"/>
    </row>
    <row r="29" spans="1:15" ht="26.25" customHeight="1">
      <c r="A29" s="96">
        <v>11</v>
      </c>
      <c r="B29" s="83" t="s">
        <v>243</v>
      </c>
      <c r="C29" s="91"/>
      <c r="D29" s="92"/>
      <c r="E29" s="153" t="s">
        <v>147</v>
      </c>
      <c r="F29" s="30"/>
      <c r="G29" s="156">
        <v>4500</v>
      </c>
      <c r="H29" s="29"/>
      <c r="I29" s="32">
        <v>1</v>
      </c>
      <c r="J29" s="33" t="s">
        <v>151</v>
      </c>
      <c r="K29" s="33"/>
      <c r="L29" s="29"/>
      <c r="M29" s="29"/>
      <c r="N29" s="29"/>
      <c r="O29" s="90"/>
    </row>
    <row r="30" spans="1:15" ht="38.25">
      <c r="A30" s="96">
        <v>12</v>
      </c>
      <c r="B30" s="83" t="s">
        <v>281</v>
      </c>
      <c r="C30" s="89"/>
      <c r="D30" s="90"/>
      <c r="E30" s="153" t="s">
        <v>282</v>
      </c>
      <c r="F30" s="30"/>
      <c r="G30" s="156">
        <v>3000</v>
      </c>
      <c r="H30" s="29"/>
      <c r="I30" s="22">
        <v>0.3</v>
      </c>
      <c r="J30" s="29"/>
      <c r="K30" s="29"/>
      <c r="L30" s="29"/>
      <c r="M30" s="29"/>
      <c r="N30" s="29"/>
      <c r="O30" s="90"/>
    </row>
    <row r="31" spans="1:15" ht="33.75" customHeight="1">
      <c r="A31" s="98">
        <v>13</v>
      </c>
      <c r="B31" s="83" t="s">
        <v>283</v>
      </c>
      <c r="C31" s="89"/>
      <c r="D31" s="90"/>
      <c r="E31" s="153" t="s">
        <v>284</v>
      </c>
      <c r="F31" s="30"/>
      <c r="G31" s="156">
        <v>4000</v>
      </c>
      <c r="H31" s="29"/>
      <c r="I31" s="22">
        <v>0.3</v>
      </c>
      <c r="J31" s="29"/>
      <c r="K31" s="29"/>
      <c r="L31" s="29"/>
      <c r="M31" s="29"/>
      <c r="N31" s="29"/>
      <c r="O31" s="90"/>
    </row>
    <row r="32" spans="1:15" s="225" customFormat="1" ht="35.25" customHeight="1" thickBot="1">
      <c r="A32" s="226">
        <v>14</v>
      </c>
      <c r="B32" s="227" t="s">
        <v>285</v>
      </c>
      <c r="C32" s="228"/>
      <c r="D32" s="229"/>
      <c r="E32" s="230" t="s">
        <v>284</v>
      </c>
      <c r="F32" s="231"/>
      <c r="G32" s="157">
        <v>5000</v>
      </c>
      <c r="H32" s="232"/>
      <c r="I32" s="157">
        <v>0.3</v>
      </c>
      <c r="J32" s="232"/>
      <c r="K32" s="232"/>
      <c r="L32" s="232"/>
      <c r="M32" s="232"/>
      <c r="N32" s="232"/>
      <c r="O32" s="229"/>
    </row>
    <row r="33" spans="1:15" s="225" customFormat="1" ht="34.5" customHeight="1">
      <c r="A33" s="233">
        <v>15</v>
      </c>
      <c r="B33" s="234" t="s">
        <v>286</v>
      </c>
      <c r="C33" s="235"/>
      <c r="D33" s="236"/>
      <c r="E33" s="237" t="s">
        <v>287</v>
      </c>
      <c r="F33" s="238"/>
      <c r="G33" s="158">
        <v>10000</v>
      </c>
      <c r="H33" s="239"/>
      <c r="I33" s="240" t="s">
        <v>150</v>
      </c>
      <c r="J33" s="239"/>
      <c r="K33" s="239"/>
      <c r="L33" s="239"/>
      <c r="M33" s="239"/>
      <c r="N33" s="239"/>
      <c r="O33" s="236"/>
    </row>
    <row r="34" spans="1:15" s="225" customFormat="1" ht="45.75" customHeight="1" thickBot="1">
      <c r="A34" s="241">
        <v>16</v>
      </c>
      <c r="B34" s="242" t="s">
        <v>227</v>
      </c>
      <c r="C34" s="228"/>
      <c r="D34" s="229"/>
      <c r="E34" s="230" t="s">
        <v>288</v>
      </c>
      <c r="F34" s="231"/>
      <c r="G34" s="157">
        <v>1000</v>
      </c>
      <c r="H34" s="232"/>
      <c r="I34" s="243" t="s">
        <v>150</v>
      </c>
      <c r="J34" s="232"/>
      <c r="K34" s="232"/>
      <c r="L34" s="232"/>
      <c r="M34" s="232"/>
      <c r="N34" s="232"/>
      <c r="O34" s="229"/>
    </row>
    <row r="35" spans="1:15" s="225" customFormat="1" ht="102.75" customHeight="1" thickBot="1">
      <c r="A35" s="244">
        <v>17</v>
      </c>
      <c r="B35" s="245" t="s">
        <v>290</v>
      </c>
      <c r="C35" s="246"/>
      <c r="D35" s="247"/>
      <c r="E35" s="248" t="s">
        <v>298</v>
      </c>
      <c r="F35" s="249"/>
      <c r="G35" s="159">
        <v>6000</v>
      </c>
      <c r="H35" s="250"/>
      <c r="I35" s="251" t="s">
        <v>150</v>
      </c>
      <c r="J35" s="250"/>
      <c r="K35" s="250"/>
      <c r="L35" s="250"/>
      <c r="M35" s="250"/>
      <c r="N35" s="250"/>
      <c r="O35" s="247"/>
    </row>
    <row r="36" spans="1:15" s="225" customFormat="1" ht="102" customHeight="1" thickBot="1">
      <c r="A36" s="244">
        <v>18</v>
      </c>
      <c r="B36" s="245" t="s">
        <v>299</v>
      </c>
      <c r="C36" s="246"/>
      <c r="D36" s="247"/>
      <c r="E36" s="248" t="s">
        <v>291</v>
      </c>
      <c r="F36" s="249"/>
      <c r="G36" s="159">
        <v>1200</v>
      </c>
      <c r="H36" s="250"/>
      <c r="I36" s="251"/>
      <c r="J36" s="250"/>
      <c r="K36" s="250"/>
      <c r="L36" s="250"/>
      <c r="M36" s="250"/>
      <c r="N36" s="250"/>
      <c r="O36" s="247"/>
    </row>
    <row r="37" spans="1:15" s="225" customFormat="1" ht="64.5" thickBot="1">
      <c r="A37" s="244"/>
      <c r="B37" s="252" t="s">
        <v>292</v>
      </c>
      <c r="C37" s="246"/>
      <c r="D37" s="247"/>
      <c r="E37" s="248" t="s">
        <v>293</v>
      </c>
      <c r="F37" s="249"/>
      <c r="G37" s="159">
        <v>5000</v>
      </c>
      <c r="H37" s="250"/>
      <c r="I37" s="251"/>
      <c r="J37" s="250"/>
      <c r="K37" s="250"/>
      <c r="L37" s="250"/>
      <c r="M37" s="250"/>
      <c r="N37" s="250"/>
      <c r="O37" s="247"/>
    </row>
    <row r="38" spans="1:15" s="225" customFormat="1" ht="64.5" thickBot="1">
      <c r="A38" s="253"/>
      <c r="B38" s="254" t="s">
        <v>294</v>
      </c>
      <c r="C38" s="255"/>
      <c r="D38" s="256"/>
      <c r="E38" s="257" t="s">
        <v>295</v>
      </c>
      <c r="F38" s="258"/>
      <c r="G38" s="160">
        <v>1000</v>
      </c>
      <c r="H38" s="259"/>
      <c r="I38" s="260"/>
      <c r="J38" s="259"/>
      <c r="K38" s="259"/>
      <c r="L38" s="259"/>
      <c r="M38" s="259"/>
      <c r="N38" s="259"/>
      <c r="O38" s="256"/>
    </row>
    <row r="39" spans="1:15" ht="16.5" thickBot="1">
      <c r="A39" s="142"/>
      <c r="B39" s="143" t="s">
        <v>236</v>
      </c>
      <c r="C39" s="144"/>
      <c r="D39" s="148"/>
      <c r="E39" s="154"/>
      <c r="F39" s="146"/>
      <c r="G39" s="159"/>
      <c r="H39" s="145"/>
      <c r="I39" s="147"/>
      <c r="J39" s="145"/>
      <c r="K39" s="145"/>
      <c r="L39" s="145"/>
      <c r="M39" s="145"/>
      <c r="N39" s="145"/>
      <c r="O39" s="148"/>
    </row>
    <row r="40" spans="1:15" ht="12.75">
      <c r="A40" s="309" t="s">
        <v>153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</row>
    <row r="41" spans="2:15" ht="27" customHeight="1">
      <c r="B41" s="305" t="s">
        <v>237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</row>
    <row r="42" spans="2:15" ht="52.5" customHeight="1">
      <c r="B42" s="308" t="s">
        <v>235</v>
      </c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5"/>
      <c r="N42" s="305"/>
      <c r="O42" s="305"/>
    </row>
    <row r="43" spans="1:15" s="225" customFormat="1" ht="38.25" customHeight="1">
      <c r="A43" s="224"/>
      <c r="B43" s="308" t="s">
        <v>310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</row>
    <row r="44" ht="12.75">
      <c r="B44" s="26" t="s">
        <v>154</v>
      </c>
    </row>
    <row r="45" spans="2:15" ht="12.75">
      <c r="B45" s="305" t="s">
        <v>155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</row>
    <row r="46" ht="12.75">
      <c r="B46" s="24" t="s">
        <v>157</v>
      </c>
    </row>
  </sheetData>
  <sheetProtection/>
  <mergeCells count="13">
    <mergeCell ref="B45:O45"/>
    <mergeCell ref="I24:I27"/>
    <mergeCell ref="B41:O41"/>
    <mergeCell ref="B43:O43"/>
    <mergeCell ref="A40:O40"/>
    <mergeCell ref="B42:O42"/>
    <mergeCell ref="A1:O1"/>
    <mergeCell ref="A3:A4"/>
    <mergeCell ref="B3:B4"/>
    <mergeCell ref="N3:O3"/>
    <mergeCell ref="E3:J3"/>
    <mergeCell ref="C3:D3"/>
    <mergeCell ref="K3:M3"/>
  </mergeCells>
  <printOptions horizontalCentered="1"/>
  <pageMargins left="0.24" right="0.31496062992125984" top="0.58" bottom="0.5118110236220472" header="0.45" footer="0.5118110236220472"/>
  <pageSetup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Кононов</dc:creator>
  <cp:keywords/>
  <dc:description/>
  <cp:lastModifiedBy>USER</cp:lastModifiedBy>
  <cp:lastPrinted>2012-07-19T13:29:00Z</cp:lastPrinted>
  <dcterms:created xsi:type="dcterms:W3CDTF">2005-05-12T07:40:19Z</dcterms:created>
  <dcterms:modified xsi:type="dcterms:W3CDTF">2012-12-03T12:31:07Z</dcterms:modified>
  <cp:category/>
  <cp:version/>
  <cp:contentType/>
  <cp:contentStatus/>
</cp:coreProperties>
</file>