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120" windowHeight="8640"/>
  </bookViews>
  <sheets>
    <sheet name="Никол" sheetId="28" r:id="rId1"/>
  </sheets>
  <externalReferences>
    <externalReference r:id="rId2"/>
  </externalReferences>
  <definedNames>
    <definedName name="_xlnm._FilterDatabase" localSheetId="0" hidden="1">Никол!$A$9:$B$135</definedName>
    <definedName name="А34">'[1]01'!#REF!</definedName>
    <definedName name="а452">'[1]01'!#REF!</definedName>
    <definedName name="А875">'[1]01'!#REF!</definedName>
    <definedName name="_xlnm.Print_Titles" localSheetId="0">Никол!$9:$10</definedName>
  </definedNames>
  <calcPr calcId="125725" fullCalcOnLoad="1"/>
</workbook>
</file>

<file path=xl/calcChain.xml><?xml version="1.0" encoding="utf-8"?>
<calcChain xmlns="http://schemas.openxmlformats.org/spreadsheetml/2006/main">
  <c r="F100" i="28"/>
  <c r="F101"/>
  <c r="E101"/>
  <c r="F103"/>
  <c r="F102"/>
  <c r="E103"/>
  <c r="E102"/>
  <c r="F136"/>
  <c r="E136"/>
  <c r="F11"/>
  <c r="E11"/>
  <c r="F18"/>
  <c r="E18"/>
  <c r="D18"/>
  <c r="C18"/>
  <c r="G15"/>
  <c r="F15"/>
  <c r="E15"/>
  <c r="G99"/>
  <c r="F98"/>
  <c r="E98"/>
  <c r="D98"/>
  <c r="C98"/>
  <c r="F79"/>
  <c r="E79"/>
  <c r="G80"/>
  <c r="F78"/>
  <c r="E78"/>
  <c r="E77"/>
  <c r="D78"/>
  <c r="D77"/>
  <c r="C78"/>
  <c r="C77"/>
  <c r="F77"/>
  <c r="G75"/>
  <c r="G76"/>
  <c r="F74"/>
  <c r="E74"/>
  <c r="D74"/>
  <c r="D73"/>
  <c r="C74"/>
  <c r="C73"/>
  <c r="F73"/>
  <c r="E73"/>
  <c r="G16"/>
  <c r="F12"/>
  <c r="E12"/>
  <c r="D15"/>
  <c r="C15"/>
  <c r="F19"/>
  <c r="E19"/>
  <c r="F58"/>
  <c r="F57"/>
  <c r="F54"/>
  <c r="F22"/>
  <c r="F40"/>
  <c r="F43"/>
  <c r="F49"/>
  <c r="F82"/>
  <c r="G82"/>
  <c r="F84"/>
  <c r="G84"/>
  <c r="F52"/>
  <c r="F51"/>
  <c r="E40"/>
  <c r="E43"/>
  <c r="E49"/>
  <c r="E58"/>
  <c r="E57"/>
  <c r="E82"/>
  <c r="E81"/>
  <c r="E52"/>
  <c r="E51"/>
  <c r="F137"/>
  <c r="E137"/>
  <c r="F115"/>
  <c r="F107"/>
  <c r="G138"/>
  <c r="G137"/>
  <c r="G136"/>
  <c r="E115"/>
  <c r="E107"/>
  <c r="F21"/>
  <c r="F135"/>
  <c r="G135"/>
  <c r="F134"/>
  <c r="G134"/>
  <c r="F133"/>
  <c r="G133"/>
  <c r="F132"/>
  <c r="G132"/>
  <c r="F131"/>
  <c r="G131"/>
  <c r="F130"/>
  <c r="G130"/>
  <c r="F129"/>
  <c r="G129"/>
  <c r="F128"/>
  <c r="G128"/>
  <c r="F127"/>
  <c r="G127"/>
  <c r="F126"/>
  <c r="G126"/>
  <c r="F125"/>
  <c r="G125"/>
  <c r="F124"/>
  <c r="G124"/>
  <c r="F123"/>
  <c r="G123"/>
  <c r="F122"/>
  <c r="G122"/>
  <c r="F121"/>
  <c r="G121"/>
  <c r="F120"/>
  <c r="G120"/>
  <c r="F119"/>
  <c r="G119"/>
  <c r="F118"/>
  <c r="G118"/>
  <c r="F117"/>
  <c r="G117"/>
  <c r="G116"/>
  <c r="F114"/>
  <c r="G114"/>
  <c r="F113"/>
  <c r="G113"/>
  <c r="F112"/>
  <c r="G112"/>
  <c r="F111"/>
  <c r="G111"/>
  <c r="F110"/>
  <c r="G110"/>
  <c r="F109"/>
  <c r="G109"/>
  <c r="F108"/>
  <c r="G108"/>
  <c r="F106"/>
  <c r="G106"/>
  <c r="F105"/>
  <c r="G105"/>
  <c r="G104"/>
  <c r="G103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F87"/>
  <c r="G87"/>
  <c r="F86"/>
  <c r="G86"/>
  <c r="F85"/>
  <c r="G85"/>
  <c r="G83"/>
  <c r="F72"/>
  <c r="G72"/>
  <c r="F71"/>
  <c r="G71"/>
  <c r="F70"/>
  <c r="G70"/>
  <c r="F69"/>
  <c r="G69"/>
  <c r="F68"/>
  <c r="G68"/>
  <c r="F67"/>
  <c r="G67"/>
  <c r="F66"/>
  <c r="G66"/>
  <c r="F65"/>
  <c r="G65"/>
  <c r="F64"/>
  <c r="G64"/>
  <c r="F63"/>
  <c r="G63"/>
  <c r="F62"/>
  <c r="G62"/>
  <c r="F61"/>
  <c r="G61"/>
  <c r="F60"/>
  <c r="G60"/>
  <c r="G59"/>
  <c r="G58"/>
  <c r="F56"/>
  <c r="G56"/>
  <c r="F55"/>
  <c r="G55"/>
  <c r="G53"/>
  <c r="G52"/>
  <c r="F48"/>
  <c r="G48"/>
  <c r="F47"/>
  <c r="G47"/>
  <c r="F46"/>
  <c r="G46"/>
  <c r="F45"/>
  <c r="G45"/>
  <c r="G44"/>
  <c r="G43"/>
  <c r="G41"/>
  <c r="G40"/>
  <c r="G20"/>
  <c r="G19"/>
  <c r="F14"/>
  <c r="G14"/>
  <c r="F13"/>
  <c r="G13"/>
  <c r="D115"/>
  <c r="C115"/>
  <c r="C102"/>
  <c r="C107"/>
  <c r="D102"/>
  <c r="D107"/>
  <c r="C103"/>
  <c r="D103"/>
  <c r="C19"/>
  <c r="C12"/>
  <c r="C43"/>
  <c r="C42"/>
  <c r="C39"/>
  <c r="C59"/>
  <c r="C57"/>
  <c r="C54"/>
  <c r="C82"/>
  <c r="C81"/>
  <c r="C11"/>
  <c r="C139"/>
  <c r="C51"/>
  <c r="D19"/>
  <c r="D12"/>
  <c r="D43"/>
  <c r="D42"/>
  <c r="D39"/>
  <c r="D59"/>
  <c r="D57"/>
  <c r="D54"/>
  <c r="D82"/>
  <c r="D81"/>
  <c r="D11"/>
  <c r="D139"/>
  <c r="D51"/>
  <c r="F23"/>
  <c r="F24"/>
  <c r="F25"/>
  <c r="F26"/>
  <c r="F27"/>
  <c r="F28"/>
  <c r="F29"/>
  <c r="F30"/>
  <c r="F31"/>
  <c r="F32"/>
  <c r="F33"/>
  <c r="F34"/>
  <c r="F35"/>
  <c r="F36"/>
  <c r="F37"/>
  <c r="F38"/>
  <c r="G115"/>
  <c r="D101"/>
  <c r="D100"/>
  <c r="F42"/>
  <c r="F39"/>
  <c r="E42"/>
  <c r="E39"/>
  <c r="C101"/>
  <c r="C100"/>
  <c r="G107"/>
  <c r="G57"/>
  <c r="E54"/>
  <c r="G54"/>
  <c r="G51"/>
  <c r="G42"/>
  <c r="G39"/>
  <c r="G12"/>
  <c r="G102"/>
  <c r="E100"/>
  <c r="G18"/>
  <c r="F81"/>
  <c r="G81"/>
  <c r="G98"/>
  <c r="G79"/>
  <c r="G77"/>
  <c r="G78"/>
  <c r="G73"/>
  <c r="G74"/>
  <c r="G100"/>
  <c r="G101"/>
  <c r="E139"/>
  <c r="G11"/>
  <c r="F139"/>
  <c r="G139"/>
</calcChain>
</file>

<file path=xl/sharedStrings.xml><?xml version="1.0" encoding="utf-8"?>
<sst xmlns="http://schemas.openxmlformats.org/spreadsheetml/2006/main" count="175" uniqueCount="174">
  <si>
    <t>001 1 17 00000 00 0000 000</t>
  </si>
  <si>
    <t>001 1 17 05000 00 0000 180</t>
  </si>
  <si>
    <t>Прочие неналоговые доходы</t>
  </si>
  <si>
    <t>001 1 17 05050 10 0000 180</t>
  </si>
  <si>
    <t>Прочие неналоговые доходы бюджетов поселений</t>
  </si>
  <si>
    <t>Единый сельскохозяйственный налог</t>
  </si>
  <si>
    <t>НАЛОГИ НА ИМУЩЕСТВО</t>
  </si>
  <si>
    <t>182 1 06 01000 00 0000 110</t>
  </si>
  <si>
    <t xml:space="preserve">182 1 06 01030 10 1000 110 </t>
  </si>
  <si>
    <t>182 1 06 06010 00 0000 110</t>
  </si>
  <si>
    <t>182 1 06 06013 10 0000 110</t>
  </si>
  <si>
    <t>182 1 06 06020 00 0000 110</t>
  </si>
  <si>
    <t>182 1 06 06023 10 0000 110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</si>
  <si>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 изменению и дополнению) списков кандидатов в присяжные заседатели федеральных судов общей юрисдикции в Р</t>
  </si>
  <si>
    <t>Сувенции бюджетам 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 кандидатов в присяжные заседатели федеральных судо</t>
  </si>
  <si>
    <t>000 2 02 02094 05 0000 151</t>
  </si>
  <si>
    <t>Субсидии от других  бюджетов бюджетной системы Российской Федерации</t>
  </si>
  <si>
    <t xml:space="preserve">000 2 02  04000 00 0000 151 </t>
  </si>
  <si>
    <t>Субсидии на денежные выплаты  медицинскому персоналу фельдшерско-акушерских пунктов . Врачам. Фельдшерам и медицинским сестрам "Скорой помощи" от других  бюджетов бюджетной системы Российской Федерации</t>
  </si>
  <si>
    <t xml:space="preserve">000 2 02 04150 00 0000 151 </t>
  </si>
  <si>
    <t xml:space="preserve">Субсидии  бюджетам муниципальных районов  на денежные выплаты медицинскому персоналу фельдшерско-акушерских пунктов. Врачам. Фельдшерам и медицинским сестрам " Скорой медицинской помощи"  </t>
  </si>
  <si>
    <t>000 2 02 04154 05 0000 151</t>
  </si>
  <si>
    <t>000 2 02 02900 00 0000 151</t>
  </si>
  <si>
    <t>000 2 02 02940 05 0000 151</t>
  </si>
  <si>
    <t>Субвенции бюджетам на осуществление полномочий  по подготовке и проведению сельскохозяйственной переписи</t>
  </si>
  <si>
    <t>Субвенции местным бюджетам  на выполнение передаваемых полномочий субъектов Российской федерации  ( по расчету и составлению дотаций бюджетам сельских поселений)</t>
  </si>
  <si>
    <t xml:space="preserve">Субвенции  на содержание органов местного самоуправления  по вопросамсоциальной защиты населения </t>
  </si>
  <si>
    <t xml:space="preserve">Субвенции  на финансовое обеспечение образовательного процесса в учреждениях общего образования </t>
  </si>
  <si>
    <t>Субвенции на содержание учреждений социальной защиты</t>
  </si>
  <si>
    <t>Субвенции на выполнение областных полномочий по формированию  организации деятельности административных комиссий на территории Орловской области</t>
  </si>
  <si>
    <t>в том числе</t>
  </si>
  <si>
    <t>Субвенции на осуществление полномочий по формированию и организации деятельности комиссий по делам несовершеннолетних и защите их прав</t>
  </si>
  <si>
    <t>182 1 01 02022 01 0000 110</t>
  </si>
  <si>
    <t>182 1 01 020030 01 0000 110</t>
  </si>
  <si>
    <t>Налог на доходы физических лиц с доходов. Полученных физическими лицами. Не являющимися  налоговыми резидентами РФ</t>
  </si>
  <si>
    <t>000 2 02 05000 00 0000 151</t>
  </si>
  <si>
    <t>Средства бюджетов на реализацию Федеральной адресной инвестиционной программы</t>
  </si>
  <si>
    <t>Средства бюджетов. Передаваемые бюджетам муниципальных районов на реализацию Федеральной адресной инвестиционной программы</t>
  </si>
  <si>
    <t xml:space="preserve">000 2 02 05040 05 0000 151 </t>
  </si>
  <si>
    <t>Налог на доходы физических лиц с доходов . Облагаемых по налоговой ставке.  Укстановленной  пунктом 1 статьи 224НК РФ и полученных физическими лицами. Зарегистрированными в качестве индивидуальных предпринимателей . Частных нотариусов и других лиц. занима</t>
  </si>
  <si>
    <t xml:space="preserve">000 2 02 02423 05 0000 151 </t>
  </si>
  <si>
    <t xml:space="preserve">000 2 02 02420 00 0000 151 </t>
  </si>
  <si>
    <t>Субвенции бюджетам на денежные выплаты медицинскому персоналу  фельдшерско-акущерских пунктов. Врачам . Фельдшерам и медицинским сестрам "Скорой  медицинской помощи"</t>
  </si>
  <si>
    <t>Субвенции бюджетам  муниципальных районов на денежные выплаты медицинскому персоналу  фельдшерско-акущерских пунктов. Врачам . Фельдшерам и медицинским сестрам "Скорой  медицинской помощи"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</si>
  <si>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</si>
  <si>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</si>
  <si>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</si>
  <si>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</si>
  <si>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</si>
  <si>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</si>
  <si>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</si>
  <si>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</si>
  <si>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</si>
  <si>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ВСЕГО ДОХОДОВ</t>
  </si>
  <si>
    <t>Дефицит\Профицит</t>
  </si>
  <si>
    <t>000 1 00 00000 00 0000 000</t>
  </si>
  <si>
    <t xml:space="preserve"> 182 1 01 00000 00 0000 000</t>
  </si>
  <si>
    <t xml:space="preserve">182 1 01 02000 01 0000 110 </t>
  </si>
  <si>
    <t>000 1 16 00000 00 0000 000</t>
  </si>
  <si>
    <t>ШТРАФЫ, САНКЦИИ, ВОЗМЕЩЕНИЕ УЩЕРБА</t>
  </si>
  <si>
    <t>182 1 06 0000 00 0000 000</t>
  </si>
  <si>
    <t>Налог на имущество физических лиц</t>
  </si>
  <si>
    <t>Прочие  субвенции</t>
  </si>
  <si>
    <t>000 1 16 03000 00 0000 140</t>
  </si>
  <si>
    <t>Денежные взыскания (штрафы) за нарушение налогового законодательства</t>
  </si>
  <si>
    <t>000 1 16 21030 01 0000 140</t>
  </si>
  <si>
    <t>000 1 16 06000 01 0000 140</t>
  </si>
  <si>
    <t>000 1 16 90050 05 0000 140</t>
  </si>
  <si>
    <t>ПРОЧИЕ НЕНАЛОГОВЫЕ ДОХОДЫ</t>
  </si>
  <si>
    <t>000 2 02 02090 00 0000 151</t>
  </si>
  <si>
    <t>Субвенции бюджетам  муниципальных районов на осуществление полномочий  по подготовке и проведению сельскохозяйственной переписи</t>
  </si>
  <si>
    <t xml:space="preserve">000 2 02 02180 00 0000 151 </t>
  </si>
  <si>
    <t>000 2 02 02180 05 0000 151</t>
  </si>
  <si>
    <t>000 2 02 02330 00 0000 151</t>
  </si>
  <si>
    <t xml:space="preserve">000 2 02 02333 05 0000 151 </t>
  </si>
  <si>
    <t>Субвенции бюджетам  на ежемесячное денежное вознаграждение за классное руководство</t>
  </si>
  <si>
    <t xml:space="preserve">Субвенции бюджетам муниципальных районов  на ежемесячное  денежное вознаграждение за классное руководство </t>
  </si>
  <si>
    <t>000 2 02 02410 00 0000 151</t>
  </si>
  <si>
    <t>000 2 02 02413 05 0000 151</t>
  </si>
  <si>
    <t>Субвенции бюджетам на предоставление гражданам  субсидий на оплату жилого помещения и коммунальных услуг</t>
  </si>
  <si>
    <t xml:space="preserve">Субвенции бюджетам муниципальных районов гражданам  субсидий на оплату жилого помещения и коммунальных услуг </t>
  </si>
  <si>
    <t>Прочие субвенции, зачисляемые в  бюджеты муниципальных районов</t>
  </si>
  <si>
    <t>182 1 16 03030 01 0000 140</t>
  </si>
  <si>
    <t>Денежные взыскания (штрафы) за  административные правонарушения в области налогов и сборов. Предусмотренные Кодексом РФ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</si>
  <si>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</si>
  <si>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000 1 16 21000 00 0000 140 </t>
  </si>
  <si>
    <t>Денежные взыскания (штрафы)  и иные суммы. Взыскиваемые с лиц. Виновных в совершении преступлений и в возмешение ущерба  имуществу</t>
  </si>
  <si>
    <t>Денежные взыскания (штрафы)  и иные суммы .взыскиваемые с лиц. Виновных в совершении преступлений и в возмещении ущерба имуществу. Зачисляемые  в  бюджет муниципального района</t>
  </si>
  <si>
    <t>000 1 16 27000 00 0000 140</t>
  </si>
  <si>
    <t>Денежные взыскания (штрафы) за нарушение  ФЗ " О пожарной безопасности"</t>
  </si>
  <si>
    <t>000 1 16 28000 00 0000 140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</si>
  <si>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человека</t>
  </si>
  <si>
    <t xml:space="preserve">000 1 16 30000 01 0000 140 </t>
  </si>
  <si>
    <t>Денежные взыскания (штрафы) за  административные правонарушения в области дорожного движения</t>
  </si>
  <si>
    <t xml:space="preserve">000 1 16 90000 00 0000 140 </t>
  </si>
  <si>
    <t>Прочие поступления от денежных взысканий (штрафов) и инвх сумм в возмещение ущерба</t>
  </si>
  <si>
    <t>Прочие поступления от денежных взысканий ( штрафов) и  иных сумм  в возмещение  ущерба , зачисляемые в  бюджеты муниципальных районов</t>
  </si>
  <si>
    <t>001 1 08 04000 01 0000 110</t>
  </si>
  <si>
    <t>001 1 08 00000 00 0000 110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</si>
  <si>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</si>
  <si>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</si>
  <si>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001 1 08 04020 01 0000 110</t>
  </si>
  <si>
    <t>Дотации  бюджетам поселений на выравнивание  бюджетной обеспеченности</t>
  </si>
  <si>
    <t>НАЛОГОВЫЕ И НЕНАЛОГОВЫЕ ДОХОДЫ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</si>
  <si>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</si>
  <si>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</si>
  <si>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</si>
  <si>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001 2 00 00000 00 0000 000</t>
  </si>
  <si>
    <t>001 2 02 00000 00 0000 000</t>
  </si>
  <si>
    <t>001 2 02 01000 00 0000 151</t>
  </si>
  <si>
    <t>001 2 02 01001 00 0000 151</t>
  </si>
  <si>
    <t>001 2 02 01001 10 0000 151</t>
  </si>
  <si>
    <t>001 2 02 03000 00 0000 151</t>
  </si>
  <si>
    <t xml:space="preserve">001 2 02 03015 00 0000 151 </t>
  </si>
  <si>
    <t>001 2 02 03015 10 0000 151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</si>
  <si>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т.ч.казенных)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</si>
  <si>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 договоров аренды  указанных земельных участков  </t>
  </si>
  <si>
    <t>Дотации  на выравнивание бюджетной обеспеченности</t>
  </si>
  <si>
    <t>Субвенции бюджетам  на осуществление первичного воинского учета на территориях, где отсутствуют военные комиссариаты</t>
  </si>
  <si>
    <t>Субвенции  бюджетам поселений на осуществление первичного воинского учета на территориях, где отсутствуют военные комиссариаты</t>
  </si>
  <si>
    <t>001 2 02 04000 00 0000 151</t>
  </si>
  <si>
    <t>Иные межбюджетные трансферты</t>
  </si>
  <si>
    <t>001 2 02 04014 00 0000 151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</si>
  <si>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</si>
  <si>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</si>
  <si>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</si>
  <si>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</si>
  <si>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</si>
  <si>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182 1 01 02010 01 0000 110</t>
  </si>
  <si>
    <t>006 1 11 00000 00 0000 000</t>
  </si>
  <si>
    <t>006 1 11 05000 00 0000 120</t>
  </si>
  <si>
    <t xml:space="preserve">006 1 11 05010 00 0000 120 </t>
  </si>
  <si>
    <t xml:space="preserve">                                                                              Приложение 2</t>
  </si>
  <si>
    <t xml:space="preserve">182 1 05 03010 01 0000 110 </t>
  </si>
  <si>
    <t xml:space="preserve">182 1 05 03000 00 0000 110 </t>
  </si>
  <si>
    <t xml:space="preserve">                                                  к постановлению администрации</t>
  </si>
  <si>
    <t>Никольского  сельского поселения</t>
  </si>
  <si>
    <t>План с учетом попра-вок</t>
  </si>
  <si>
    <t>Испол-нено за 1полугодие</t>
  </si>
  <si>
    <t xml:space="preserve"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</si>
  <si>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Поступления доходов в  бюджет Никольского сельского поселения                                                  за 1 полугодие 2014 года</t>
  </si>
  <si>
    <t xml:space="preserve">ГОСУДАРСТВЕННАЯ ПОШЛИНА 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</si>
  <si>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</si>
  <si>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001 1 13 00000 00 0000 000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</si>
  <si>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</si>
  <si>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</si>
  <si>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001 1 13 02000 00 0000 130</t>
  </si>
  <si>
    <t>001 1 13 02065 10 0000 130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</si>
  <si>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</si>
  <si>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Доходы, поступающие в порядке возмещения расходов, понесенных в связи с эксплуатацией имущества </t>
  </si>
  <si>
    <t>001 1 14 00000 00 0000 000</t>
  </si>
  <si>
    <t>ДОХОДЫ ОТ ПРОДАЖИ МАТЕРИАЛЬНЫХ И НЕМАТЕРИАЛЬНЫХ АКТИВОВ</t>
  </si>
  <si>
    <t>001 1 14 06000 00 0000 430</t>
  </si>
  <si>
    <t>Доходы от продажи земельных участков, находящихся в государственной и муниципальной собственности</t>
  </si>
  <si>
    <t>001 1 14 06020 00 0000 430</t>
  </si>
  <si>
    <t>001 1 13 02060 00 0000 130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</si>
  <si>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</si>
  <si>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</si>
  <si>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</si>
  <si>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001 1 17 14000 00 0000 180</t>
  </si>
  <si>
    <t>Средства самооблажения граждан</t>
  </si>
  <si>
    <t>001 1 17 14030 10 0000 180</t>
  </si>
  <si>
    <t>Средства самооблажения граждан, зачисляемые в бюджеты поселений</t>
  </si>
  <si>
    <t>Субвенции  бюджетам субъектов Российской Федерации и муниципальных образований</t>
  </si>
  <si>
    <t xml:space="preserve">006 1 11 05013 10 0000 120 </t>
  </si>
  <si>
    <t>182 1 01 02030 01 0000 110</t>
  </si>
  <si>
    <t xml:space="preserve">Налог на доходы физических лиц с доходов,полученных физическими лицами в соответствии со статьей 228 Налогового кодекса Российской Федерации </t>
  </si>
  <si>
    <t>182 1 05 0000 00 0000 000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</si>
  <si>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</si>
  <si>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</si>
  <si>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</si>
  <si>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</si>
  <si>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% испол-нения</t>
  </si>
  <si>
    <t xml:space="preserve">                                №63 от 13 августа 2014 года</t>
  </si>
</sst>
</file>

<file path=xl/styles.xml><?xml version="1.0" encoding="utf-8"?>
<styleSheet xmlns="http://schemas.openxmlformats.org/spreadsheetml/2006/main">
  <numFmts count="3">
    <numFmt numFmtId="175" formatCode="0.0"/>
    <numFmt numFmtId="209" formatCode="_-* #,##0\ _р_._-;\-* #,##0\ _р_._-;_-* &quot;-&quot;\ _р_._-;_-@_-"/>
    <numFmt numFmtId="211" formatCode="_-* #,##0.00\ _р_._-;\-* #,##0.00\ _р_._-;_-* &quot;-&quot;??\ _р_._-;_-@_-"/>
  </numFmts>
  <fonts count="23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209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1" fillId="0" borderId="0">
      <protection locked="0"/>
    </xf>
  </cellStyleXfs>
  <cellXfs count="68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7" fillId="0" borderId="0" xfId="10" applyFont="1"/>
    <xf numFmtId="0" fontId="7" fillId="0" borderId="0" xfId="10" applyFont="1" applyAlignment="1"/>
    <xf numFmtId="0" fontId="8" fillId="0" borderId="2" xfId="10" applyFont="1" applyBorder="1" applyAlignment="1">
      <alignment horizontal="left" vertical="top" wrapText="1"/>
    </xf>
    <xf numFmtId="0" fontId="9" fillId="0" borderId="2" xfId="10" applyFont="1" applyFill="1" applyBorder="1" applyAlignment="1">
      <alignment horizontal="left" vertical="top" wrapText="1"/>
    </xf>
    <xf numFmtId="175" fontId="9" fillId="0" borderId="2" xfId="10" applyNumberFormat="1" applyFont="1" applyFill="1" applyBorder="1"/>
    <xf numFmtId="2" fontId="9" fillId="0" borderId="2" xfId="10" applyNumberFormat="1" applyFont="1" applyFill="1" applyBorder="1"/>
    <xf numFmtId="0" fontId="8" fillId="0" borderId="2" xfId="10" applyFont="1" applyBorder="1" applyAlignment="1">
      <alignment vertical="top" wrapText="1"/>
    </xf>
    <xf numFmtId="0" fontId="8" fillId="0" borderId="2" xfId="10" applyFont="1" applyFill="1" applyBorder="1" applyAlignment="1">
      <alignment horizontal="justify" vertical="top" wrapText="1"/>
    </xf>
    <xf numFmtId="0" fontId="10" fillId="0" borderId="2" xfId="10" applyFont="1" applyBorder="1" applyAlignment="1">
      <alignment horizontal="left" vertical="top" wrapText="1"/>
    </xf>
    <xf numFmtId="175" fontId="7" fillId="0" borderId="2" xfId="10" applyNumberFormat="1" applyFont="1" applyBorder="1"/>
    <xf numFmtId="0" fontId="7" fillId="0" borderId="2" xfId="10" applyFont="1" applyBorder="1"/>
    <xf numFmtId="175" fontId="9" fillId="0" borderId="2" xfId="10" applyNumberFormat="1" applyFont="1" applyBorder="1"/>
    <xf numFmtId="0" fontId="11" fillId="0" borderId="2" xfId="10" applyFont="1" applyFill="1" applyBorder="1" applyAlignment="1">
      <alignment horizontal="justify" vertical="top" wrapText="1"/>
    </xf>
    <xf numFmtId="0" fontId="10" fillId="0" borderId="2" xfId="10" applyFont="1" applyFill="1" applyBorder="1" applyAlignment="1">
      <alignment horizontal="justify" vertical="top" wrapText="1"/>
    </xf>
    <xf numFmtId="175" fontId="7" fillId="2" borderId="2" xfId="10" applyNumberFormat="1" applyFont="1" applyFill="1" applyBorder="1"/>
    <xf numFmtId="0" fontId="11" fillId="0" borderId="2" xfId="10" applyFont="1" applyBorder="1" applyAlignment="1">
      <alignment horizontal="left" vertical="top" wrapText="1"/>
    </xf>
    <xf numFmtId="175" fontId="12" fillId="0" borderId="2" xfId="10" applyNumberFormat="1" applyFont="1" applyFill="1" applyBorder="1"/>
    <xf numFmtId="175" fontId="12" fillId="0" borderId="2" xfId="10" applyNumberFormat="1" applyFont="1" applyBorder="1"/>
    <xf numFmtId="0" fontId="9" fillId="0" borderId="2" xfId="10" applyFont="1" applyBorder="1"/>
    <xf numFmtId="0" fontId="13" fillId="0" borderId="2" xfId="10" applyFont="1" applyFill="1" applyBorder="1" applyAlignment="1">
      <alignment horizontal="justify" vertical="top" wrapText="1"/>
    </xf>
    <xf numFmtId="175" fontId="7" fillId="0" borderId="2" xfId="10" applyNumberFormat="1" applyFont="1" applyFill="1" applyBorder="1"/>
    <xf numFmtId="175" fontId="7" fillId="3" borderId="2" xfId="10" applyNumberFormat="1" applyFont="1" applyFill="1" applyBorder="1"/>
    <xf numFmtId="175" fontId="9" fillId="3" borderId="2" xfId="10" applyNumberFormat="1" applyFont="1" applyFill="1" applyBorder="1"/>
    <xf numFmtId="175" fontId="9" fillId="2" borderId="2" xfId="10" applyNumberFormat="1" applyFont="1" applyFill="1" applyBorder="1"/>
    <xf numFmtId="0" fontId="9" fillId="0" borderId="2" xfId="10" applyFont="1" applyFill="1" applyBorder="1"/>
    <xf numFmtId="0" fontId="10" fillId="4" borderId="2" xfId="10" applyFont="1" applyFill="1" applyBorder="1" applyAlignment="1">
      <alignment horizontal="left" vertical="top" wrapText="1"/>
    </xf>
    <xf numFmtId="0" fontId="10" fillId="4" borderId="2" xfId="10" applyFont="1" applyFill="1" applyBorder="1" applyAlignment="1">
      <alignment horizontal="justify" vertical="top" wrapText="1"/>
    </xf>
    <xf numFmtId="0" fontId="10" fillId="2" borderId="2" xfId="10" applyFont="1" applyFill="1" applyBorder="1" applyAlignment="1">
      <alignment horizontal="left" vertical="top" wrapText="1"/>
    </xf>
    <xf numFmtId="0" fontId="10" fillId="2" borderId="2" xfId="10" applyFont="1" applyFill="1" applyBorder="1" applyAlignment="1">
      <alignment horizontal="justify" vertical="top" wrapText="1"/>
    </xf>
    <xf numFmtId="0" fontId="8" fillId="2" borderId="2" xfId="10" applyFont="1" applyFill="1" applyBorder="1" applyAlignment="1">
      <alignment horizontal="left" vertical="top" wrapText="1"/>
    </xf>
    <xf numFmtId="0" fontId="8" fillId="2" borderId="2" xfId="10" applyFont="1" applyFill="1" applyBorder="1" applyAlignment="1">
      <alignment horizontal="justify" vertical="top" wrapText="1"/>
    </xf>
    <xf numFmtId="0" fontId="8" fillId="0" borderId="2" xfId="10" applyFont="1" applyFill="1" applyBorder="1" applyAlignment="1">
      <alignment horizontal="justify" vertical="top"/>
    </xf>
    <xf numFmtId="0" fontId="7" fillId="0" borderId="2" xfId="10" applyFont="1" applyBorder="1" applyAlignment="1">
      <alignment horizontal="left"/>
    </xf>
    <xf numFmtId="0" fontId="7" fillId="0" borderId="3" xfId="10" applyFont="1" applyBorder="1" applyAlignment="1">
      <alignment horizontal="left"/>
    </xf>
    <xf numFmtId="1" fontId="7" fillId="0" borderId="2" xfId="10" applyNumberFormat="1" applyFont="1" applyFill="1" applyBorder="1"/>
    <xf numFmtId="0" fontId="14" fillId="0" borderId="0" xfId="10" applyFont="1" applyAlignment="1">
      <alignment horizontal="left"/>
    </xf>
    <xf numFmtId="0" fontId="15" fillId="0" borderId="0" xfId="10" applyFont="1"/>
    <xf numFmtId="0" fontId="17" fillId="0" borderId="0" xfId="10" applyFont="1" applyAlignment="1">
      <alignment horizontal="left"/>
    </xf>
    <xf numFmtId="0" fontId="18" fillId="0" borderId="0" xfId="10" applyFont="1"/>
    <xf numFmtId="0" fontId="19" fillId="0" borderId="2" xfId="10" applyFont="1" applyBorder="1" applyAlignment="1">
      <alignment horizontal="left" vertical="top" wrapText="1"/>
    </xf>
    <xf numFmtId="0" fontId="20" fillId="0" borderId="2" xfId="10" applyFont="1" applyFill="1" applyBorder="1" applyAlignment="1">
      <alignment horizontal="justify" vertical="top" wrapText="1"/>
    </xf>
    <xf numFmtId="175" fontId="15" fillId="0" borderId="2" xfId="10" applyNumberFormat="1" applyFont="1" applyBorder="1"/>
    <xf numFmtId="175" fontId="18" fillId="0" borderId="2" xfId="10" applyNumberFormat="1" applyFont="1" applyFill="1" applyBorder="1"/>
    <xf numFmtId="0" fontId="15" fillId="0" borderId="2" xfId="10" applyFont="1" applyBorder="1"/>
    <xf numFmtId="175" fontId="18" fillId="0" borderId="2" xfId="10" applyNumberFormat="1" applyFont="1" applyBorder="1"/>
    <xf numFmtId="2" fontId="18" fillId="0" borderId="2" xfId="10" applyNumberFormat="1" applyFont="1" applyBorder="1"/>
    <xf numFmtId="0" fontId="21" fillId="0" borderId="2" xfId="10" applyFont="1" applyFill="1" applyBorder="1" applyAlignment="1">
      <alignment horizontal="justify" vertical="top" wrapText="1"/>
    </xf>
    <xf numFmtId="0" fontId="22" fillId="0" borderId="0" xfId="10" applyFont="1"/>
    <xf numFmtId="1" fontId="15" fillId="0" borderId="0" xfId="10" applyNumberFormat="1" applyFont="1"/>
    <xf numFmtId="0" fontId="16" fillId="0" borderId="2" xfId="10" applyFont="1" applyFill="1" applyBorder="1" applyAlignment="1">
      <alignment horizontal="justify" vertical="top" wrapText="1"/>
    </xf>
    <xf numFmtId="175" fontId="12" fillId="3" borderId="2" xfId="10" applyNumberFormat="1" applyFont="1" applyFill="1" applyBorder="1"/>
    <xf numFmtId="0" fontId="7" fillId="0" borderId="0" xfId="10" applyFont="1" applyAlignment="1">
      <alignment horizontal="right"/>
    </xf>
    <xf numFmtId="0" fontId="8" fillId="0" borderId="0" xfId="10" applyFont="1" applyAlignment="1">
      <alignment horizontal="center" wrapText="1"/>
    </xf>
    <xf numFmtId="0" fontId="7" fillId="0" borderId="5" xfId="10" applyFont="1" applyBorder="1" applyAlignment="1">
      <alignment horizontal="center" wrapText="1"/>
    </xf>
    <xf numFmtId="0" fontId="7" fillId="0" borderId="6" xfId="10" applyFont="1" applyBorder="1" applyAlignment="1">
      <alignment horizontal="center" wrapText="1"/>
    </xf>
    <xf numFmtId="0" fontId="7" fillId="0" borderId="2" xfId="10" applyFont="1" applyBorder="1" applyAlignment="1">
      <alignment horizontal="center"/>
    </xf>
    <xf numFmtId="0" fontId="7" fillId="0" borderId="2" xfId="10" applyFont="1" applyBorder="1" applyAlignment="1">
      <alignment horizontal="center" wrapText="1"/>
    </xf>
    <xf numFmtId="0" fontId="7" fillId="0" borderId="0" xfId="10" applyFont="1" applyAlignment="1">
      <alignment horizontal="center"/>
    </xf>
    <xf numFmtId="0" fontId="15" fillId="0" borderId="3" xfId="10" applyFont="1" applyBorder="1"/>
    <xf numFmtId="0" fontId="15" fillId="0" borderId="4" xfId="10" applyFont="1" applyBorder="1"/>
    <xf numFmtId="0" fontId="8" fillId="0" borderId="2" xfId="10" applyFont="1" applyBorder="1" applyAlignment="1">
      <alignment horizontal="center" vertical="top" wrapText="1"/>
    </xf>
    <xf numFmtId="0" fontId="16" fillId="0" borderId="0" xfId="10" applyFont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7" fillId="0" borderId="7" xfId="10" applyFont="1" applyBorder="1" applyAlignment="1">
      <alignment horizontal="center"/>
    </xf>
  </cellXfs>
  <cellStyles count="14">
    <cellStyle name="’ћѓћ‚›‰" xfId="1"/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€’ћѓћ‚›‰" xfId="9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0;&#1076;&#1084;&#1080;&#1085;&#1080;&#1089;&#1090;&#1088;&#1072;&#1090;&#1086;&#1088;\&#1052;&#1086;&#1080;%20&#1076;&#1086;&#1082;&#1091;&#1084;&#1077;&#1085;&#1090;&#1099;\ARM1\&#1056;&#1057;&#1053;&#1044;\&#1041;&#1102;&#1076;&#1078;&#1077;&#1090;%2020007\EXCEL\&#1057;&#1084;&#1077;&#1090;&#1072;\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Normal="100" workbookViewId="0">
      <pane xSplit="1" ySplit="10" topLeftCell="B139" activePane="bottomRight" state="frozen"/>
      <selection pane="topRight" activeCell="B1" sqref="B1"/>
      <selection pane="bottomLeft" activeCell="A6" sqref="A6"/>
      <selection pane="bottomRight" activeCell="B1" sqref="A1:G140"/>
    </sheetView>
  </sheetViews>
  <sheetFormatPr defaultRowHeight="12.75" outlineLevelRow="1"/>
  <cols>
    <col min="1" max="1" width="31" style="1" customWidth="1"/>
    <col min="2" max="2" width="49.5703125" style="2" customWidth="1"/>
    <col min="3" max="3" width="0" style="2" hidden="1" customWidth="1"/>
    <col min="4" max="4" width="8" style="2" hidden="1" customWidth="1"/>
    <col min="5" max="5" width="8.42578125" style="2" customWidth="1"/>
    <col min="6" max="6" width="9.28515625" style="2" customWidth="1"/>
    <col min="7" max="7" width="8.28515625" style="2" customWidth="1"/>
    <col min="8" max="16384" width="9.140625" style="2"/>
  </cols>
  <sheetData>
    <row r="1" spans="1:7" s="39" customFormat="1" ht="15">
      <c r="A1" s="38"/>
      <c r="B1" s="4" t="s">
        <v>132</v>
      </c>
      <c r="C1" s="4"/>
      <c r="D1" s="4"/>
      <c r="E1" s="4"/>
      <c r="F1" s="3"/>
    </row>
    <row r="2" spans="1:7" s="39" customFormat="1" ht="15">
      <c r="A2" s="38"/>
      <c r="B2" s="54" t="s">
        <v>135</v>
      </c>
      <c r="C2" s="54"/>
      <c r="D2" s="54"/>
      <c r="E2" s="54"/>
      <c r="F2" s="54"/>
    </row>
    <row r="3" spans="1:7" s="39" customFormat="1" ht="15">
      <c r="A3" s="38"/>
      <c r="B3" s="54" t="s">
        <v>136</v>
      </c>
      <c r="C3" s="54"/>
      <c r="D3" s="54"/>
      <c r="E3" s="54"/>
      <c r="F3" s="54"/>
    </row>
    <row r="4" spans="1:7" s="39" customFormat="1" ht="15">
      <c r="A4" s="38"/>
      <c r="B4" s="60" t="s">
        <v>173</v>
      </c>
      <c r="C4" s="60"/>
      <c r="D4" s="60"/>
      <c r="E4" s="60"/>
      <c r="F4" s="60"/>
      <c r="G4" s="60"/>
    </row>
    <row r="5" spans="1:7" s="39" customFormat="1">
      <c r="A5" s="38"/>
    </row>
    <row r="6" spans="1:7" s="39" customFormat="1" ht="32.25" customHeight="1">
      <c r="A6" s="55" t="s">
        <v>140</v>
      </c>
      <c r="B6" s="55"/>
      <c r="C6" s="55"/>
      <c r="D6" s="55"/>
      <c r="E6" s="55"/>
      <c r="F6" s="55"/>
      <c r="G6" s="55"/>
    </row>
    <row r="7" spans="1:7" s="39" customFormat="1" hidden="1">
      <c r="A7" s="64"/>
      <c r="B7" s="64"/>
    </row>
    <row r="8" spans="1:7" s="39" customFormat="1" ht="18">
      <c r="A8" s="40"/>
      <c r="C8" s="67"/>
      <c r="D8" s="67"/>
      <c r="E8" s="67"/>
      <c r="F8" s="67"/>
      <c r="G8" s="67"/>
    </row>
    <row r="9" spans="1:7" s="39" customFormat="1" ht="19.5" customHeight="1">
      <c r="A9" s="65" t="s">
        <v>44</v>
      </c>
      <c r="B9" s="63" t="s">
        <v>45</v>
      </c>
      <c r="C9" s="58"/>
      <c r="D9" s="59"/>
      <c r="E9" s="56" t="s">
        <v>137</v>
      </c>
      <c r="F9" s="56" t="s">
        <v>138</v>
      </c>
      <c r="G9" s="56" t="s">
        <v>172</v>
      </c>
    </row>
    <row r="10" spans="1:7" s="39" customFormat="1" ht="41.25" customHeight="1">
      <c r="A10" s="66"/>
      <c r="B10" s="63"/>
      <c r="C10" s="58"/>
      <c r="D10" s="59"/>
      <c r="E10" s="57"/>
      <c r="F10" s="57"/>
      <c r="G10" s="57"/>
    </row>
    <row r="11" spans="1:7" s="41" customFormat="1" ht="18.75" customHeight="1">
      <c r="A11" s="5" t="s">
        <v>55</v>
      </c>
      <c r="B11" s="6" t="s">
        <v>103</v>
      </c>
      <c r="C11" s="7" t="e">
        <f>C12+#REF!+C39+C54+C81+C84+#REF!+#REF!+C51</f>
        <v>#REF!</v>
      </c>
      <c r="D11" s="7" t="e">
        <f>D12+#REF!+D39+D54+D81+D84+#REF!+#REF!+D51</f>
        <v>#REF!</v>
      </c>
      <c r="E11" s="7">
        <f>E12+E18+E39+E51+E54+E73+E77+E81</f>
        <v>1335.1999999999998</v>
      </c>
      <c r="F11" s="7">
        <f>F12+F18+F39+F51+F54+F73+F77+F81</f>
        <v>937.4</v>
      </c>
      <c r="G11" s="7">
        <f t="shared" ref="G11:G16" si="0">F11/E11*100</f>
        <v>70.206710605152793</v>
      </c>
    </row>
    <row r="12" spans="1:7" s="41" customFormat="1" ht="15.75" customHeight="1">
      <c r="A12" s="9" t="s">
        <v>56</v>
      </c>
      <c r="B12" s="10" t="s">
        <v>46</v>
      </c>
      <c r="C12" s="7" t="e">
        <f>C19</f>
        <v>#REF!</v>
      </c>
      <c r="D12" s="7" t="e">
        <f>D19</f>
        <v>#REF!</v>
      </c>
      <c r="E12" s="7">
        <f>E15</f>
        <v>260</v>
      </c>
      <c r="F12" s="7">
        <f>F15</f>
        <v>87.2</v>
      </c>
      <c r="G12" s="7">
        <f t="shared" si="0"/>
        <v>33.53846153846154</v>
      </c>
    </row>
    <row r="13" spans="1:7" s="39" customFormat="1" ht="12.75" hidden="1" customHeight="1">
      <c r="A13" s="11"/>
      <c r="B13" s="10"/>
      <c r="C13" s="12"/>
      <c r="D13" s="7"/>
      <c r="E13" s="13"/>
      <c r="F13" s="14" t="e">
        <f>E13+#REF!</f>
        <v>#REF!</v>
      </c>
      <c r="G13" s="7" t="e">
        <f t="shared" si="0"/>
        <v>#REF!</v>
      </c>
    </row>
    <row r="14" spans="1:7" s="39" customFormat="1" ht="12.75" hidden="1" customHeight="1">
      <c r="A14" s="11"/>
      <c r="B14" s="15"/>
      <c r="C14" s="12"/>
      <c r="D14" s="7"/>
      <c r="E14" s="13"/>
      <c r="F14" s="14" t="e">
        <f>E14+#REF!</f>
        <v>#REF!</v>
      </c>
      <c r="G14" s="7" t="e">
        <f t="shared" si="0"/>
        <v>#REF!</v>
      </c>
    </row>
    <row r="15" spans="1:7" s="39" customFormat="1" ht="18.75" customHeight="1">
      <c r="A15" s="11" t="s">
        <v>57</v>
      </c>
      <c r="B15" s="10" t="s">
        <v>47</v>
      </c>
      <c r="C15" s="7" t="e">
        <f>#REF!+C20</f>
        <v>#REF!</v>
      </c>
      <c r="D15" s="7" t="e">
        <f>#REF!+D20</f>
        <v>#REF!</v>
      </c>
      <c r="E15" s="7">
        <f>E16+E17</f>
        <v>260</v>
      </c>
      <c r="F15" s="7">
        <f>F16+F17</f>
        <v>87.2</v>
      </c>
      <c r="G15" s="7">
        <f t="shared" si="0"/>
        <v>33.53846153846154</v>
      </c>
    </row>
    <row r="16" spans="1:7" s="39" customFormat="1" ht="118.5" customHeight="1">
      <c r="A16" s="18" t="s">
        <v>128</v>
      </c>
      <c r="B16" s="15" t="s">
        <v>139</v>
      </c>
      <c r="C16" s="20"/>
      <c r="D16" s="19"/>
      <c r="E16" s="12">
        <v>260</v>
      </c>
      <c r="F16" s="12">
        <v>84.5</v>
      </c>
      <c r="G16" s="23">
        <f t="shared" si="0"/>
        <v>32.5</v>
      </c>
    </row>
    <row r="17" spans="1:7" s="39" customFormat="1" ht="60.75" customHeight="1">
      <c r="A17" s="18" t="s">
        <v>165</v>
      </c>
      <c r="B17" s="15" t="s">
        <v>166</v>
      </c>
      <c r="C17" s="20"/>
      <c r="D17" s="19"/>
      <c r="E17" s="12"/>
      <c r="F17" s="12">
        <v>2.7</v>
      </c>
      <c r="G17" s="23"/>
    </row>
    <row r="18" spans="1:7" s="41" customFormat="1" ht="15.75">
      <c r="A18" s="5" t="s">
        <v>167</v>
      </c>
      <c r="B18" s="10" t="s">
        <v>48</v>
      </c>
      <c r="C18" s="7" t="e">
        <f>C19+C21</f>
        <v>#REF!</v>
      </c>
      <c r="D18" s="7" t="e">
        <f>D19+D21</f>
        <v>#REF!</v>
      </c>
      <c r="E18" s="7">
        <f>E19</f>
        <v>2</v>
      </c>
      <c r="F18" s="7">
        <f>F19</f>
        <v>25</v>
      </c>
      <c r="G18" s="7">
        <f>F18/E18*100</f>
        <v>1250</v>
      </c>
    </row>
    <row r="19" spans="1:7" s="39" customFormat="1" ht="18.75" customHeight="1">
      <c r="A19" s="11" t="s">
        <v>134</v>
      </c>
      <c r="B19" s="10" t="s">
        <v>5</v>
      </c>
      <c r="C19" s="7" t="e">
        <f>#REF!+C22</f>
        <v>#REF!</v>
      </c>
      <c r="D19" s="7" t="e">
        <f>#REF!+D22</f>
        <v>#REF!</v>
      </c>
      <c r="E19" s="7">
        <f>E20</f>
        <v>2</v>
      </c>
      <c r="F19" s="7">
        <f>F20</f>
        <v>25</v>
      </c>
      <c r="G19" s="7">
        <f>G20</f>
        <v>1250</v>
      </c>
    </row>
    <row r="20" spans="1:7" s="39" customFormat="1" ht="15.75" customHeight="1">
      <c r="A20" s="11" t="s">
        <v>133</v>
      </c>
      <c r="B20" s="16" t="s">
        <v>5</v>
      </c>
      <c r="C20" s="20"/>
      <c r="D20" s="19"/>
      <c r="E20" s="12">
        <v>2</v>
      </c>
      <c r="F20" s="12">
        <v>25</v>
      </c>
      <c r="G20" s="23">
        <f>F20/E20*100</f>
        <v>1250</v>
      </c>
    </row>
    <row r="21" spans="1:7" s="39" customFormat="1" ht="51" hidden="1" customHeight="1">
      <c r="A21" s="42" t="s">
        <v>32</v>
      </c>
      <c r="B21" s="43" t="s">
        <v>39</v>
      </c>
      <c r="C21" s="44"/>
      <c r="D21" s="45"/>
      <c r="E21" s="46"/>
      <c r="F21" s="47" t="e">
        <f>E21+#REF!</f>
        <v>#REF!</v>
      </c>
      <c r="G21" s="48"/>
    </row>
    <row r="22" spans="1:7" s="39" customFormat="1" ht="25.5" hidden="1" customHeight="1">
      <c r="A22" s="42" t="s">
        <v>33</v>
      </c>
      <c r="B22" s="43" t="s">
        <v>34</v>
      </c>
      <c r="C22" s="44"/>
      <c r="D22" s="45"/>
      <c r="E22" s="46"/>
      <c r="F22" s="47" t="e">
        <f>E22+#REF!</f>
        <v>#REF!</v>
      </c>
      <c r="G22" s="48"/>
    </row>
    <row r="23" spans="1:7" s="39" customFormat="1" ht="12.75" hidden="1" customHeight="1">
      <c r="A23" s="42"/>
      <c r="B23" s="49"/>
      <c r="C23" s="44"/>
      <c r="D23" s="45"/>
      <c r="E23" s="46"/>
      <c r="F23" s="47" t="e">
        <f>E23+#REF!</f>
        <v>#REF!</v>
      </c>
      <c r="G23" s="48"/>
    </row>
    <row r="24" spans="1:7" s="39" customFormat="1" ht="12.75" hidden="1" customHeight="1">
      <c r="A24" s="42"/>
      <c r="B24" s="43"/>
      <c r="C24" s="44"/>
      <c r="D24" s="45"/>
      <c r="E24" s="46"/>
      <c r="F24" s="47" t="e">
        <f>E24+#REF!</f>
        <v>#REF!</v>
      </c>
      <c r="G24" s="48"/>
    </row>
    <row r="25" spans="1:7" s="39" customFormat="1" ht="12.75" hidden="1" customHeight="1">
      <c r="A25" s="42"/>
      <c r="B25" s="43"/>
      <c r="C25" s="44"/>
      <c r="D25" s="45"/>
      <c r="E25" s="46"/>
      <c r="F25" s="47" t="e">
        <f>E25+#REF!</f>
        <v>#REF!</v>
      </c>
      <c r="G25" s="48"/>
    </row>
    <row r="26" spans="1:7" s="39" customFormat="1" ht="12.75" hidden="1" customHeight="1">
      <c r="A26" s="42"/>
      <c r="B26" s="43"/>
      <c r="C26" s="44"/>
      <c r="D26" s="45"/>
      <c r="E26" s="46"/>
      <c r="F26" s="47" t="e">
        <f>E26+#REF!</f>
        <v>#REF!</v>
      </c>
      <c r="G26" s="48"/>
    </row>
    <row r="27" spans="1:7" s="39" customFormat="1" ht="12.75" hidden="1" customHeight="1">
      <c r="A27" s="42"/>
      <c r="B27" s="43"/>
      <c r="C27" s="44"/>
      <c r="D27" s="45"/>
      <c r="E27" s="46"/>
      <c r="F27" s="47" t="e">
        <f>E27+#REF!</f>
        <v>#REF!</v>
      </c>
      <c r="G27" s="48"/>
    </row>
    <row r="28" spans="1:7" s="39" customFormat="1" ht="12.75" hidden="1" customHeight="1">
      <c r="A28" s="42"/>
      <c r="B28" s="43"/>
      <c r="C28" s="44"/>
      <c r="D28" s="45"/>
      <c r="E28" s="46"/>
      <c r="F28" s="47" t="e">
        <f>E28+#REF!</f>
        <v>#REF!</v>
      </c>
      <c r="G28" s="48"/>
    </row>
    <row r="29" spans="1:7" s="39" customFormat="1" ht="12.75" hidden="1" customHeight="1">
      <c r="A29" s="42"/>
      <c r="B29" s="49"/>
      <c r="C29" s="44"/>
      <c r="D29" s="45"/>
      <c r="E29" s="46"/>
      <c r="F29" s="47" t="e">
        <f>E29+#REF!</f>
        <v>#REF!</v>
      </c>
      <c r="G29" s="48"/>
    </row>
    <row r="30" spans="1:7" s="39" customFormat="1" ht="12.75" hidden="1" customHeight="1">
      <c r="A30" s="42"/>
      <c r="B30" s="49"/>
      <c r="C30" s="44"/>
      <c r="D30" s="45"/>
      <c r="E30" s="46"/>
      <c r="F30" s="47" t="e">
        <f>E30+#REF!</f>
        <v>#REF!</v>
      </c>
      <c r="G30" s="48"/>
    </row>
    <row r="31" spans="1:7" s="39" customFormat="1" ht="12.75" hidden="1" customHeight="1">
      <c r="A31" s="42"/>
      <c r="B31" s="49"/>
      <c r="C31" s="44"/>
      <c r="D31" s="45"/>
      <c r="E31" s="46"/>
      <c r="F31" s="47" t="e">
        <f>E31+#REF!</f>
        <v>#REF!</v>
      </c>
      <c r="G31" s="48"/>
    </row>
    <row r="32" spans="1:7" s="39" customFormat="1" ht="12.75" hidden="1" customHeight="1">
      <c r="A32" s="42"/>
      <c r="B32" s="43"/>
      <c r="C32" s="44"/>
      <c r="D32" s="45"/>
      <c r="E32" s="46"/>
      <c r="F32" s="47" t="e">
        <f>E32+#REF!</f>
        <v>#REF!</v>
      </c>
      <c r="G32" s="48"/>
    </row>
    <row r="33" spans="1:7" s="39" customFormat="1" ht="12.75" hidden="1" customHeight="1">
      <c r="A33" s="42"/>
      <c r="B33" s="49"/>
      <c r="C33" s="44"/>
      <c r="D33" s="45"/>
      <c r="E33" s="46"/>
      <c r="F33" s="47" t="e">
        <f>E33+#REF!</f>
        <v>#REF!</v>
      </c>
      <c r="G33" s="48"/>
    </row>
    <row r="34" spans="1:7" s="39" customFormat="1" ht="12.75" hidden="1" customHeight="1">
      <c r="A34" s="42"/>
      <c r="B34" s="49"/>
      <c r="C34" s="44"/>
      <c r="D34" s="45"/>
      <c r="E34" s="46"/>
      <c r="F34" s="47" t="e">
        <f>E34+#REF!</f>
        <v>#REF!</v>
      </c>
      <c r="G34" s="48"/>
    </row>
    <row r="35" spans="1:7" s="39" customFormat="1" ht="12.75" hidden="1" customHeight="1">
      <c r="A35" s="42"/>
      <c r="B35" s="49"/>
      <c r="C35" s="44"/>
      <c r="D35" s="45"/>
      <c r="E35" s="46"/>
      <c r="F35" s="47" t="e">
        <f>E35+#REF!</f>
        <v>#REF!</v>
      </c>
      <c r="G35" s="48"/>
    </row>
    <row r="36" spans="1:7" s="39" customFormat="1" ht="12.75" hidden="1" customHeight="1">
      <c r="A36" s="42"/>
      <c r="B36" s="43"/>
      <c r="C36" s="44"/>
      <c r="D36" s="45"/>
      <c r="E36" s="46"/>
      <c r="F36" s="47" t="e">
        <f>E36+#REF!</f>
        <v>#REF!</v>
      </c>
      <c r="G36" s="48"/>
    </row>
    <row r="37" spans="1:7" s="39" customFormat="1" ht="12.75" hidden="1" customHeight="1">
      <c r="A37" s="42"/>
      <c r="B37" s="43"/>
      <c r="C37" s="44"/>
      <c r="D37" s="45"/>
      <c r="E37" s="46"/>
      <c r="F37" s="47" t="e">
        <f>E37+#REF!</f>
        <v>#REF!</v>
      </c>
      <c r="G37" s="48"/>
    </row>
    <row r="38" spans="1:7" s="39" customFormat="1" ht="12.75" hidden="1" customHeight="1">
      <c r="A38" s="42"/>
      <c r="B38" s="43"/>
      <c r="C38" s="44"/>
      <c r="D38" s="45"/>
      <c r="E38" s="46"/>
      <c r="F38" s="47" t="e">
        <f>E38+#REF!</f>
        <v>#REF!</v>
      </c>
      <c r="G38" s="48"/>
    </row>
    <row r="39" spans="1:7" s="41" customFormat="1" ht="15.75">
      <c r="A39" s="5" t="s">
        <v>60</v>
      </c>
      <c r="B39" s="10" t="s">
        <v>6</v>
      </c>
      <c r="C39" s="7">
        <f>C40+C42</f>
        <v>0</v>
      </c>
      <c r="D39" s="7">
        <f>D40+D42</f>
        <v>0</v>
      </c>
      <c r="E39" s="7">
        <f>E40+E42</f>
        <v>284</v>
      </c>
      <c r="F39" s="7">
        <f>F40+F42</f>
        <v>138.5</v>
      </c>
      <c r="G39" s="7">
        <f t="shared" ref="G39:G59" si="1">F39/E39*100</f>
        <v>48.767605633802816</v>
      </c>
    </row>
    <row r="40" spans="1:7" s="41" customFormat="1" ht="14.25" customHeight="1">
      <c r="A40" s="5" t="s">
        <v>7</v>
      </c>
      <c r="B40" s="10" t="s">
        <v>61</v>
      </c>
      <c r="C40" s="7"/>
      <c r="D40" s="7"/>
      <c r="E40" s="14">
        <f>E41</f>
        <v>20</v>
      </c>
      <c r="F40" s="14">
        <f>F41</f>
        <v>6.8</v>
      </c>
      <c r="G40" s="7">
        <f t="shared" si="1"/>
        <v>34</v>
      </c>
    </row>
    <row r="41" spans="1:7" s="39" customFormat="1" ht="60">
      <c r="A41" s="11" t="s">
        <v>8</v>
      </c>
      <c r="B41" s="16" t="s">
        <v>104</v>
      </c>
      <c r="C41" s="12"/>
      <c r="D41" s="7"/>
      <c r="E41" s="12">
        <v>20</v>
      </c>
      <c r="F41" s="12">
        <v>6.8</v>
      </c>
      <c r="G41" s="23">
        <f t="shared" si="1"/>
        <v>34</v>
      </c>
    </row>
    <row r="42" spans="1:7" s="41" customFormat="1" ht="17.25" customHeight="1">
      <c r="A42" s="5" t="s">
        <v>105</v>
      </c>
      <c r="B42" s="10" t="s">
        <v>126</v>
      </c>
      <c r="C42" s="7">
        <f>C43+C49</f>
        <v>0</v>
      </c>
      <c r="D42" s="7">
        <f>D43+D49</f>
        <v>0</v>
      </c>
      <c r="E42" s="7">
        <f>E43+E49</f>
        <v>264</v>
      </c>
      <c r="F42" s="7">
        <f>F43+F49</f>
        <v>131.69999999999999</v>
      </c>
      <c r="G42" s="7">
        <f t="shared" si="1"/>
        <v>49.886363636363633</v>
      </c>
    </row>
    <row r="43" spans="1:7" s="39" customFormat="1" ht="60">
      <c r="A43" s="11" t="s">
        <v>9</v>
      </c>
      <c r="B43" s="16" t="s">
        <v>168</v>
      </c>
      <c r="C43" s="53">
        <f>C44</f>
        <v>0</v>
      </c>
      <c r="D43" s="53">
        <f>D44</f>
        <v>0</v>
      </c>
      <c r="E43" s="53">
        <f>E44</f>
        <v>264</v>
      </c>
      <c r="F43" s="53">
        <f>F44</f>
        <v>131.1</v>
      </c>
      <c r="G43" s="19">
        <f t="shared" si="1"/>
        <v>49.659090909090907</v>
      </c>
    </row>
    <row r="44" spans="1:7" s="39" customFormat="1" ht="105.75" customHeight="1">
      <c r="A44" s="18" t="s">
        <v>10</v>
      </c>
      <c r="B44" s="15" t="s">
        <v>169</v>
      </c>
      <c r="C44" s="12"/>
      <c r="D44" s="23"/>
      <c r="E44" s="20">
        <v>264</v>
      </c>
      <c r="F44" s="20">
        <v>131.1</v>
      </c>
      <c r="G44" s="19">
        <f t="shared" si="1"/>
        <v>49.659090909090907</v>
      </c>
    </row>
    <row r="45" spans="1:7" s="39" customFormat="1" ht="12.75" hidden="1" customHeight="1">
      <c r="A45" s="11"/>
      <c r="B45" s="10"/>
      <c r="C45" s="12"/>
      <c r="D45" s="7"/>
      <c r="E45" s="13"/>
      <c r="F45" s="14" t="e">
        <f>E45+#REF!</f>
        <v>#REF!</v>
      </c>
      <c r="G45" s="8" t="e">
        <f t="shared" si="1"/>
        <v>#REF!</v>
      </c>
    </row>
    <row r="46" spans="1:7" s="39" customFormat="1" ht="12.75" hidden="1" customHeight="1">
      <c r="A46" s="11"/>
      <c r="B46" s="16"/>
      <c r="C46" s="12"/>
      <c r="D46" s="7"/>
      <c r="E46" s="13"/>
      <c r="F46" s="14" t="e">
        <f>E46+#REF!</f>
        <v>#REF!</v>
      </c>
      <c r="G46" s="8" t="e">
        <f t="shared" si="1"/>
        <v>#REF!</v>
      </c>
    </row>
    <row r="47" spans="1:7" s="39" customFormat="1" ht="12.75" hidden="1" customHeight="1">
      <c r="A47" s="11"/>
      <c r="B47" s="16"/>
      <c r="C47" s="12"/>
      <c r="D47" s="7"/>
      <c r="E47" s="13"/>
      <c r="F47" s="14" t="e">
        <f>E47+#REF!</f>
        <v>#REF!</v>
      </c>
      <c r="G47" s="8" t="e">
        <f t="shared" si="1"/>
        <v>#REF!</v>
      </c>
    </row>
    <row r="48" spans="1:7" s="39" customFormat="1" ht="8.25" hidden="1" customHeight="1">
      <c r="A48" s="11"/>
      <c r="B48" s="16"/>
      <c r="C48" s="12"/>
      <c r="D48" s="7"/>
      <c r="E48" s="13"/>
      <c r="F48" s="14" t="e">
        <f>E48+#REF!</f>
        <v>#REF!</v>
      </c>
      <c r="G48" s="8" t="e">
        <f t="shared" si="1"/>
        <v>#REF!</v>
      </c>
    </row>
    <row r="49" spans="1:7" s="39" customFormat="1" ht="60">
      <c r="A49" s="11" t="s">
        <v>11</v>
      </c>
      <c r="B49" s="16" t="s">
        <v>170</v>
      </c>
      <c r="C49" s="20"/>
      <c r="D49" s="19"/>
      <c r="E49" s="12">
        <f>E50</f>
        <v>0</v>
      </c>
      <c r="F49" s="12">
        <f>F50</f>
        <v>0.6</v>
      </c>
      <c r="G49" s="23"/>
    </row>
    <row r="50" spans="1:7" s="39" customFormat="1" ht="107.25" customHeight="1">
      <c r="A50" s="11" t="s">
        <v>12</v>
      </c>
      <c r="B50" s="15" t="s">
        <v>171</v>
      </c>
      <c r="C50" s="12"/>
      <c r="D50" s="7"/>
      <c r="E50" s="20"/>
      <c r="F50" s="20">
        <v>0.6</v>
      </c>
      <c r="G50" s="19"/>
    </row>
    <row r="51" spans="1:7" s="39" customFormat="1" ht="20.25" customHeight="1">
      <c r="A51" s="5" t="s">
        <v>98</v>
      </c>
      <c r="B51" s="22" t="s">
        <v>141</v>
      </c>
      <c r="C51" s="25">
        <f>C52</f>
        <v>1</v>
      </c>
      <c r="D51" s="25">
        <f>D52</f>
        <v>1</v>
      </c>
      <c r="E51" s="25">
        <f>E52</f>
        <v>15</v>
      </c>
      <c r="F51" s="14">
        <f>F52</f>
        <v>6.3</v>
      </c>
      <c r="G51" s="7">
        <f t="shared" si="1"/>
        <v>42</v>
      </c>
    </row>
    <row r="52" spans="1:7" s="39" customFormat="1" ht="60">
      <c r="A52" s="11" t="s">
        <v>97</v>
      </c>
      <c r="B52" s="16" t="s">
        <v>142</v>
      </c>
      <c r="C52" s="24">
        <v>1</v>
      </c>
      <c r="D52" s="24">
        <v>1</v>
      </c>
      <c r="E52" s="24">
        <f>E53</f>
        <v>15</v>
      </c>
      <c r="F52" s="12">
        <f>F53</f>
        <v>6.3</v>
      </c>
      <c r="G52" s="23">
        <f t="shared" si="1"/>
        <v>42</v>
      </c>
    </row>
    <row r="53" spans="1:7" s="39" customFormat="1" ht="90">
      <c r="A53" s="11" t="s">
        <v>101</v>
      </c>
      <c r="B53" s="16" t="s">
        <v>106</v>
      </c>
      <c r="C53" s="24"/>
      <c r="D53" s="24"/>
      <c r="E53" s="24">
        <v>15</v>
      </c>
      <c r="F53" s="12">
        <v>6.3</v>
      </c>
      <c r="G53" s="23">
        <f t="shared" si="1"/>
        <v>42</v>
      </c>
    </row>
    <row r="54" spans="1:7" s="39" customFormat="1" ht="63">
      <c r="A54" s="5" t="s">
        <v>129</v>
      </c>
      <c r="B54" s="10" t="s">
        <v>49</v>
      </c>
      <c r="C54" s="7" t="e">
        <f>C57</f>
        <v>#REF!</v>
      </c>
      <c r="D54" s="7" t="e">
        <f>D57</f>
        <v>#REF!</v>
      </c>
      <c r="E54" s="7">
        <f>E57</f>
        <v>79.400000000000006</v>
      </c>
      <c r="F54" s="7">
        <f>F57</f>
        <v>19</v>
      </c>
      <c r="G54" s="7">
        <f t="shared" si="1"/>
        <v>23.929471032745589</v>
      </c>
    </row>
    <row r="55" spans="1:7" s="39" customFormat="1" ht="12.75" hidden="1" customHeight="1">
      <c r="A55" s="11"/>
      <c r="B55" s="10"/>
      <c r="C55" s="12"/>
      <c r="D55" s="7"/>
      <c r="E55" s="13"/>
      <c r="F55" s="14" t="e">
        <f>E55+#REF!</f>
        <v>#REF!</v>
      </c>
      <c r="G55" s="8" t="e">
        <f t="shared" si="1"/>
        <v>#REF!</v>
      </c>
    </row>
    <row r="56" spans="1:7" s="39" customFormat="1" ht="12.75" hidden="1" customHeight="1">
      <c r="A56" s="11"/>
      <c r="B56" s="16"/>
      <c r="C56" s="12"/>
      <c r="D56" s="7"/>
      <c r="E56" s="13"/>
      <c r="F56" s="14" t="e">
        <f>E56+#REF!</f>
        <v>#REF!</v>
      </c>
      <c r="G56" s="8" t="e">
        <f t="shared" si="1"/>
        <v>#REF!</v>
      </c>
    </row>
    <row r="57" spans="1:7" s="39" customFormat="1" ht="120">
      <c r="A57" s="11" t="s">
        <v>130</v>
      </c>
      <c r="B57" s="16" t="s">
        <v>115</v>
      </c>
      <c r="C57" s="23" t="e">
        <f>C58+C59</f>
        <v>#REF!</v>
      </c>
      <c r="D57" s="23" t="e">
        <f>D58+D59</f>
        <v>#REF!</v>
      </c>
      <c r="E57" s="23">
        <f>E58</f>
        <v>79.400000000000006</v>
      </c>
      <c r="F57" s="23">
        <f>F58</f>
        <v>19</v>
      </c>
      <c r="G57" s="23">
        <f t="shared" si="1"/>
        <v>23.929471032745589</v>
      </c>
    </row>
    <row r="58" spans="1:7" s="39" customFormat="1" ht="90">
      <c r="A58" s="11" t="s">
        <v>131</v>
      </c>
      <c r="B58" s="16" t="s">
        <v>116</v>
      </c>
      <c r="C58" s="23"/>
      <c r="D58" s="23"/>
      <c r="E58" s="12">
        <f>E59</f>
        <v>79.400000000000006</v>
      </c>
      <c r="F58" s="12">
        <f>F59</f>
        <v>19</v>
      </c>
      <c r="G58" s="23">
        <f t="shared" si="1"/>
        <v>23.929471032745589</v>
      </c>
    </row>
    <row r="59" spans="1:7" s="50" customFormat="1" ht="121.5" customHeight="1">
      <c r="A59" s="18" t="s">
        <v>164</v>
      </c>
      <c r="B59" s="15" t="s">
        <v>127</v>
      </c>
      <c r="C59" s="19" t="e">
        <f>#REF!</f>
        <v>#REF!</v>
      </c>
      <c r="D59" s="19" t="e">
        <f>#REF!</f>
        <v>#REF!</v>
      </c>
      <c r="E59" s="19">
        <v>79.400000000000006</v>
      </c>
      <c r="F59" s="19">
        <v>19</v>
      </c>
      <c r="G59" s="23">
        <f t="shared" si="1"/>
        <v>23.929471032745589</v>
      </c>
    </row>
    <row r="60" spans="1:7" s="39" customFormat="1" ht="12.75" hidden="1" customHeight="1">
      <c r="A60" s="11"/>
      <c r="B60" s="16"/>
      <c r="C60" s="12"/>
      <c r="D60" s="7"/>
      <c r="E60" s="13"/>
      <c r="F60" s="14" t="e">
        <f>E60+#REF!</f>
        <v>#REF!</v>
      </c>
      <c r="G60" s="8" t="e">
        <f t="shared" ref="G60:G122" si="2">F60/E60*100</f>
        <v>#REF!</v>
      </c>
    </row>
    <row r="61" spans="1:7" s="39" customFormat="1" ht="12.75" hidden="1" customHeight="1">
      <c r="A61" s="11"/>
      <c r="B61" s="15"/>
      <c r="C61" s="12"/>
      <c r="D61" s="7"/>
      <c r="E61" s="13"/>
      <c r="F61" s="14" t="e">
        <f>E61+#REF!</f>
        <v>#REF!</v>
      </c>
      <c r="G61" s="8" t="e">
        <f t="shared" si="2"/>
        <v>#REF!</v>
      </c>
    </row>
    <row r="62" spans="1:7" s="39" customFormat="1" ht="12.75" hidden="1" customHeight="1">
      <c r="A62" s="11"/>
      <c r="B62" s="16"/>
      <c r="C62" s="12"/>
      <c r="D62" s="7"/>
      <c r="E62" s="13"/>
      <c r="F62" s="14" t="e">
        <f>E62+#REF!</f>
        <v>#REF!</v>
      </c>
      <c r="G62" s="8" t="e">
        <f t="shared" si="2"/>
        <v>#REF!</v>
      </c>
    </row>
    <row r="63" spans="1:7" s="39" customFormat="1" ht="12.75" hidden="1" customHeight="1">
      <c r="A63" s="11"/>
      <c r="B63" s="10"/>
      <c r="C63" s="12"/>
      <c r="D63" s="7"/>
      <c r="E63" s="13"/>
      <c r="F63" s="14" t="e">
        <f>E63+#REF!</f>
        <v>#REF!</v>
      </c>
      <c r="G63" s="8" t="e">
        <f t="shared" si="2"/>
        <v>#REF!</v>
      </c>
    </row>
    <row r="64" spans="1:7" s="39" customFormat="1" ht="12.75" hidden="1" customHeight="1">
      <c r="A64" s="11"/>
      <c r="B64" s="16"/>
      <c r="C64" s="12"/>
      <c r="D64" s="7"/>
      <c r="E64" s="13"/>
      <c r="F64" s="14" t="e">
        <f>E64+#REF!</f>
        <v>#REF!</v>
      </c>
      <c r="G64" s="8" t="e">
        <f t="shared" si="2"/>
        <v>#REF!</v>
      </c>
    </row>
    <row r="65" spans="1:7" s="39" customFormat="1" ht="12.75" hidden="1" customHeight="1">
      <c r="A65" s="11"/>
      <c r="B65" s="10"/>
      <c r="C65" s="12"/>
      <c r="D65" s="7"/>
      <c r="E65" s="13"/>
      <c r="F65" s="14" t="e">
        <f>E65+#REF!</f>
        <v>#REF!</v>
      </c>
      <c r="G65" s="8" t="e">
        <f t="shared" si="2"/>
        <v>#REF!</v>
      </c>
    </row>
    <row r="66" spans="1:7" s="39" customFormat="1" ht="12.75" hidden="1" customHeight="1">
      <c r="A66" s="11"/>
      <c r="B66" s="16"/>
      <c r="C66" s="12"/>
      <c r="D66" s="7"/>
      <c r="E66" s="13"/>
      <c r="F66" s="14" t="e">
        <f>E66+#REF!</f>
        <v>#REF!</v>
      </c>
      <c r="G66" s="8" t="e">
        <f t="shared" si="2"/>
        <v>#REF!</v>
      </c>
    </row>
    <row r="67" spans="1:7" s="39" customFormat="1" ht="12.75" hidden="1" customHeight="1">
      <c r="A67" s="11"/>
      <c r="B67" s="15"/>
      <c r="C67" s="12"/>
      <c r="D67" s="7"/>
      <c r="E67" s="13"/>
      <c r="F67" s="14" t="e">
        <f>E67+#REF!</f>
        <v>#REF!</v>
      </c>
      <c r="G67" s="8" t="e">
        <f t="shared" si="2"/>
        <v>#REF!</v>
      </c>
    </row>
    <row r="68" spans="1:7" s="39" customFormat="1" ht="21" hidden="1" customHeight="1">
      <c r="A68" s="11"/>
      <c r="B68" s="16"/>
      <c r="C68" s="12"/>
      <c r="D68" s="7"/>
      <c r="E68" s="13"/>
      <c r="F68" s="14" t="e">
        <f>E68+#REF!</f>
        <v>#REF!</v>
      </c>
      <c r="G68" s="8" t="e">
        <f t="shared" si="2"/>
        <v>#REF!</v>
      </c>
    </row>
    <row r="69" spans="1:7" s="39" customFormat="1" ht="12.75" hidden="1" customHeight="1">
      <c r="A69" s="11"/>
      <c r="B69" s="15"/>
      <c r="C69" s="12"/>
      <c r="D69" s="7"/>
      <c r="E69" s="13"/>
      <c r="F69" s="14" t="e">
        <f>E69+#REF!</f>
        <v>#REF!</v>
      </c>
      <c r="G69" s="8" t="e">
        <f t="shared" si="2"/>
        <v>#REF!</v>
      </c>
    </row>
    <row r="70" spans="1:7" s="39" customFormat="1" ht="12.75" hidden="1" customHeight="1">
      <c r="A70" s="11"/>
      <c r="B70" s="16"/>
      <c r="C70" s="12"/>
      <c r="D70" s="7"/>
      <c r="E70" s="13"/>
      <c r="F70" s="14" t="e">
        <f>E70+#REF!</f>
        <v>#REF!</v>
      </c>
      <c r="G70" s="8" t="e">
        <f t="shared" si="2"/>
        <v>#REF!</v>
      </c>
    </row>
    <row r="71" spans="1:7" s="39" customFormat="1" ht="12.75" hidden="1" customHeight="1">
      <c r="A71" s="11"/>
      <c r="B71" s="10"/>
      <c r="C71" s="12"/>
      <c r="D71" s="7"/>
      <c r="E71" s="13"/>
      <c r="F71" s="14" t="e">
        <f>E71+#REF!</f>
        <v>#REF!</v>
      </c>
      <c r="G71" s="8" t="e">
        <f t="shared" si="2"/>
        <v>#REF!</v>
      </c>
    </row>
    <row r="72" spans="1:7" s="39" customFormat="1" ht="12.75" hidden="1" customHeight="1">
      <c r="A72" s="11"/>
      <c r="B72" s="16"/>
      <c r="C72" s="12"/>
      <c r="D72" s="7"/>
      <c r="E72" s="13"/>
      <c r="F72" s="14" t="e">
        <f>E72+#REF!</f>
        <v>#REF!</v>
      </c>
      <c r="G72" s="8" t="e">
        <f t="shared" si="2"/>
        <v>#REF!</v>
      </c>
    </row>
    <row r="73" spans="1:7" s="41" customFormat="1" ht="47.25" customHeight="1">
      <c r="A73" s="5" t="s">
        <v>143</v>
      </c>
      <c r="B73" s="10" t="s">
        <v>144</v>
      </c>
      <c r="C73" s="7">
        <f>C74</f>
        <v>0</v>
      </c>
      <c r="D73" s="7">
        <f>D74</f>
        <v>0</v>
      </c>
      <c r="E73" s="7">
        <f>E74</f>
        <v>17.8</v>
      </c>
      <c r="F73" s="7">
        <f>F74</f>
        <v>17.899999999999999</v>
      </c>
      <c r="G73" s="7">
        <f t="shared" ref="G73:G80" si="3">F73/E73*100</f>
        <v>100.56179775280899</v>
      </c>
    </row>
    <row r="74" spans="1:7" s="39" customFormat="1" ht="19.5" customHeight="1">
      <c r="A74" s="11" t="s">
        <v>146</v>
      </c>
      <c r="B74" s="16" t="s">
        <v>145</v>
      </c>
      <c r="C74" s="7">
        <f>C76</f>
        <v>0</v>
      </c>
      <c r="D74" s="7">
        <f>D76</f>
        <v>0</v>
      </c>
      <c r="E74" s="23">
        <f>E76</f>
        <v>17.8</v>
      </c>
      <c r="F74" s="23">
        <f>F76</f>
        <v>17.899999999999999</v>
      </c>
      <c r="G74" s="23">
        <f t="shared" si="3"/>
        <v>100.56179775280899</v>
      </c>
    </row>
    <row r="75" spans="1:7" s="39" customFormat="1" ht="45" customHeight="1">
      <c r="A75" s="11" t="s">
        <v>155</v>
      </c>
      <c r="B75" s="16" t="s">
        <v>149</v>
      </c>
      <c r="C75" s="17"/>
      <c r="D75" s="26"/>
      <c r="E75" s="12">
        <v>15</v>
      </c>
      <c r="F75" s="12">
        <v>25.8</v>
      </c>
      <c r="G75" s="23">
        <f t="shared" si="3"/>
        <v>172</v>
      </c>
    </row>
    <row r="76" spans="1:7" s="39" customFormat="1" ht="45.75" customHeight="1">
      <c r="A76" s="11" t="s">
        <v>147</v>
      </c>
      <c r="B76" s="16" t="s">
        <v>148</v>
      </c>
      <c r="C76" s="17"/>
      <c r="D76" s="26"/>
      <c r="E76" s="12">
        <v>17.8</v>
      </c>
      <c r="F76" s="12">
        <v>17.899999999999999</v>
      </c>
      <c r="G76" s="23">
        <f t="shared" si="3"/>
        <v>100.56179775280899</v>
      </c>
    </row>
    <row r="77" spans="1:7" s="41" customFormat="1" ht="32.25" customHeight="1">
      <c r="A77" s="5" t="s">
        <v>150</v>
      </c>
      <c r="B77" s="10" t="s">
        <v>151</v>
      </c>
      <c r="C77" s="7">
        <f>C78</f>
        <v>0</v>
      </c>
      <c r="D77" s="7">
        <f>D78</f>
        <v>0</v>
      </c>
      <c r="E77" s="7">
        <f>E78</f>
        <v>612</v>
      </c>
      <c r="F77" s="7">
        <f>F78</f>
        <v>612.1</v>
      </c>
      <c r="G77" s="7">
        <f t="shared" si="3"/>
        <v>100.01633986928104</v>
      </c>
    </row>
    <row r="78" spans="1:7" s="39" customFormat="1" ht="45" customHeight="1">
      <c r="A78" s="11" t="s">
        <v>152</v>
      </c>
      <c r="B78" s="16" t="s">
        <v>153</v>
      </c>
      <c r="C78" s="7">
        <f>C80</f>
        <v>0</v>
      </c>
      <c r="D78" s="7">
        <f>D80</f>
        <v>0</v>
      </c>
      <c r="E78" s="23">
        <f>E80</f>
        <v>612</v>
      </c>
      <c r="F78" s="23">
        <f>F80</f>
        <v>612.1</v>
      </c>
      <c r="G78" s="23">
        <f t="shared" si="3"/>
        <v>100.01633986928104</v>
      </c>
    </row>
    <row r="79" spans="1:7" s="39" customFormat="1" ht="74.25" customHeight="1">
      <c r="A79" s="11" t="s">
        <v>154</v>
      </c>
      <c r="B79" s="16" t="s">
        <v>156</v>
      </c>
      <c r="C79" s="17"/>
      <c r="D79" s="26"/>
      <c r="E79" s="12">
        <f>E80</f>
        <v>612</v>
      </c>
      <c r="F79" s="12">
        <f>F80</f>
        <v>612.1</v>
      </c>
      <c r="G79" s="23">
        <f t="shared" si="3"/>
        <v>100.01633986928104</v>
      </c>
    </row>
    <row r="80" spans="1:7" s="39" customFormat="1" ht="74.25" customHeight="1">
      <c r="A80" s="11" t="s">
        <v>157</v>
      </c>
      <c r="B80" s="16" t="s">
        <v>158</v>
      </c>
      <c r="C80" s="17"/>
      <c r="D80" s="26"/>
      <c r="E80" s="12">
        <v>612</v>
      </c>
      <c r="F80" s="12">
        <v>612.1</v>
      </c>
      <c r="G80" s="23">
        <f t="shared" si="3"/>
        <v>100.01633986928104</v>
      </c>
    </row>
    <row r="81" spans="1:7" s="41" customFormat="1" ht="18.75" customHeight="1">
      <c r="A81" s="5" t="s">
        <v>0</v>
      </c>
      <c r="B81" s="10" t="s">
        <v>68</v>
      </c>
      <c r="C81" s="7">
        <f t="shared" ref="C81:F82" si="4">C82</f>
        <v>0</v>
      </c>
      <c r="D81" s="7">
        <f t="shared" si="4"/>
        <v>0</v>
      </c>
      <c r="E81" s="7">
        <f>E82+E98</f>
        <v>65</v>
      </c>
      <c r="F81" s="7">
        <f>F82+F98</f>
        <v>31.4</v>
      </c>
      <c r="G81" s="7">
        <f t="shared" si="2"/>
        <v>48.307692307692307</v>
      </c>
    </row>
    <row r="82" spans="1:7" s="39" customFormat="1" ht="20.25" customHeight="1">
      <c r="A82" s="11" t="s">
        <v>1</v>
      </c>
      <c r="B82" s="16" t="s">
        <v>2</v>
      </c>
      <c r="C82" s="7">
        <f t="shared" si="4"/>
        <v>0</v>
      </c>
      <c r="D82" s="7">
        <f t="shared" si="4"/>
        <v>0</v>
      </c>
      <c r="E82" s="23">
        <f t="shared" si="4"/>
        <v>15</v>
      </c>
      <c r="F82" s="23">
        <f t="shared" si="4"/>
        <v>25.8</v>
      </c>
      <c r="G82" s="23">
        <f t="shared" si="2"/>
        <v>172</v>
      </c>
    </row>
    <row r="83" spans="1:7" s="39" customFormat="1" ht="28.5" customHeight="1">
      <c r="A83" s="11" t="s">
        <v>3</v>
      </c>
      <c r="B83" s="16" t="s">
        <v>4</v>
      </c>
      <c r="C83" s="17"/>
      <c r="D83" s="26"/>
      <c r="E83" s="12">
        <v>15</v>
      </c>
      <c r="F83" s="12">
        <v>25.8</v>
      </c>
      <c r="G83" s="23">
        <f t="shared" si="2"/>
        <v>172</v>
      </c>
    </row>
    <row r="84" spans="1:7" s="41" customFormat="1" ht="17.25" hidden="1" customHeight="1">
      <c r="A84" s="5" t="s">
        <v>58</v>
      </c>
      <c r="B84" s="10" t="s">
        <v>59</v>
      </c>
      <c r="C84" s="26"/>
      <c r="D84" s="26"/>
      <c r="E84" s="21"/>
      <c r="F84" s="14" t="e">
        <f>E84+#REF!</f>
        <v>#REF!</v>
      </c>
      <c r="G84" s="7" t="e">
        <f t="shared" si="2"/>
        <v>#REF!</v>
      </c>
    </row>
    <row r="85" spans="1:7" s="41" customFormat="1" ht="20.25" hidden="1" customHeight="1">
      <c r="A85" s="5" t="s">
        <v>63</v>
      </c>
      <c r="B85" s="10" t="s">
        <v>64</v>
      </c>
      <c r="C85" s="26"/>
      <c r="D85" s="26"/>
      <c r="E85" s="21"/>
      <c r="F85" s="14" t="e">
        <f>E85+#REF!</f>
        <v>#REF!</v>
      </c>
      <c r="G85" s="7" t="e">
        <f t="shared" si="2"/>
        <v>#REF!</v>
      </c>
    </row>
    <row r="86" spans="1:7" s="39" customFormat="1" ht="40.5" hidden="1" customHeight="1">
      <c r="A86" s="11" t="s">
        <v>82</v>
      </c>
      <c r="B86" s="16" t="s">
        <v>83</v>
      </c>
      <c r="C86" s="17"/>
      <c r="D86" s="26"/>
      <c r="E86" s="13"/>
      <c r="F86" s="14" t="e">
        <f>E86+#REF!</f>
        <v>#REF!</v>
      </c>
      <c r="G86" s="7" t="e">
        <f t="shared" si="2"/>
        <v>#REF!</v>
      </c>
    </row>
    <row r="87" spans="1:7" s="41" customFormat="1" ht="55.5" hidden="1" customHeight="1">
      <c r="A87" s="5" t="s">
        <v>66</v>
      </c>
      <c r="B87" s="10" t="s">
        <v>84</v>
      </c>
      <c r="C87" s="26"/>
      <c r="D87" s="26"/>
      <c r="E87" s="21"/>
      <c r="F87" s="14" t="e">
        <f>E87+#REF!</f>
        <v>#REF!</v>
      </c>
      <c r="G87" s="7" t="e">
        <f t="shared" si="2"/>
        <v>#REF!</v>
      </c>
    </row>
    <row r="88" spans="1:7" s="41" customFormat="1" ht="28.5" hidden="1" customHeight="1">
      <c r="A88" s="5" t="s">
        <v>85</v>
      </c>
      <c r="B88" s="10" t="s">
        <v>86</v>
      </c>
      <c r="C88" s="26"/>
      <c r="D88" s="26"/>
      <c r="E88" s="21"/>
      <c r="F88" s="14" t="e">
        <f>E88+#REF!</f>
        <v>#REF!</v>
      </c>
      <c r="G88" s="7" t="e">
        <f t="shared" si="2"/>
        <v>#REF!</v>
      </c>
    </row>
    <row r="89" spans="1:7" s="39" customFormat="1" ht="40.5" hidden="1" customHeight="1">
      <c r="A89" s="11" t="s">
        <v>65</v>
      </c>
      <c r="B89" s="16" t="s">
        <v>87</v>
      </c>
      <c r="C89" s="17"/>
      <c r="D89" s="26"/>
      <c r="E89" s="13"/>
      <c r="F89" s="14" t="e">
        <f>E89+#REF!</f>
        <v>#REF!</v>
      </c>
      <c r="G89" s="7" t="e">
        <f t="shared" si="2"/>
        <v>#REF!</v>
      </c>
    </row>
    <row r="90" spans="1:7" s="41" customFormat="1" ht="28.5" hidden="1" customHeight="1">
      <c r="A90" s="5" t="s">
        <v>88</v>
      </c>
      <c r="B90" s="10" t="s">
        <v>89</v>
      </c>
      <c r="C90" s="26"/>
      <c r="D90" s="26"/>
      <c r="E90" s="21"/>
      <c r="F90" s="14" t="e">
        <f>E90+#REF!</f>
        <v>#REF!</v>
      </c>
      <c r="G90" s="7" t="e">
        <f t="shared" si="2"/>
        <v>#REF!</v>
      </c>
    </row>
    <row r="91" spans="1:7" s="41" customFormat="1" ht="41.25" hidden="1" customHeight="1">
      <c r="A91" s="5" t="s">
        <v>90</v>
      </c>
      <c r="B91" s="10" t="s">
        <v>91</v>
      </c>
      <c r="C91" s="26"/>
      <c r="D91" s="26"/>
      <c r="E91" s="21"/>
      <c r="F91" s="14" t="e">
        <f>E91+#REF!</f>
        <v>#REF!</v>
      </c>
      <c r="G91" s="7" t="e">
        <f t="shared" si="2"/>
        <v>#REF!</v>
      </c>
    </row>
    <row r="92" spans="1:7" s="41" customFormat="1" ht="27" hidden="1" customHeight="1">
      <c r="A92" s="5" t="s">
        <v>92</v>
      </c>
      <c r="B92" s="10" t="s">
        <v>93</v>
      </c>
      <c r="C92" s="26"/>
      <c r="D92" s="26"/>
      <c r="E92" s="21"/>
      <c r="F92" s="14" t="e">
        <f>E92+#REF!</f>
        <v>#REF!</v>
      </c>
      <c r="G92" s="7" t="e">
        <f t="shared" si="2"/>
        <v>#REF!</v>
      </c>
    </row>
    <row r="93" spans="1:7" s="41" customFormat="1" ht="26.25" hidden="1" customHeight="1">
      <c r="A93" s="5" t="s">
        <v>94</v>
      </c>
      <c r="B93" s="10" t="s">
        <v>95</v>
      </c>
      <c r="C93" s="26"/>
      <c r="D93" s="26"/>
      <c r="E93" s="21"/>
      <c r="F93" s="14" t="e">
        <f>E93+#REF!</f>
        <v>#REF!</v>
      </c>
      <c r="G93" s="7" t="e">
        <f t="shared" si="2"/>
        <v>#REF!</v>
      </c>
    </row>
    <row r="94" spans="1:7" s="41" customFormat="1" ht="17.25" hidden="1" customHeight="1">
      <c r="A94" s="5"/>
      <c r="B94" s="10"/>
      <c r="C94" s="26"/>
      <c r="D94" s="26"/>
      <c r="E94" s="21"/>
      <c r="F94" s="14" t="e">
        <f>E94+#REF!</f>
        <v>#REF!</v>
      </c>
      <c r="G94" s="7" t="e">
        <f t="shared" si="2"/>
        <v>#REF!</v>
      </c>
    </row>
    <row r="95" spans="1:7" s="39" customFormat="1" ht="17.25" hidden="1" customHeight="1">
      <c r="A95" s="11" t="s">
        <v>67</v>
      </c>
      <c r="B95" s="16" t="s">
        <v>96</v>
      </c>
      <c r="C95" s="17"/>
      <c r="D95" s="17"/>
      <c r="E95" s="13"/>
      <c r="F95" s="14" t="e">
        <f>E95+#REF!</f>
        <v>#REF!</v>
      </c>
      <c r="G95" s="7" t="e">
        <f t="shared" si="2"/>
        <v>#REF!</v>
      </c>
    </row>
    <row r="96" spans="1:7" s="41" customFormat="1" ht="30" hidden="1" customHeight="1">
      <c r="A96" s="5"/>
      <c r="B96" s="10"/>
      <c r="C96" s="26"/>
      <c r="D96" s="26"/>
      <c r="E96" s="21"/>
      <c r="F96" s="14" t="e">
        <f>E96+#REF!</f>
        <v>#REF!</v>
      </c>
      <c r="G96" s="7" t="e">
        <f t="shared" si="2"/>
        <v>#REF!</v>
      </c>
    </row>
    <row r="97" spans="1:7" s="39" customFormat="1" ht="12.75" hidden="1" customHeight="1">
      <c r="A97" s="11"/>
      <c r="B97" s="27"/>
      <c r="C97" s="12"/>
      <c r="D97" s="7"/>
      <c r="E97" s="13"/>
      <c r="F97" s="14" t="e">
        <f>E97+#REF!</f>
        <v>#REF!</v>
      </c>
      <c r="G97" s="7" t="e">
        <f t="shared" si="2"/>
        <v>#REF!</v>
      </c>
    </row>
    <row r="98" spans="1:7" s="39" customFormat="1" ht="20.25" customHeight="1">
      <c r="A98" s="11" t="s">
        <v>159</v>
      </c>
      <c r="B98" s="16" t="s">
        <v>160</v>
      </c>
      <c r="C98" s="7">
        <f>C99</f>
        <v>0</v>
      </c>
      <c r="D98" s="7">
        <f>D99</f>
        <v>0</v>
      </c>
      <c r="E98" s="23">
        <f>E99</f>
        <v>50</v>
      </c>
      <c r="F98" s="23">
        <f>F99</f>
        <v>5.6</v>
      </c>
      <c r="G98" s="23">
        <f>F98/E98*100</f>
        <v>11.2</v>
      </c>
    </row>
    <row r="99" spans="1:7" s="39" customFormat="1" ht="34.5" customHeight="1">
      <c r="A99" s="11" t="s">
        <v>161</v>
      </c>
      <c r="B99" s="16" t="s">
        <v>162</v>
      </c>
      <c r="C99" s="17"/>
      <c r="D99" s="26"/>
      <c r="E99" s="12">
        <v>50</v>
      </c>
      <c r="F99" s="12">
        <v>5.6</v>
      </c>
      <c r="G99" s="23">
        <f>F99/E99*100</f>
        <v>11.2</v>
      </c>
    </row>
    <row r="100" spans="1:7" s="39" customFormat="1" ht="15.75" customHeight="1">
      <c r="A100" s="5" t="s">
        <v>107</v>
      </c>
      <c r="B100" s="10" t="s">
        <v>50</v>
      </c>
      <c r="C100" s="7" t="e">
        <f>C101</f>
        <v>#REF!</v>
      </c>
      <c r="D100" s="7" t="e">
        <f>D101</f>
        <v>#REF!</v>
      </c>
      <c r="E100" s="7">
        <f>E101</f>
        <v>1502.5</v>
      </c>
      <c r="F100" s="7">
        <f>F101</f>
        <v>846.19999999999993</v>
      </c>
      <c r="G100" s="7">
        <f t="shared" si="2"/>
        <v>56.319467554076532</v>
      </c>
    </row>
    <row r="101" spans="1:7" s="39" customFormat="1" ht="44.25" customHeight="1">
      <c r="A101" s="11" t="s">
        <v>108</v>
      </c>
      <c r="B101" s="16" t="s">
        <v>99</v>
      </c>
      <c r="C101" s="23" t="e">
        <f>C102+C107+C131+C135</f>
        <v>#REF!</v>
      </c>
      <c r="D101" s="23" t="e">
        <f>D102+D107+D131+D135</f>
        <v>#REF!</v>
      </c>
      <c r="E101" s="23">
        <f>E102+E107+E136</f>
        <v>1502.5</v>
      </c>
      <c r="F101" s="23">
        <f>F102+F107+F136</f>
        <v>846.19999999999993</v>
      </c>
      <c r="G101" s="23">
        <f t="shared" si="2"/>
        <v>56.319467554076532</v>
      </c>
    </row>
    <row r="102" spans="1:7" s="39" customFormat="1" ht="29.25" customHeight="1">
      <c r="A102" s="5" t="s">
        <v>109</v>
      </c>
      <c r="B102" s="10" t="s">
        <v>100</v>
      </c>
      <c r="C102" s="7">
        <f>C104</f>
        <v>0</v>
      </c>
      <c r="D102" s="7">
        <f>D104</f>
        <v>0</v>
      </c>
      <c r="E102" s="7">
        <f>E103</f>
        <v>1352</v>
      </c>
      <c r="F102" s="7">
        <f>F103</f>
        <v>788.9</v>
      </c>
      <c r="G102" s="7">
        <f t="shared" si="2"/>
        <v>58.350591715976329</v>
      </c>
    </row>
    <row r="103" spans="1:7" s="39" customFormat="1" ht="30">
      <c r="A103" s="11" t="s">
        <v>110</v>
      </c>
      <c r="B103" s="16" t="s">
        <v>117</v>
      </c>
      <c r="C103" s="23">
        <f>C104</f>
        <v>0</v>
      </c>
      <c r="D103" s="23">
        <f>D104</f>
        <v>0</v>
      </c>
      <c r="E103" s="23">
        <f>E104</f>
        <v>1352</v>
      </c>
      <c r="F103" s="23">
        <f>F104</f>
        <v>788.9</v>
      </c>
      <c r="G103" s="23">
        <f t="shared" si="2"/>
        <v>58.350591715976329</v>
      </c>
    </row>
    <row r="104" spans="1:7" s="39" customFormat="1" ht="30">
      <c r="A104" s="11" t="s">
        <v>111</v>
      </c>
      <c r="B104" s="16" t="s">
        <v>102</v>
      </c>
      <c r="C104" s="12"/>
      <c r="D104" s="7"/>
      <c r="E104" s="12">
        <v>1352</v>
      </c>
      <c r="F104" s="12">
        <v>788.9</v>
      </c>
      <c r="G104" s="23">
        <f t="shared" si="2"/>
        <v>58.350591715976329</v>
      </c>
    </row>
    <row r="105" spans="1:7" s="39" customFormat="1" ht="38.25" hidden="1" customHeight="1" outlineLevel="1">
      <c r="A105" s="28" t="s">
        <v>51</v>
      </c>
      <c r="B105" s="29" t="s">
        <v>52</v>
      </c>
      <c r="C105" s="12"/>
      <c r="D105" s="7"/>
      <c r="E105" s="13"/>
      <c r="F105" s="14" t="e">
        <f>E105+#REF!</f>
        <v>#REF!</v>
      </c>
      <c r="G105" s="37" t="e">
        <f t="shared" si="2"/>
        <v>#REF!</v>
      </c>
    </row>
    <row r="106" spans="1:7" s="39" customFormat="1" ht="12.75" hidden="1" customHeight="1" collapsed="1">
      <c r="A106" s="11"/>
      <c r="B106" s="16"/>
      <c r="C106" s="12"/>
      <c r="D106" s="7"/>
      <c r="E106" s="13"/>
      <c r="F106" s="14" t="e">
        <f>E106+#REF!</f>
        <v>#REF!</v>
      </c>
      <c r="G106" s="37" t="e">
        <f t="shared" si="2"/>
        <v>#REF!</v>
      </c>
    </row>
    <row r="107" spans="1:7" s="41" customFormat="1" ht="49.5" customHeight="1">
      <c r="A107" s="5" t="s">
        <v>112</v>
      </c>
      <c r="B107" s="10" t="s">
        <v>163</v>
      </c>
      <c r="C107" s="7" t="e">
        <f>C108+#REF!+C110+C113+C117+C122+C115+C119</f>
        <v>#REF!</v>
      </c>
      <c r="D107" s="7" t="e">
        <f>D108+#REF!+D110+D113+D117+D122+D115+D119</f>
        <v>#REF!</v>
      </c>
      <c r="E107" s="7">
        <f>E115</f>
        <v>76.8</v>
      </c>
      <c r="F107" s="7">
        <f>F115</f>
        <v>44.8</v>
      </c>
      <c r="G107" s="7">
        <f t="shared" si="2"/>
        <v>58.333333333333336</v>
      </c>
    </row>
    <row r="108" spans="1:7" s="39" customFormat="1" ht="25.5" hidden="1" customHeight="1">
      <c r="A108" s="11" t="s">
        <v>69</v>
      </c>
      <c r="B108" s="10" t="s">
        <v>24</v>
      </c>
      <c r="C108" s="7"/>
      <c r="D108" s="7"/>
      <c r="E108" s="12"/>
      <c r="F108" s="14" t="e">
        <f>E108+#REF!</f>
        <v>#REF!</v>
      </c>
      <c r="G108" s="7" t="e">
        <f t="shared" si="2"/>
        <v>#REF!</v>
      </c>
    </row>
    <row r="109" spans="1:7" s="39" customFormat="1" ht="28.5" hidden="1" customHeight="1">
      <c r="A109" s="11" t="s">
        <v>15</v>
      </c>
      <c r="B109" s="16" t="s">
        <v>70</v>
      </c>
      <c r="C109" s="23"/>
      <c r="D109" s="7"/>
      <c r="E109" s="12"/>
      <c r="F109" s="14" t="e">
        <f>E109+#REF!</f>
        <v>#REF!</v>
      </c>
      <c r="G109" s="7" t="e">
        <f t="shared" si="2"/>
        <v>#REF!</v>
      </c>
    </row>
    <row r="110" spans="1:7" s="39" customFormat="1" ht="63.75" hidden="1" customHeight="1">
      <c r="A110" s="5" t="s">
        <v>71</v>
      </c>
      <c r="B110" s="10" t="s">
        <v>13</v>
      </c>
      <c r="C110" s="7"/>
      <c r="D110" s="7"/>
      <c r="E110" s="12"/>
      <c r="F110" s="14" t="e">
        <f>E110+#REF!</f>
        <v>#REF!</v>
      </c>
      <c r="G110" s="7" t="e">
        <f t="shared" si="2"/>
        <v>#REF!</v>
      </c>
    </row>
    <row r="111" spans="1:7" s="39" customFormat="1" ht="63.75" hidden="1" customHeight="1">
      <c r="A111" s="11" t="s">
        <v>72</v>
      </c>
      <c r="B111" s="16" t="s">
        <v>14</v>
      </c>
      <c r="C111" s="12"/>
      <c r="D111" s="7"/>
      <c r="E111" s="12"/>
      <c r="F111" s="14" t="e">
        <f>E111+#REF!</f>
        <v>#REF!</v>
      </c>
      <c r="G111" s="7" t="e">
        <f t="shared" si="2"/>
        <v>#REF!</v>
      </c>
    </row>
    <row r="112" spans="1:7" s="39" customFormat="1" ht="12.75" hidden="1" customHeight="1" outlineLevel="1">
      <c r="A112" s="30"/>
      <c r="B112" s="31"/>
      <c r="C112" s="12"/>
      <c r="D112" s="7"/>
      <c r="E112" s="12"/>
      <c r="F112" s="14" t="e">
        <f>E112+#REF!</f>
        <v>#REF!</v>
      </c>
      <c r="G112" s="7" t="e">
        <f t="shared" si="2"/>
        <v>#REF!</v>
      </c>
    </row>
    <row r="113" spans="1:7" s="41" customFormat="1" ht="25.5" hidden="1" customHeight="1" outlineLevel="1">
      <c r="A113" s="32" t="s">
        <v>73</v>
      </c>
      <c r="B113" s="33" t="s">
        <v>75</v>
      </c>
      <c r="C113" s="7"/>
      <c r="D113" s="7"/>
      <c r="E113" s="14"/>
      <c r="F113" s="14" t="e">
        <f>E113+#REF!</f>
        <v>#REF!</v>
      </c>
      <c r="G113" s="7" t="e">
        <f t="shared" si="2"/>
        <v>#REF!</v>
      </c>
    </row>
    <row r="114" spans="1:7" s="39" customFormat="1" ht="25.5" hidden="1" customHeight="1" outlineLevel="1">
      <c r="A114" s="30" t="s">
        <v>74</v>
      </c>
      <c r="B114" s="31" t="s">
        <v>76</v>
      </c>
      <c r="C114" s="12"/>
      <c r="D114" s="7"/>
      <c r="E114" s="12"/>
      <c r="F114" s="14" t="e">
        <f>E114+#REF!</f>
        <v>#REF!</v>
      </c>
      <c r="G114" s="7" t="e">
        <f t="shared" si="2"/>
        <v>#REF!</v>
      </c>
    </row>
    <row r="115" spans="1:7" s="39" customFormat="1" ht="45" outlineLevel="1">
      <c r="A115" s="30" t="s">
        <v>113</v>
      </c>
      <c r="B115" s="31" t="s">
        <v>118</v>
      </c>
      <c r="C115" s="23">
        <f>C116</f>
        <v>0</v>
      </c>
      <c r="D115" s="23">
        <f>D116</f>
        <v>0</v>
      </c>
      <c r="E115" s="23">
        <f>E116</f>
        <v>76.8</v>
      </c>
      <c r="F115" s="23">
        <f>F116</f>
        <v>44.8</v>
      </c>
      <c r="G115" s="23">
        <f t="shared" si="2"/>
        <v>58.333333333333336</v>
      </c>
    </row>
    <row r="116" spans="1:7" s="39" customFormat="1" ht="61.5" customHeight="1" outlineLevel="1">
      <c r="A116" s="30" t="s">
        <v>114</v>
      </c>
      <c r="B116" s="31" t="s">
        <v>119</v>
      </c>
      <c r="C116" s="23"/>
      <c r="D116" s="7"/>
      <c r="E116" s="13">
        <v>76.8</v>
      </c>
      <c r="F116" s="12">
        <v>44.8</v>
      </c>
      <c r="G116" s="23">
        <f t="shared" si="2"/>
        <v>58.333333333333336</v>
      </c>
    </row>
    <row r="117" spans="1:7" s="41" customFormat="1" ht="25.5" hidden="1" customHeight="1" outlineLevel="1">
      <c r="A117" s="32" t="s">
        <v>77</v>
      </c>
      <c r="B117" s="33" t="s">
        <v>79</v>
      </c>
      <c r="C117" s="7"/>
      <c r="D117" s="7"/>
      <c r="E117" s="21"/>
      <c r="F117" s="14" t="e">
        <f>E117+#REF!</f>
        <v>#REF!</v>
      </c>
      <c r="G117" s="8" t="e">
        <f t="shared" si="2"/>
        <v>#REF!</v>
      </c>
    </row>
    <row r="118" spans="1:7" s="39" customFormat="1" ht="25.5" hidden="1" customHeight="1" outlineLevel="1">
      <c r="A118" s="30" t="s">
        <v>78</v>
      </c>
      <c r="B118" s="31" t="s">
        <v>80</v>
      </c>
      <c r="C118" s="12"/>
      <c r="D118" s="7"/>
      <c r="E118" s="13"/>
      <c r="F118" s="14" t="e">
        <f>E118+#REF!</f>
        <v>#REF!</v>
      </c>
      <c r="G118" s="8" t="e">
        <f t="shared" si="2"/>
        <v>#REF!</v>
      </c>
    </row>
    <row r="119" spans="1:7" s="41" customFormat="1" ht="38.25" hidden="1" customHeight="1" outlineLevel="1">
      <c r="A119" s="32" t="s">
        <v>41</v>
      </c>
      <c r="B119" s="33" t="s">
        <v>42</v>
      </c>
      <c r="C119" s="14"/>
      <c r="D119" s="7"/>
      <c r="E119" s="21"/>
      <c r="F119" s="14" t="e">
        <f>E119+#REF!</f>
        <v>#REF!</v>
      </c>
      <c r="G119" s="8" t="e">
        <f t="shared" si="2"/>
        <v>#REF!</v>
      </c>
    </row>
    <row r="120" spans="1:7" s="39" customFormat="1" ht="43.5" hidden="1" customHeight="1" outlineLevel="1">
      <c r="A120" s="30" t="s">
        <v>40</v>
      </c>
      <c r="B120" s="31" t="s">
        <v>43</v>
      </c>
      <c r="C120" s="12"/>
      <c r="D120" s="7"/>
      <c r="E120" s="13"/>
      <c r="F120" s="14" t="e">
        <f>E120+#REF!</f>
        <v>#REF!</v>
      </c>
      <c r="G120" s="8" t="e">
        <f t="shared" si="2"/>
        <v>#REF!</v>
      </c>
    </row>
    <row r="121" spans="1:7" s="39" customFormat="1" ht="12.75" hidden="1" customHeight="1" outlineLevel="1">
      <c r="A121" s="30"/>
      <c r="B121" s="31"/>
      <c r="C121" s="12"/>
      <c r="D121" s="7"/>
      <c r="E121" s="13"/>
      <c r="F121" s="14" t="e">
        <f>E121+#REF!</f>
        <v>#REF!</v>
      </c>
      <c r="G121" s="8" t="e">
        <f t="shared" si="2"/>
        <v>#REF!</v>
      </c>
    </row>
    <row r="122" spans="1:7" s="39" customFormat="1" ht="13.5" hidden="1" customHeight="1" collapsed="1">
      <c r="A122" s="11" t="s">
        <v>22</v>
      </c>
      <c r="B122" s="34" t="s">
        <v>62</v>
      </c>
      <c r="C122" s="7"/>
      <c r="D122" s="7"/>
      <c r="E122" s="13"/>
      <c r="F122" s="14" t="e">
        <f>E122+#REF!</f>
        <v>#REF!</v>
      </c>
      <c r="G122" s="8" t="e">
        <f t="shared" si="2"/>
        <v>#REF!</v>
      </c>
    </row>
    <row r="123" spans="1:7" s="39" customFormat="1" ht="16.5" hidden="1" customHeight="1">
      <c r="A123" s="11" t="s">
        <v>23</v>
      </c>
      <c r="B123" s="16" t="s">
        <v>81</v>
      </c>
      <c r="C123" s="23"/>
      <c r="D123" s="7"/>
      <c r="E123" s="13"/>
      <c r="F123" s="14" t="e">
        <f>E123+#REF!</f>
        <v>#REF!</v>
      </c>
      <c r="G123" s="8" t="e">
        <f t="shared" ref="G123:G139" si="5">F123/E123*100</f>
        <v>#REF!</v>
      </c>
    </row>
    <row r="124" spans="1:7" s="39" customFormat="1" ht="38.25" hidden="1" customHeight="1">
      <c r="A124" s="11" t="s">
        <v>30</v>
      </c>
      <c r="B124" s="16" t="s">
        <v>25</v>
      </c>
      <c r="C124" s="12"/>
      <c r="D124" s="7"/>
      <c r="E124" s="13"/>
      <c r="F124" s="14" t="e">
        <f>E124+#REF!</f>
        <v>#REF!</v>
      </c>
      <c r="G124" s="8" t="e">
        <f t="shared" si="5"/>
        <v>#REF!</v>
      </c>
    </row>
    <row r="125" spans="1:7" s="39" customFormat="1" ht="25.5" hidden="1" customHeight="1">
      <c r="A125" s="11"/>
      <c r="B125" s="16" t="s">
        <v>26</v>
      </c>
      <c r="C125" s="12"/>
      <c r="D125" s="7"/>
      <c r="E125" s="13"/>
      <c r="F125" s="14" t="e">
        <f>E125+#REF!</f>
        <v>#REF!</v>
      </c>
      <c r="G125" s="8" t="e">
        <f t="shared" si="5"/>
        <v>#REF!</v>
      </c>
    </row>
    <row r="126" spans="1:7" s="39" customFormat="1" ht="25.5" hidden="1" customHeight="1">
      <c r="A126" s="11"/>
      <c r="B126" s="16" t="s">
        <v>27</v>
      </c>
      <c r="C126" s="12"/>
      <c r="D126" s="7"/>
      <c r="E126" s="13"/>
      <c r="F126" s="14" t="e">
        <f>E126+#REF!</f>
        <v>#REF!</v>
      </c>
      <c r="G126" s="8" t="e">
        <f t="shared" si="5"/>
        <v>#REF!</v>
      </c>
    </row>
    <row r="127" spans="1:7" s="39" customFormat="1" ht="12.75" hidden="1" customHeight="1">
      <c r="A127" s="11"/>
      <c r="B127" s="16" t="s">
        <v>28</v>
      </c>
      <c r="C127" s="12"/>
      <c r="D127" s="7"/>
      <c r="E127" s="13"/>
      <c r="F127" s="14" t="e">
        <f>E127+#REF!</f>
        <v>#REF!</v>
      </c>
      <c r="G127" s="8" t="e">
        <f t="shared" si="5"/>
        <v>#REF!</v>
      </c>
    </row>
    <row r="128" spans="1:7" s="39" customFormat="1" ht="29.25" hidden="1" customHeight="1">
      <c r="A128" s="11"/>
      <c r="B128" s="16" t="s">
        <v>29</v>
      </c>
      <c r="C128" s="12"/>
      <c r="D128" s="7"/>
      <c r="E128" s="13"/>
      <c r="F128" s="14" t="e">
        <f>E128+#REF!</f>
        <v>#REF!</v>
      </c>
      <c r="G128" s="8" t="e">
        <f t="shared" si="5"/>
        <v>#REF!</v>
      </c>
    </row>
    <row r="129" spans="1:7" s="39" customFormat="1" ht="27" hidden="1" customHeight="1">
      <c r="A129" s="11"/>
      <c r="B129" s="16" t="s">
        <v>31</v>
      </c>
      <c r="C129" s="12"/>
      <c r="D129" s="7"/>
      <c r="E129" s="13"/>
      <c r="F129" s="14" t="e">
        <f>E129+#REF!</f>
        <v>#REF!</v>
      </c>
      <c r="G129" s="8" t="e">
        <f t="shared" si="5"/>
        <v>#REF!</v>
      </c>
    </row>
    <row r="130" spans="1:7" s="39" customFormat="1" ht="12.75" hidden="1" customHeight="1">
      <c r="A130" s="11"/>
      <c r="B130" s="16"/>
      <c r="C130" s="12"/>
      <c r="D130" s="7"/>
      <c r="E130" s="13"/>
      <c r="F130" s="14" t="e">
        <f>E130+#REF!</f>
        <v>#REF!</v>
      </c>
      <c r="G130" s="8" t="e">
        <f t="shared" si="5"/>
        <v>#REF!</v>
      </c>
    </row>
    <row r="131" spans="1:7" s="41" customFormat="1" ht="25.5" hidden="1" customHeight="1">
      <c r="A131" s="5" t="s">
        <v>17</v>
      </c>
      <c r="B131" s="10" t="s">
        <v>16</v>
      </c>
      <c r="C131" s="7"/>
      <c r="D131" s="7"/>
      <c r="E131" s="21"/>
      <c r="F131" s="14" t="e">
        <f>E131+#REF!</f>
        <v>#REF!</v>
      </c>
      <c r="G131" s="8" t="e">
        <f t="shared" si="5"/>
        <v>#REF!</v>
      </c>
    </row>
    <row r="132" spans="1:7" s="39" customFormat="1" ht="51" hidden="1" customHeight="1">
      <c r="A132" s="11" t="s">
        <v>19</v>
      </c>
      <c r="B132" s="16" t="s">
        <v>18</v>
      </c>
      <c r="C132" s="23"/>
      <c r="D132" s="7"/>
      <c r="E132" s="13"/>
      <c r="F132" s="14" t="e">
        <f>E132+#REF!</f>
        <v>#REF!</v>
      </c>
      <c r="G132" s="8" t="e">
        <f t="shared" si="5"/>
        <v>#REF!</v>
      </c>
    </row>
    <row r="133" spans="1:7" s="39" customFormat="1" ht="38.25" hidden="1" customHeight="1">
      <c r="A133" s="11" t="s">
        <v>21</v>
      </c>
      <c r="B133" s="16" t="s">
        <v>20</v>
      </c>
      <c r="C133" s="12"/>
      <c r="D133" s="7"/>
      <c r="E133" s="13"/>
      <c r="F133" s="14" t="e">
        <f>E133+#REF!</f>
        <v>#REF!</v>
      </c>
      <c r="G133" s="8" t="e">
        <f t="shared" si="5"/>
        <v>#REF!</v>
      </c>
    </row>
    <row r="134" spans="1:7" s="41" customFormat="1" ht="25.5" hidden="1" customHeight="1">
      <c r="A134" s="5" t="s">
        <v>35</v>
      </c>
      <c r="B134" s="10" t="s">
        <v>36</v>
      </c>
      <c r="C134" s="7"/>
      <c r="D134" s="7"/>
      <c r="E134" s="21"/>
      <c r="F134" s="14" t="e">
        <f>E134+#REF!</f>
        <v>#REF!</v>
      </c>
      <c r="G134" s="8" t="e">
        <f t="shared" si="5"/>
        <v>#REF!</v>
      </c>
    </row>
    <row r="135" spans="1:7" s="39" customFormat="1" ht="25.5" hidden="1" customHeight="1">
      <c r="A135" s="11" t="s">
        <v>38</v>
      </c>
      <c r="B135" s="16" t="s">
        <v>37</v>
      </c>
      <c r="C135" s="12"/>
      <c r="D135" s="7"/>
      <c r="E135" s="13"/>
      <c r="F135" s="14" t="e">
        <f>E135+#REF!</f>
        <v>#REF!</v>
      </c>
      <c r="G135" s="8" t="e">
        <f t="shared" si="5"/>
        <v>#REF!</v>
      </c>
    </row>
    <row r="136" spans="1:7" s="41" customFormat="1" ht="15" customHeight="1">
      <c r="A136" s="5" t="s">
        <v>120</v>
      </c>
      <c r="B136" s="10" t="s">
        <v>121</v>
      </c>
      <c r="C136" s="14"/>
      <c r="D136" s="7"/>
      <c r="E136" s="14">
        <f>E137</f>
        <v>73.7</v>
      </c>
      <c r="F136" s="14">
        <f>F137</f>
        <v>12.5</v>
      </c>
      <c r="G136" s="7">
        <f t="shared" ref="E136:G137" si="6">G137</f>
        <v>16.960651289009498</v>
      </c>
    </row>
    <row r="137" spans="1:7" s="39" customFormat="1" ht="74.25" customHeight="1">
      <c r="A137" s="11" t="s">
        <v>122</v>
      </c>
      <c r="B137" s="16" t="s">
        <v>123</v>
      </c>
      <c r="C137" s="12"/>
      <c r="D137" s="7"/>
      <c r="E137" s="13">
        <f t="shared" si="6"/>
        <v>73.7</v>
      </c>
      <c r="F137" s="12">
        <f t="shared" si="6"/>
        <v>12.5</v>
      </c>
      <c r="G137" s="23">
        <f t="shared" si="6"/>
        <v>16.960651289009498</v>
      </c>
    </row>
    <row r="138" spans="1:7" s="39" customFormat="1" ht="74.25" customHeight="1">
      <c r="A138" s="18" t="s">
        <v>124</v>
      </c>
      <c r="B138" s="16" t="s">
        <v>125</v>
      </c>
      <c r="C138" s="12"/>
      <c r="D138" s="7"/>
      <c r="E138" s="13">
        <v>73.7</v>
      </c>
      <c r="F138" s="12">
        <v>12.5</v>
      </c>
      <c r="G138" s="23">
        <f>F138/E138*100</f>
        <v>16.960651289009498</v>
      </c>
    </row>
    <row r="139" spans="1:7" s="39" customFormat="1" ht="15.75">
      <c r="A139" s="35"/>
      <c r="B139" s="27" t="s">
        <v>53</v>
      </c>
      <c r="C139" s="7" t="e">
        <f>C11+C100+#REF!</f>
        <v>#REF!</v>
      </c>
      <c r="D139" s="7" t="e">
        <f>D11+D100+#REF!</f>
        <v>#REF!</v>
      </c>
      <c r="E139" s="7">
        <f>E11+E100</f>
        <v>2837.7</v>
      </c>
      <c r="F139" s="7">
        <f>F11+F100</f>
        <v>1783.6</v>
      </c>
      <c r="G139" s="7">
        <f t="shared" si="5"/>
        <v>62.853719561616806</v>
      </c>
    </row>
    <row r="140" spans="1:7" s="39" customFormat="1" ht="15.75">
      <c r="A140" s="36"/>
      <c r="B140" s="16" t="s">
        <v>54</v>
      </c>
      <c r="C140" s="12"/>
      <c r="D140" s="12"/>
      <c r="E140" s="13"/>
      <c r="F140" s="14"/>
      <c r="G140" s="47"/>
    </row>
    <row r="141" spans="1:7" s="39" customFormat="1" hidden="1">
      <c r="A141" s="61"/>
      <c r="B141" s="62"/>
      <c r="C141" s="51"/>
    </row>
    <row r="142" spans="1:7" s="39" customFormat="1" hidden="1">
      <c r="A142" s="42"/>
      <c r="B142" s="52"/>
      <c r="C142" s="51"/>
    </row>
    <row r="143" spans="1:7" s="39" customFormat="1" hidden="1">
      <c r="A143" s="42"/>
      <c r="B143" s="43"/>
      <c r="C143" s="51"/>
    </row>
    <row r="144" spans="1:7" s="39" customFormat="1" hidden="1">
      <c r="A144" s="42"/>
      <c r="B144" s="49"/>
      <c r="C144" s="51"/>
    </row>
    <row r="145" spans="1:3" s="39" customFormat="1" hidden="1">
      <c r="A145" s="42"/>
      <c r="B145" s="43"/>
      <c r="C145" s="51"/>
    </row>
    <row r="146" spans="1:3" s="39" customFormat="1" hidden="1">
      <c r="A146" s="42"/>
      <c r="B146" s="49"/>
      <c r="C146" s="51"/>
    </row>
    <row r="147" spans="1:3" s="39" customFormat="1" hidden="1">
      <c r="A147" s="42"/>
      <c r="B147" s="52"/>
      <c r="C147" s="51"/>
    </row>
    <row r="148" spans="1:3" s="39" customFormat="1" hidden="1">
      <c r="A148" s="42"/>
      <c r="B148" s="43"/>
      <c r="C148" s="51"/>
    </row>
    <row r="149" spans="1:3" s="39" customFormat="1" hidden="1">
      <c r="A149" s="42"/>
      <c r="B149" s="49"/>
      <c r="C149" s="51"/>
    </row>
    <row r="150" spans="1:3" s="39" customFormat="1" hidden="1">
      <c r="A150" s="42"/>
      <c r="B150" s="43"/>
      <c r="C150" s="51"/>
    </row>
    <row r="151" spans="1:3" s="39" customFormat="1" hidden="1">
      <c r="A151" s="42"/>
      <c r="B151" s="49"/>
      <c r="C151" s="51"/>
    </row>
    <row r="152" spans="1:3" s="39" customFormat="1">
      <c r="A152" s="38"/>
    </row>
    <row r="153" spans="1:3" s="39" customFormat="1">
      <c r="A153" s="38"/>
    </row>
    <row r="154" spans="1:3" s="39" customFormat="1">
      <c r="A154" s="38"/>
    </row>
    <row r="155" spans="1:3" s="39" customFormat="1">
      <c r="A155" s="38"/>
    </row>
    <row r="156" spans="1:3" s="39" customFormat="1">
      <c r="A156" s="38"/>
    </row>
    <row r="157" spans="1:3" s="39" customFormat="1">
      <c r="A157" s="38"/>
    </row>
    <row r="158" spans="1:3" s="39" customFormat="1">
      <c r="A158" s="38"/>
    </row>
    <row r="159" spans="1:3" s="39" customFormat="1">
      <c r="A159" s="38"/>
    </row>
    <row r="160" spans="1:3" s="39" customFormat="1">
      <c r="A160" s="38"/>
    </row>
    <row r="161" spans="1:1" s="39" customFormat="1">
      <c r="A161" s="38"/>
    </row>
    <row r="162" spans="1:1" s="39" customFormat="1">
      <c r="A162" s="38"/>
    </row>
    <row r="163" spans="1:1" s="39" customFormat="1">
      <c r="A163" s="38"/>
    </row>
    <row r="164" spans="1:1" s="39" customFormat="1">
      <c r="A164" s="38"/>
    </row>
    <row r="165" spans="1:1" s="39" customFormat="1">
      <c r="A165" s="38"/>
    </row>
  </sheetData>
  <mergeCells count="14">
    <mergeCell ref="A141:B141"/>
    <mergeCell ref="B9:B10"/>
    <mergeCell ref="A7:B7"/>
    <mergeCell ref="A9:A10"/>
    <mergeCell ref="C8:G8"/>
    <mergeCell ref="G9:G10"/>
    <mergeCell ref="E9:E10"/>
    <mergeCell ref="B3:F3"/>
    <mergeCell ref="B2:F2"/>
    <mergeCell ref="A6:G6"/>
    <mergeCell ref="F9:F10"/>
    <mergeCell ref="C9:C10"/>
    <mergeCell ref="D9:D10"/>
    <mergeCell ref="B4:G4"/>
  </mergeCells>
  <phoneticPr fontId="0" type="noConversion"/>
  <printOptions horizontalCentered="1"/>
  <pageMargins left="0.11811023622047245" right="0.11811023622047245" top="0" bottom="0" header="0.27559055118110237" footer="0.51181102362204722"/>
  <pageSetup paperSize="9" scale="9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Никол</vt:lpstr>
      <vt:lpstr>Никол!Заголовки_для_печати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2015-03-05T10:54:06Z</cp:lastPrinted>
  <dcterms:created xsi:type="dcterms:W3CDTF">2004-10-22T12:39:38Z</dcterms:created>
  <dcterms:modified xsi:type="dcterms:W3CDTF">2015-03-06T06:50:05Z</dcterms:modified>
</cp:coreProperties>
</file>