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4-расп.расходов " sheetId="17" r:id="rId1"/>
  </sheets>
  <definedNames>
    <definedName name="_xlnm._FilterDatabase" localSheetId="0" hidden="1">'Лом  2014-расп.расходов '!$A$13:$D$74</definedName>
    <definedName name="_xlnm.Print_Titles" localSheetId="0">'Лом  2014-расп.расходов '!$10:$12</definedName>
  </definedNames>
  <calcPr calcId="125725"/>
</workbook>
</file>

<file path=xl/calcChain.xml><?xml version="1.0" encoding="utf-8"?>
<calcChain xmlns="http://schemas.openxmlformats.org/spreadsheetml/2006/main">
  <c r="O39" i="17"/>
  <c r="O13"/>
  <c r="O74" s="1"/>
  <c r="L13"/>
  <c r="L74" s="1"/>
  <c r="M13"/>
  <c r="M74" s="1"/>
  <c r="D13"/>
  <c r="D74" s="1"/>
  <c r="H13"/>
  <c r="H74" s="1"/>
  <c r="E13"/>
  <c r="E74" s="1"/>
  <c r="F16"/>
  <c r="F21"/>
  <c r="F23"/>
  <c r="F15"/>
  <c r="F18"/>
  <c r="F19"/>
  <c r="F17"/>
  <c r="G13"/>
  <c r="K13"/>
  <c r="H14"/>
  <c r="K14"/>
  <c r="H15"/>
  <c r="K15"/>
  <c r="K16"/>
  <c r="H17"/>
  <c r="H18"/>
  <c r="K18"/>
  <c r="H19"/>
  <c r="K21"/>
  <c r="K23"/>
  <c r="D24"/>
  <c r="D26"/>
  <c r="H26" s="1"/>
  <c r="E26"/>
  <c r="F27"/>
  <c r="F29"/>
  <c r="H27"/>
  <c r="E31"/>
  <c r="F38"/>
  <c r="F31" s="1"/>
  <c r="K31"/>
  <c r="H37"/>
  <c r="K37"/>
  <c r="H38"/>
  <c r="K38"/>
  <c r="E39"/>
  <c r="F41"/>
  <c r="F40"/>
  <c r="J39"/>
  <c r="K39" s="1"/>
  <c r="K40"/>
  <c r="K41"/>
  <c r="K44"/>
  <c r="D45"/>
  <c r="E45"/>
  <c r="F45"/>
  <c r="G45"/>
  <c r="H45" s="1"/>
  <c r="I45"/>
  <c r="J45"/>
  <c r="F47"/>
  <c r="H47"/>
  <c r="K47"/>
  <c r="F48"/>
  <c r="H48"/>
  <c r="K48"/>
  <c r="F49"/>
  <c r="H49"/>
  <c r="K49"/>
  <c r="F50"/>
  <c r="H50"/>
  <c r="K50"/>
  <c r="E51"/>
  <c r="F51"/>
  <c r="J51"/>
  <c r="K51" s="1"/>
  <c r="K52"/>
  <c r="H54"/>
  <c r="H55"/>
  <c r="K55"/>
  <c r="D56"/>
  <c r="H56" s="1"/>
  <c r="E56"/>
  <c r="F56"/>
  <c r="G56"/>
  <c r="I56"/>
  <c r="I74" s="1"/>
  <c r="J56"/>
  <c r="H57"/>
  <c r="K57"/>
  <c r="H59"/>
  <c r="K59"/>
  <c r="H60"/>
  <c r="K60"/>
  <c r="H61"/>
  <c r="K61"/>
  <c r="H62"/>
  <c r="K62"/>
  <c r="E63"/>
  <c r="F63"/>
  <c r="J63"/>
  <c r="K63" s="1"/>
  <c r="K64"/>
  <c r="H65"/>
  <c r="K65"/>
  <c r="H66"/>
  <c r="K66"/>
  <c r="H67"/>
  <c r="K67"/>
  <c r="H68"/>
  <c r="K68"/>
  <c r="D69"/>
  <c r="D71"/>
  <c r="E71"/>
  <c r="F71"/>
  <c r="G71"/>
  <c r="I71"/>
  <c r="J71"/>
  <c r="H72"/>
  <c r="K72"/>
  <c r="H73"/>
  <c r="K73"/>
  <c r="F39"/>
  <c r="K56" l="1"/>
  <c r="G74"/>
  <c r="K45"/>
  <c r="F26"/>
  <c r="F13"/>
  <c r="K71"/>
  <c r="H71"/>
  <c r="J74"/>
  <c r="K74" s="1"/>
  <c r="F74" l="1"/>
</calcChain>
</file>

<file path=xl/sharedStrings.xml><?xml version="1.0" encoding="utf-8"?>
<sst xmlns="http://schemas.openxmlformats.org/spreadsheetml/2006/main" count="195" uniqueCount="100">
  <si>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</si>
  <si>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</si>
  <si>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</si>
  <si>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</si>
  <si>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</si>
  <si>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</si>
  <si>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</si>
  <si>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</si>
  <si>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</si>
  <si>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</si>
  <si>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</si>
  <si>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</si>
  <si>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</si>
  <si>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</si>
  <si>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</si>
  <si>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</si>
  <si>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</si>
  <si>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</si>
  <si>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</si>
  <si>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</si>
  <si>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</si>
  <si>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</si>
  <si>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</si>
  <si>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</si>
  <si>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</si>
  <si>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</si>
  <si>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</si>
  <si>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</si>
  <si>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</si>
  <si>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</si>
  <si>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</si>
  <si>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</si>
  <si>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</si>
  <si>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</si>
  <si>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</si>
  <si>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</si>
  <si>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</si>
  <si>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</si>
  <si>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</si>
  <si>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</si>
  <si>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</si>
  <si>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</si>
  <si>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</si>
  <si>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</si>
  <si>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</si>
  <si>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</si>
  <si>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</si>
  <si>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</si>
  <si>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</si>
  <si>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</si>
  <si>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</si>
  <si>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</si>
  <si>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</si>
  <si>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</si>
  <si>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</si>
  <si>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</si>
  <si>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</si>
  <si>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</si>
  <si>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</si>
  <si>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</si>
  <si>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</si>
  <si>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</si>
  <si>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</si>
  <si>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</si>
  <si>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</si>
  <si>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</si>
  <si>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</si>
  <si>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</si>
  <si>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</si>
  <si>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</si>
  <si>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</si>
  <si>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</si>
  <si>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</si>
  <si>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план на</t>
  </si>
  <si>
    <t>отчет</t>
  </si>
  <si>
    <t>%</t>
  </si>
  <si>
    <t>откл</t>
  </si>
  <si>
    <t>Меры противодействия злоупотреблению наркотиков</t>
  </si>
  <si>
    <t>0100</t>
  </si>
  <si>
    <t>0102</t>
  </si>
  <si>
    <t>0104</t>
  </si>
  <si>
    <t>0111</t>
  </si>
  <si>
    <t>0013</t>
  </si>
  <si>
    <t>0200</t>
  </si>
  <si>
    <t>0203</t>
  </si>
  <si>
    <t>0500</t>
  </si>
  <si>
    <t>0501</t>
  </si>
  <si>
    <t>0503</t>
  </si>
  <si>
    <t>0800</t>
  </si>
  <si>
    <t>0801</t>
  </si>
  <si>
    <t>1000</t>
  </si>
  <si>
    <t>1001</t>
  </si>
  <si>
    <t>2014 год</t>
  </si>
  <si>
    <t>0502</t>
  </si>
  <si>
    <t xml:space="preserve">Культура, кинематография </t>
  </si>
  <si>
    <t>на 9 месяцев</t>
  </si>
  <si>
    <t xml:space="preserve">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</si>
  <si>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к решению  Ломовецкого сельского</t>
  </si>
  <si>
    <t xml:space="preserve">                                                                                                                                                             Совета нарадных депутатов</t>
  </si>
  <si>
    <t xml:space="preserve">                                                                        № 118  от 18 ноября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</si>
</sst>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6" fillId="0" borderId="9" xfId="0" applyNumberFormat="1" applyFont="1" applyBorder="1"/>
    <xf numFmtId="164" fontId="0" fillId="0" borderId="10" xfId="0" applyNumberFormat="1" applyBorder="1"/>
    <xf numFmtId="164" fontId="4" fillId="0" borderId="9" xfId="0" applyNumberFormat="1" applyFont="1" applyBorder="1"/>
    <xf numFmtId="0" fontId="0" fillId="0" borderId="11" xfId="0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4" fontId="11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9" fillId="0" borderId="17" xfId="0" applyNumberFormat="1" applyFont="1" applyBorder="1"/>
    <xf numFmtId="0" fontId="6" fillId="0" borderId="8" xfId="0" applyFont="1" applyBorder="1"/>
    <xf numFmtId="164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4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6" fillId="0" borderId="6" xfId="0" applyNumberFormat="1" applyFont="1" applyBorder="1"/>
    <xf numFmtId="164" fontId="0" fillId="0" borderId="20" xfId="0" applyNumberFormat="1" applyBorder="1"/>
    <xf numFmtId="164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164" fontId="0" fillId="0" borderId="2" xfId="0" applyNumberFormat="1" applyBorder="1"/>
    <xf numFmtId="0" fontId="7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164" fontId="0" fillId="0" borderId="24" xfId="0" applyNumberFormat="1" applyBorder="1"/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164" fontId="14" fillId="0" borderId="2" xfId="0" applyNumberFormat="1" applyFont="1" applyBorder="1"/>
    <xf numFmtId="0" fontId="14" fillId="0" borderId="1" xfId="0" applyFont="1" applyBorder="1"/>
    <xf numFmtId="2" fontId="14" fillId="0" borderId="1" xfId="0" applyNumberFormat="1" applyFont="1" applyBorder="1"/>
    <xf numFmtId="2" fontId="11" fillId="0" borderId="1" xfId="0" applyNumberFormat="1" applyFont="1" applyBorder="1"/>
    <xf numFmtId="49" fontId="10" fillId="0" borderId="14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2" fontId="0" fillId="0" borderId="24" xfId="0" applyNumberFormat="1" applyBorder="1"/>
    <xf numFmtId="0" fontId="1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76"/>
  <sheetViews>
    <sheetView showZeros="0" tabSelected="1" zoomScale="80" zoomScaleNormal="80" workbookViewId="0">
      <selection activeCell="A4" sqref="A4:K4"/>
    </sheetView>
  </sheetViews>
  <sheetFormatPr defaultRowHeight="12.75"/>
  <cols>
    <col min="1" max="1" width="58.85546875" customWidth="1"/>
    <col min="2" max="2" width="8.5703125" customWidth="1"/>
    <col min="3" max="3" width="9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4" customWidth="1"/>
    <col min="13" max="13" width="7.85546875" customWidth="1"/>
    <col min="14" max="14" width="7.42578125" customWidth="1"/>
    <col min="15" max="15" width="7.85546875" customWidth="1"/>
  </cols>
  <sheetData>
    <row r="1" spans="1:15">
      <c r="A1" s="96" t="s">
        <v>96</v>
      </c>
      <c r="B1" s="97"/>
      <c r="C1" s="97"/>
      <c r="D1" s="97"/>
      <c r="E1" s="98"/>
      <c r="F1" s="98"/>
      <c r="G1" s="97"/>
      <c r="H1" s="97"/>
      <c r="I1" s="97"/>
      <c r="J1" s="98"/>
      <c r="K1" s="98"/>
    </row>
    <row r="2" spans="1:15">
      <c r="A2" s="96" t="s">
        <v>97</v>
      </c>
      <c r="B2" s="97"/>
      <c r="C2" s="97"/>
      <c r="D2" s="97"/>
      <c r="E2" s="98"/>
      <c r="F2" s="98"/>
      <c r="G2" s="97"/>
      <c r="H2" s="97"/>
      <c r="I2" s="97"/>
      <c r="J2" s="98"/>
      <c r="K2" s="98"/>
    </row>
    <row r="3" spans="1:15">
      <c r="A3" s="96" t="s">
        <v>98</v>
      </c>
      <c r="B3" s="97"/>
      <c r="C3" s="97"/>
      <c r="D3" s="97"/>
      <c r="E3" s="98"/>
      <c r="F3" s="98"/>
      <c r="G3" s="97"/>
      <c r="H3" s="97"/>
      <c r="I3" s="97"/>
      <c r="J3" s="98"/>
      <c r="K3" s="98"/>
    </row>
    <row r="4" spans="1:15">
      <c r="A4" s="99" t="s">
        <v>99</v>
      </c>
      <c r="B4" s="99"/>
      <c r="C4" s="99"/>
      <c r="D4" s="99"/>
      <c r="E4" s="100"/>
      <c r="F4" s="100"/>
      <c r="G4" s="99"/>
      <c r="H4" s="99"/>
      <c r="I4" s="99"/>
      <c r="J4" s="100"/>
      <c r="K4" s="100"/>
    </row>
    <row r="5" spans="1:15" hidden="1">
      <c r="B5" s="7"/>
      <c r="C5" s="7"/>
      <c r="D5" s="7"/>
      <c r="E5" s="7"/>
      <c r="F5" s="7"/>
      <c r="G5" s="7"/>
    </row>
    <row r="6" spans="1:15" ht="31.5" customHeight="1">
      <c r="A6" s="107">
        <v>1</v>
      </c>
      <c r="B6" s="107"/>
      <c r="C6" s="107"/>
      <c r="D6" s="107"/>
      <c r="E6" s="107"/>
      <c r="F6" s="107"/>
      <c r="G6" s="107"/>
      <c r="H6" s="107"/>
    </row>
    <row r="7" spans="1:15" ht="31.5" hidden="1" customHeight="1">
      <c r="A7" s="52"/>
      <c r="B7" s="52"/>
      <c r="C7" s="52"/>
      <c r="D7" s="52"/>
      <c r="E7" s="52"/>
      <c r="F7" s="52"/>
      <c r="G7" s="52"/>
      <c r="H7" s="52"/>
    </row>
    <row r="8" spans="1:15" ht="12.75" customHeight="1" thickBot="1">
      <c r="A8" s="93" t="s">
        <v>1</v>
      </c>
      <c r="B8" s="91" t="s">
        <v>2</v>
      </c>
      <c r="C8" s="91" t="s">
        <v>3</v>
      </c>
      <c r="D8" s="111" t="s">
        <v>92</v>
      </c>
      <c r="E8" s="100"/>
      <c r="F8" s="100"/>
      <c r="G8" s="111"/>
      <c r="H8" s="111"/>
      <c r="I8" s="111"/>
      <c r="J8" s="111"/>
      <c r="K8" s="111"/>
      <c r="L8" s="19" t="s">
        <v>73</v>
      </c>
      <c r="M8" s="19" t="s">
        <v>74</v>
      </c>
      <c r="N8" s="19" t="s">
        <v>75</v>
      </c>
      <c r="O8" s="19" t="s">
        <v>76</v>
      </c>
    </row>
    <row r="9" spans="1:15" ht="13.5" hidden="1" customHeight="1" thickBot="1">
      <c r="A9" s="94"/>
      <c r="B9" s="92"/>
      <c r="C9" s="92"/>
      <c r="D9" s="21" t="s">
        <v>0</v>
      </c>
      <c r="E9" s="21"/>
      <c r="F9" s="21"/>
      <c r="G9" s="21"/>
    </row>
    <row r="10" spans="1:15" ht="13.5" customHeight="1">
      <c r="A10" s="94"/>
      <c r="B10" s="91"/>
      <c r="C10" s="91"/>
      <c r="D10" s="101" t="s">
        <v>59</v>
      </c>
      <c r="E10" s="102" t="s">
        <v>48</v>
      </c>
      <c r="F10" s="104" t="s">
        <v>49</v>
      </c>
      <c r="G10" s="108" t="s">
        <v>60</v>
      </c>
      <c r="H10" s="110" t="s">
        <v>61</v>
      </c>
      <c r="I10" s="101"/>
      <c r="J10" s="108"/>
      <c r="K10" s="110"/>
      <c r="L10" s="19" t="s">
        <v>95</v>
      </c>
      <c r="M10" s="19"/>
      <c r="N10" s="19"/>
      <c r="O10" s="19"/>
    </row>
    <row r="11" spans="1:15" ht="15" customHeight="1">
      <c r="A11" s="94"/>
      <c r="B11" s="91"/>
      <c r="C11" s="91"/>
      <c r="D11" s="101"/>
      <c r="E11" s="103"/>
      <c r="F11" s="105"/>
      <c r="G11" s="109"/>
      <c r="H11" s="110"/>
      <c r="I11" s="101"/>
      <c r="J11" s="109"/>
      <c r="K11" s="110"/>
      <c r="L11" s="19"/>
      <c r="M11" s="19"/>
      <c r="N11" s="19"/>
      <c r="O11" s="19"/>
    </row>
    <row r="12" spans="1:15" ht="120" customHeight="1" thickBot="1">
      <c r="A12" s="95"/>
      <c r="B12" s="91"/>
      <c r="C12" s="91"/>
      <c r="D12" s="101"/>
      <c r="E12" s="103"/>
      <c r="F12" s="106"/>
      <c r="G12" s="109"/>
      <c r="H12" s="110"/>
      <c r="I12" s="101"/>
      <c r="J12" s="109"/>
      <c r="K12" s="110"/>
      <c r="L12" s="19"/>
      <c r="M12" s="19"/>
      <c r="N12" s="19"/>
      <c r="O12" s="19"/>
    </row>
    <row r="13" spans="1:15" s="1" customFormat="1" ht="25.5" customHeight="1" thickBot="1">
      <c r="A13" s="47" t="s">
        <v>4</v>
      </c>
      <c r="B13" s="3" t="s">
        <v>5</v>
      </c>
      <c r="C13" s="69">
        <v>0</v>
      </c>
      <c r="D13" s="70">
        <f>D16+D20+D21+D23</f>
        <v>678.6</v>
      </c>
      <c r="E13" s="38">
        <f>E15+E16+E18+E21+E23+E19+E17+E14</f>
        <v>0</v>
      </c>
      <c r="F13" s="38">
        <f>F15+F16+F18+F21+F23+F19+F17+F14</f>
        <v>251.5</v>
      </c>
      <c r="G13" s="70">
        <f>G15+G16+G18+G21+G23+G19+G17+G14</f>
        <v>0</v>
      </c>
      <c r="H13" s="70">
        <f>H16+H20+H21+H23</f>
        <v>678.6</v>
      </c>
      <c r="I13" s="70"/>
      <c r="J13" s="70"/>
      <c r="K13" s="70">
        <f>I13+J13</f>
        <v>0</v>
      </c>
      <c r="L13" s="70">
        <f>L16+L20+L21+L23</f>
        <v>678.6</v>
      </c>
      <c r="M13" s="61">
        <f>M16+M20+M23</f>
        <v>639.70000000000005</v>
      </c>
      <c r="N13" s="61">
        <v>94.3</v>
      </c>
      <c r="O13" s="61">
        <f>O16+O20+O21+O23</f>
        <v>-38.9</v>
      </c>
    </row>
    <row r="14" spans="1:15" s="1" customFormat="1" ht="31.5" hidden="1" customHeight="1" thickBot="1">
      <c r="A14" s="62" t="s">
        <v>54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5" s="1" customFormat="1" ht="45" hidden="1" customHeight="1" thickBot="1">
      <c r="A15" s="62" t="s">
        <v>55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5" ht="33.75" customHeight="1" thickBot="1">
      <c r="A16" s="62" t="s">
        <v>54</v>
      </c>
      <c r="B16" s="67" t="s">
        <v>78</v>
      </c>
      <c r="C16" s="67" t="s">
        <v>79</v>
      </c>
      <c r="D16" s="85">
        <v>245</v>
      </c>
      <c r="E16" s="41"/>
      <c r="F16" s="28">
        <f t="shared" si="1"/>
        <v>245</v>
      </c>
      <c r="G16" s="85"/>
      <c r="H16" s="85">
        <v>245</v>
      </c>
      <c r="I16" s="85"/>
      <c r="J16" s="71"/>
      <c r="K16" s="70">
        <f>I16+J16</f>
        <v>0</v>
      </c>
      <c r="L16" s="85">
        <v>245</v>
      </c>
      <c r="M16" s="84">
        <v>239.2</v>
      </c>
      <c r="N16" s="84">
        <v>97.6</v>
      </c>
      <c r="O16" s="84">
        <v>-5.8</v>
      </c>
    </row>
    <row r="17" spans="1:15" ht="18" hidden="1" customHeight="1" thickBot="1">
      <c r="A17" s="49" t="s">
        <v>47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5" ht="42.75" hidden="1" customHeight="1" thickBot="1">
      <c r="A18" s="62" t="s">
        <v>57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5" ht="16.5" hidden="1" customHeight="1" thickBot="1">
      <c r="A19" s="49" t="s">
        <v>41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5" ht="62.25" customHeight="1" thickBot="1">
      <c r="A20" s="62" t="s">
        <v>56</v>
      </c>
      <c r="B20" s="9" t="s">
        <v>78</v>
      </c>
      <c r="C20" s="87" t="s">
        <v>80</v>
      </c>
      <c r="D20" s="83">
        <v>427.1</v>
      </c>
      <c r="E20" s="41"/>
      <c r="F20" s="28"/>
      <c r="G20" s="83"/>
      <c r="H20" s="83">
        <v>427.1</v>
      </c>
      <c r="I20" s="88"/>
      <c r="L20" s="84">
        <v>427.1</v>
      </c>
      <c r="M20" s="85">
        <v>396</v>
      </c>
      <c r="N20" s="84">
        <v>92.7</v>
      </c>
      <c r="O20" s="84">
        <v>-31.1</v>
      </c>
    </row>
    <row r="21" spans="1:15" ht="18" customHeight="1" thickBot="1">
      <c r="A21" s="62" t="s">
        <v>9</v>
      </c>
      <c r="B21" s="67" t="s">
        <v>78</v>
      </c>
      <c r="C21" s="67" t="s">
        <v>81</v>
      </c>
      <c r="D21" s="85">
        <v>1</v>
      </c>
      <c r="E21" s="41"/>
      <c r="F21" s="28">
        <f t="shared" si="1"/>
        <v>1</v>
      </c>
      <c r="G21" s="85"/>
      <c r="H21" s="85">
        <v>1</v>
      </c>
      <c r="I21" s="85"/>
      <c r="J21" s="71"/>
      <c r="K21" s="70">
        <f>I21+J21</f>
        <v>0</v>
      </c>
      <c r="L21" s="85">
        <v>1</v>
      </c>
      <c r="M21" s="84"/>
      <c r="N21" s="84"/>
      <c r="O21" s="84">
        <v>-1</v>
      </c>
    </row>
    <row r="22" spans="1:15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5" ht="18" customHeight="1" thickBot="1">
      <c r="A23" s="62" t="s">
        <v>77</v>
      </c>
      <c r="B23" s="67" t="s">
        <v>78</v>
      </c>
      <c r="C23" s="67" t="s">
        <v>82</v>
      </c>
      <c r="D23" s="85">
        <v>5.5</v>
      </c>
      <c r="E23" s="41"/>
      <c r="F23" s="28">
        <f>D23+E23</f>
        <v>5.5</v>
      </c>
      <c r="G23" s="85"/>
      <c r="H23" s="85">
        <v>5.5</v>
      </c>
      <c r="I23" s="85"/>
      <c r="J23" s="71"/>
      <c r="K23" s="70">
        <f>I23+J23</f>
        <v>0</v>
      </c>
      <c r="L23" s="85">
        <v>5.5</v>
      </c>
      <c r="M23" s="84">
        <v>4.5</v>
      </c>
      <c r="N23" s="84">
        <v>81.8</v>
      </c>
      <c r="O23" s="84">
        <v>-1</v>
      </c>
    </row>
    <row r="24" spans="1:15" s="1" customFormat="1" ht="30.75" hidden="1" thickBot="1">
      <c r="A24" s="12" t="s">
        <v>35</v>
      </c>
      <c r="B24" s="9" t="s">
        <v>36</v>
      </c>
      <c r="C24" s="9"/>
      <c r="D24" s="10">
        <f>D25</f>
        <v>0</v>
      </c>
      <c r="E24" s="24"/>
      <c r="F24" s="24"/>
      <c r="G24" s="24"/>
      <c r="H24" s="44"/>
    </row>
    <row r="25" spans="1:15" ht="14.25" hidden="1">
      <c r="A25" s="11" t="s">
        <v>37</v>
      </c>
      <c r="B25" s="5" t="s">
        <v>36</v>
      </c>
      <c r="C25" s="5" t="s">
        <v>10</v>
      </c>
      <c r="D25" s="31"/>
      <c r="E25" s="22"/>
      <c r="F25" s="22"/>
      <c r="G25" s="22"/>
      <c r="H25" s="27"/>
    </row>
    <row r="26" spans="1:15" ht="30" hidden="1">
      <c r="A26" s="12" t="s">
        <v>35</v>
      </c>
      <c r="B26" s="5" t="s">
        <v>36</v>
      </c>
      <c r="C26" s="39" t="s">
        <v>31</v>
      </c>
      <c r="D26" s="18">
        <f>D27+D29</f>
        <v>0</v>
      </c>
      <c r="E26" s="42">
        <f>E27+E29</f>
        <v>0</v>
      </c>
      <c r="F26" s="30">
        <f>F27+F29</f>
        <v>0</v>
      </c>
      <c r="G26" s="18"/>
      <c r="H26" s="38">
        <f>D26+G26</f>
        <v>0</v>
      </c>
    </row>
    <row r="27" spans="1:15" ht="15" hidden="1" thickBot="1">
      <c r="A27" s="11" t="s">
        <v>51</v>
      </c>
      <c r="B27" s="5" t="s">
        <v>36</v>
      </c>
      <c r="C27" s="39" t="s">
        <v>10</v>
      </c>
      <c r="D27" s="18"/>
      <c r="E27" s="41"/>
      <c r="F27" s="30">
        <f>D27+E27</f>
        <v>0</v>
      </c>
      <c r="G27" s="18"/>
      <c r="H27" s="38">
        <f>D27+G27</f>
        <v>0</v>
      </c>
    </row>
    <row r="28" spans="1:15" ht="14.25" hidden="1">
      <c r="A28" s="11"/>
      <c r="B28" s="5"/>
      <c r="C28" s="5"/>
      <c r="D28" s="6"/>
      <c r="E28" s="22"/>
      <c r="F28" s="22"/>
      <c r="G28" s="22"/>
      <c r="H28" s="20"/>
    </row>
    <row r="29" spans="1:15" ht="14.25" hidden="1">
      <c r="A29" s="49" t="s">
        <v>53</v>
      </c>
      <c r="B29" s="50" t="s">
        <v>36</v>
      </c>
      <c r="C29" s="50" t="s">
        <v>6</v>
      </c>
      <c r="D29" s="31"/>
      <c r="E29" s="22"/>
      <c r="F29" s="30">
        <f>D29+E29</f>
        <v>0</v>
      </c>
      <c r="G29" s="23"/>
      <c r="H29" s="20"/>
    </row>
    <row r="30" spans="1:15" ht="14.25">
      <c r="A30" s="62" t="s">
        <v>46</v>
      </c>
      <c r="B30" s="50" t="s">
        <v>78</v>
      </c>
      <c r="C30" s="50" t="s">
        <v>82</v>
      </c>
      <c r="D30" s="76">
        <v>5.5</v>
      </c>
      <c r="E30" s="23"/>
      <c r="F30" s="30"/>
      <c r="G30" s="79"/>
      <c r="H30" s="82">
        <v>5.5</v>
      </c>
      <c r="I30" s="80"/>
      <c r="L30" s="89">
        <v>5.5</v>
      </c>
      <c r="M30" s="81">
        <v>4.5</v>
      </c>
      <c r="N30" s="80">
        <v>81.8</v>
      </c>
      <c r="O30" s="80">
        <v>-1</v>
      </c>
    </row>
    <row r="31" spans="1:15" ht="15">
      <c r="A31" s="47" t="s">
        <v>71</v>
      </c>
      <c r="B31" s="48" t="s">
        <v>83</v>
      </c>
      <c r="C31" s="65" t="s">
        <v>83</v>
      </c>
      <c r="D31" s="72">
        <v>24.6</v>
      </c>
      <c r="E31" s="37" t="e">
        <f>#REF!+E36+E35+E38+E37</f>
        <v>#REF!</v>
      </c>
      <c r="F31" s="37" t="e">
        <f>#REF!+F36+F35+F38+F37</f>
        <v>#REF!</v>
      </c>
      <c r="G31" s="72"/>
      <c r="H31" s="85">
        <v>24.6</v>
      </c>
      <c r="I31" s="72"/>
      <c r="J31" s="72"/>
      <c r="K31" s="70">
        <f>I31+J31</f>
        <v>0</v>
      </c>
      <c r="L31" s="85">
        <v>18</v>
      </c>
      <c r="M31" s="84">
        <v>13.5</v>
      </c>
      <c r="N31" s="84">
        <v>72.900000000000006</v>
      </c>
      <c r="O31" s="84">
        <v>-4.5</v>
      </c>
    </row>
    <row r="32" spans="1:15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5" ht="14.25" customHeight="1">
      <c r="A33" s="77" t="s">
        <v>72</v>
      </c>
      <c r="B33" s="50" t="s">
        <v>83</v>
      </c>
      <c r="C33" s="50" t="s">
        <v>84</v>
      </c>
      <c r="D33" s="86">
        <v>24.6</v>
      </c>
      <c r="E33" s="72"/>
      <c r="F33" s="70">
        <v>24.6</v>
      </c>
      <c r="G33" s="72"/>
      <c r="H33" s="19">
        <v>24.6</v>
      </c>
      <c r="I33" s="84">
        <v>13.5</v>
      </c>
      <c r="L33" s="71">
        <v>18</v>
      </c>
      <c r="M33" s="19">
        <v>13.5</v>
      </c>
      <c r="N33" s="19">
        <v>75</v>
      </c>
      <c r="O33" s="19">
        <v>-4.5</v>
      </c>
    </row>
    <row r="34" spans="1:15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5" ht="14.25" hidden="1">
      <c r="A35" s="14" t="s">
        <v>42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5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5" ht="19.5" hidden="1" customHeight="1" thickBot="1">
      <c r="A37" s="35" t="s">
        <v>42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5" ht="17.25" hidden="1" customHeight="1">
      <c r="A38" s="35" t="s">
        <v>18</v>
      </c>
      <c r="B38" s="36" t="s">
        <v>6</v>
      </c>
      <c r="C38" s="36" t="s">
        <v>58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5" ht="15.75" thickBot="1">
      <c r="A39" s="47" t="s">
        <v>20</v>
      </c>
      <c r="B39" s="48" t="s">
        <v>85</v>
      </c>
      <c r="C39" s="48" t="s">
        <v>85</v>
      </c>
      <c r="D39" s="72">
        <v>105.2</v>
      </c>
      <c r="E39" s="37">
        <f>E40+E41+E44</f>
        <v>0</v>
      </c>
      <c r="F39" s="37">
        <f>F40+F41+F44</f>
        <v>39.200000000000003</v>
      </c>
      <c r="G39" s="72"/>
      <c r="H39" s="85">
        <v>105.2</v>
      </c>
      <c r="I39" s="72"/>
      <c r="J39" s="72">
        <f>J40+J41+J44</f>
        <v>0</v>
      </c>
      <c r="K39" s="70">
        <f>I39+J39</f>
        <v>0</v>
      </c>
      <c r="L39" s="85">
        <v>90.7</v>
      </c>
      <c r="M39" s="84">
        <v>84.6</v>
      </c>
      <c r="N39" s="84">
        <v>93.3</v>
      </c>
      <c r="O39" s="85">
        <f>M39-L39</f>
        <v>-6.1000000000000085</v>
      </c>
    </row>
    <row r="40" spans="1:15" ht="15" thickBot="1">
      <c r="A40" s="46" t="s">
        <v>32</v>
      </c>
      <c r="B40" s="2" t="s">
        <v>85</v>
      </c>
      <c r="C40" s="2" t="s">
        <v>86</v>
      </c>
      <c r="D40" s="71"/>
      <c r="E40" s="41"/>
      <c r="F40" s="28">
        <f>D40+E40</f>
        <v>0</v>
      </c>
      <c r="G40" s="70"/>
      <c r="H40" s="70"/>
      <c r="I40" s="71"/>
      <c r="J40" s="71"/>
      <c r="K40" s="70">
        <f>I40+J40</f>
        <v>0</v>
      </c>
      <c r="L40" s="71"/>
      <c r="M40" s="19"/>
      <c r="N40" s="19"/>
      <c r="O40" s="19"/>
    </row>
    <row r="41" spans="1:15" s="8" customFormat="1" ht="15" customHeight="1" thickBot="1">
      <c r="A41" s="35" t="s">
        <v>33</v>
      </c>
      <c r="B41" s="48" t="s">
        <v>85</v>
      </c>
      <c r="C41" s="48" t="s">
        <v>93</v>
      </c>
      <c r="D41" s="85">
        <v>39.200000000000003</v>
      </c>
      <c r="E41" s="43"/>
      <c r="F41" s="28">
        <f>D41+E41</f>
        <v>39.200000000000003</v>
      </c>
      <c r="G41" s="85"/>
      <c r="H41" s="85">
        <v>39.200000000000003</v>
      </c>
      <c r="I41" s="85"/>
      <c r="J41" s="74"/>
      <c r="K41" s="70">
        <f>I41+J41</f>
        <v>0</v>
      </c>
      <c r="L41" s="85">
        <v>39.200000000000003</v>
      </c>
      <c r="M41" s="84">
        <v>38.200000000000003</v>
      </c>
      <c r="N41" s="84">
        <v>97.4</v>
      </c>
      <c r="O41" s="84">
        <v>-1</v>
      </c>
    </row>
    <row r="42" spans="1:15" ht="26.25" hidden="1" customHeight="1" thickBot="1">
      <c r="A42" s="11" t="s">
        <v>18</v>
      </c>
      <c r="B42" s="5" t="s">
        <v>7</v>
      </c>
      <c r="C42" s="5" t="s">
        <v>6</v>
      </c>
      <c r="D42" s="6"/>
      <c r="E42" s="22"/>
      <c r="F42" s="22"/>
      <c r="G42" s="22"/>
      <c r="H42" s="17"/>
    </row>
    <row r="43" spans="1:15" ht="12.75" hidden="1" customHeight="1" thickBot="1">
      <c r="A43" s="54" t="s">
        <v>34</v>
      </c>
      <c r="B43" s="15" t="s">
        <v>7</v>
      </c>
      <c r="C43" s="15" t="s">
        <v>6</v>
      </c>
      <c r="D43" s="16"/>
      <c r="E43" s="22"/>
      <c r="F43" s="25"/>
      <c r="G43" s="22"/>
      <c r="H43" s="27"/>
    </row>
    <row r="44" spans="1:15" ht="12.75" customHeight="1">
      <c r="A44" s="46" t="s">
        <v>70</v>
      </c>
      <c r="B44" s="67" t="s">
        <v>85</v>
      </c>
      <c r="C44" s="67" t="s">
        <v>87</v>
      </c>
      <c r="D44" s="85">
        <v>66</v>
      </c>
      <c r="E44" s="23"/>
      <c r="F44" s="23"/>
      <c r="G44" s="85"/>
      <c r="H44" s="85">
        <v>66</v>
      </c>
      <c r="I44" s="85"/>
      <c r="J44" s="71"/>
      <c r="K44" s="70">
        <f>I44+J44</f>
        <v>0</v>
      </c>
      <c r="L44" s="85">
        <v>50.8</v>
      </c>
      <c r="M44" s="84">
        <v>46.4</v>
      </c>
      <c r="N44" s="84">
        <v>91.3</v>
      </c>
      <c r="O44" s="84">
        <v>-4.0999999999999996</v>
      </c>
    </row>
    <row r="45" spans="1:15" ht="15.75" hidden="1" thickBot="1">
      <c r="A45" s="47" t="s">
        <v>21</v>
      </c>
      <c r="B45" s="48" t="s">
        <v>8</v>
      </c>
      <c r="C45" s="48" t="s">
        <v>31</v>
      </c>
      <c r="D45" s="37">
        <f>SUBTOTAL(9,D47:D50)</f>
        <v>0</v>
      </c>
      <c r="E45" s="37">
        <f>SUBTOTAL(9,E47:E50)</f>
        <v>0</v>
      </c>
      <c r="F45" s="37">
        <f>SUBTOTAL(9,F47:F50)</f>
        <v>0</v>
      </c>
      <c r="G45" s="37">
        <f>SUBTOTAL(9,G47:G50)</f>
        <v>0</v>
      </c>
      <c r="H45" s="38">
        <f>D45+G45</f>
        <v>0</v>
      </c>
      <c r="I45" s="37">
        <f>SUBTOTAL(9,I47:I50)</f>
        <v>0</v>
      </c>
      <c r="J45" s="37">
        <f>SUBTOTAL(9,J47:J50)</f>
        <v>0</v>
      </c>
      <c r="K45" s="38">
        <f>I45+J45</f>
        <v>0</v>
      </c>
    </row>
    <row r="46" spans="1:15" ht="15" hidden="1" thickBot="1">
      <c r="A46" s="59" t="s">
        <v>22</v>
      </c>
      <c r="B46" s="50" t="s">
        <v>8</v>
      </c>
      <c r="C46" s="50" t="s">
        <v>5</v>
      </c>
      <c r="D46" s="31">
        <v>0</v>
      </c>
      <c r="E46" s="23"/>
      <c r="F46" s="23"/>
      <c r="G46" s="23"/>
    </row>
    <row r="47" spans="1:15" ht="15" hidden="1" thickBot="1">
      <c r="A47" s="46" t="s">
        <v>22</v>
      </c>
      <c r="B47" s="2" t="s">
        <v>8</v>
      </c>
      <c r="C47" s="2" t="s">
        <v>5</v>
      </c>
      <c r="D47" s="18"/>
      <c r="E47" s="41"/>
      <c r="F47" s="28">
        <f>D47+E47</f>
        <v>0</v>
      </c>
      <c r="G47" s="38"/>
      <c r="H47" s="38">
        <f>D47+G47</f>
        <v>0</v>
      </c>
      <c r="I47" s="19"/>
      <c r="J47" s="19"/>
      <c r="K47" s="38">
        <f t="shared" ref="K47:K52" si="2">I47+J47</f>
        <v>0</v>
      </c>
    </row>
    <row r="48" spans="1:15" ht="15" hidden="1" thickBot="1">
      <c r="A48" s="46" t="s">
        <v>23</v>
      </c>
      <c r="B48" s="2" t="s">
        <v>8</v>
      </c>
      <c r="C48" s="2" t="s">
        <v>10</v>
      </c>
      <c r="D48" s="18"/>
      <c r="E48" s="41"/>
      <c r="F48" s="28">
        <f>D48+E48</f>
        <v>0</v>
      </c>
      <c r="G48" s="38"/>
      <c r="H48" s="38">
        <f>D48+G48</f>
        <v>0</v>
      </c>
      <c r="I48" s="19"/>
      <c r="J48" s="19"/>
      <c r="K48" s="38">
        <f t="shared" si="2"/>
        <v>0</v>
      </c>
    </row>
    <row r="49" spans="1:15" ht="15.75" hidden="1" customHeight="1" thickBot="1">
      <c r="A49" s="46" t="s">
        <v>24</v>
      </c>
      <c r="B49" s="2" t="s">
        <v>8</v>
      </c>
      <c r="C49" s="2" t="s">
        <v>8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 t="shared" si="2"/>
        <v>0</v>
      </c>
    </row>
    <row r="50" spans="1:15" ht="16.149999999999999" hidden="1" customHeight="1" thickBot="1">
      <c r="A50" s="46" t="s">
        <v>38</v>
      </c>
      <c r="B50" s="2" t="s">
        <v>8</v>
      </c>
      <c r="C50" s="2" t="s">
        <v>12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 t="shared" si="2"/>
        <v>0</v>
      </c>
    </row>
    <row r="51" spans="1:15" ht="29.25" customHeight="1" thickBot="1">
      <c r="A51" s="47" t="s">
        <v>94</v>
      </c>
      <c r="B51" s="36" t="s">
        <v>88</v>
      </c>
      <c r="C51" s="36" t="s">
        <v>88</v>
      </c>
      <c r="D51" s="73">
        <v>380.1</v>
      </c>
      <c r="E51" s="37">
        <f>E52+E53+E55+E54</f>
        <v>0</v>
      </c>
      <c r="F51" s="37">
        <f>F52+F53+F55+F54</f>
        <v>0</v>
      </c>
      <c r="G51" s="73"/>
      <c r="H51" s="86">
        <v>380.1</v>
      </c>
      <c r="I51" s="73"/>
      <c r="J51" s="72">
        <f>J52+J53+J55+J54</f>
        <v>0</v>
      </c>
      <c r="K51" s="70">
        <f t="shared" si="2"/>
        <v>0</v>
      </c>
      <c r="L51" s="86">
        <v>380.1</v>
      </c>
      <c r="M51" s="90">
        <v>371.6</v>
      </c>
      <c r="N51" s="90">
        <v>97.8</v>
      </c>
      <c r="O51" s="90">
        <v>-8.5</v>
      </c>
    </row>
    <row r="52" spans="1:15" ht="29.25" thickBot="1">
      <c r="A52" s="46" t="s">
        <v>68</v>
      </c>
      <c r="B52" s="2" t="s">
        <v>88</v>
      </c>
      <c r="C52" s="2" t="s">
        <v>89</v>
      </c>
      <c r="D52" s="86">
        <v>380.1</v>
      </c>
      <c r="E52" s="41"/>
      <c r="F52" s="28"/>
      <c r="G52" s="86"/>
      <c r="H52" s="86">
        <v>380.1</v>
      </c>
      <c r="I52" s="86"/>
      <c r="J52" s="71"/>
      <c r="K52" s="70">
        <f t="shared" si="2"/>
        <v>0</v>
      </c>
      <c r="L52" s="86">
        <v>380.1</v>
      </c>
      <c r="M52" s="90">
        <v>371.6</v>
      </c>
      <c r="N52" s="90">
        <v>97.8</v>
      </c>
      <c r="O52" s="90">
        <v>-8.5</v>
      </c>
    </row>
    <row r="53" spans="1:15" ht="15" hidden="1" thickBot="1">
      <c r="A53" s="11" t="s">
        <v>39</v>
      </c>
      <c r="B53" s="5" t="s">
        <v>17</v>
      </c>
      <c r="C53" s="5" t="s">
        <v>6</v>
      </c>
      <c r="D53" s="31"/>
      <c r="E53" s="22"/>
      <c r="F53" s="22"/>
      <c r="G53" s="22"/>
      <c r="H53" s="34"/>
    </row>
    <row r="54" spans="1:15" ht="15" hidden="1" thickBot="1">
      <c r="A54" s="49" t="s">
        <v>52</v>
      </c>
      <c r="B54" s="50" t="s">
        <v>17</v>
      </c>
      <c r="C54" s="51" t="s">
        <v>6</v>
      </c>
      <c r="D54" s="55"/>
      <c r="E54" s="22"/>
      <c r="F54" s="28"/>
      <c r="G54" s="56"/>
      <c r="H54" s="56">
        <f>D54+G54</f>
        <v>0</v>
      </c>
    </row>
    <row r="55" spans="1:15" ht="29.25" hidden="1" thickBot="1">
      <c r="A55" s="46" t="s">
        <v>50</v>
      </c>
      <c r="B55" s="2" t="s">
        <v>17</v>
      </c>
      <c r="C55" s="2" t="s">
        <v>16</v>
      </c>
      <c r="D55" s="18"/>
      <c r="E55" s="41"/>
      <c r="F55" s="28"/>
      <c r="G55" s="38"/>
      <c r="H55" s="38">
        <f>D55+G55</f>
        <v>0</v>
      </c>
      <c r="I55" s="19"/>
      <c r="J55" s="19"/>
      <c r="K55" s="38">
        <f>I55+J55</f>
        <v>0</v>
      </c>
    </row>
    <row r="56" spans="1:15" ht="15.75" hidden="1" thickBot="1">
      <c r="A56" s="47" t="s">
        <v>62</v>
      </c>
      <c r="B56" s="48" t="s">
        <v>12</v>
      </c>
      <c r="C56" s="48" t="s">
        <v>31</v>
      </c>
      <c r="D56" s="37">
        <f>D57+D59+D60+D61+D62</f>
        <v>0</v>
      </c>
      <c r="E56" s="37">
        <f>E57+E59+E60+E61+E62</f>
        <v>0</v>
      </c>
      <c r="F56" s="37">
        <f>F57+F59+F60+F61+F62</f>
        <v>0</v>
      </c>
      <c r="G56" s="37">
        <f>G57+G59+G60+G61+G62</f>
        <v>0</v>
      </c>
      <c r="H56" s="38">
        <f>D56+G56</f>
        <v>0</v>
      </c>
      <c r="I56" s="37">
        <f>I57+I59+I60+I61+I62</f>
        <v>0</v>
      </c>
      <c r="J56" s="37">
        <f>J57+J59+J60+J61+J62</f>
        <v>0</v>
      </c>
      <c r="K56" s="38">
        <f>I56+J56</f>
        <v>0</v>
      </c>
    </row>
    <row r="57" spans="1:15" ht="15" hidden="1" thickBot="1">
      <c r="A57" s="46" t="s">
        <v>63</v>
      </c>
      <c r="B57" s="2" t="s">
        <v>12</v>
      </c>
      <c r="C57" s="2" t="s">
        <v>5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5" ht="14.25" hidden="1">
      <c r="A58" s="49" t="s">
        <v>25</v>
      </c>
      <c r="B58" s="50" t="s">
        <v>12</v>
      </c>
      <c r="C58" s="50" t="s">
        <v>10</v>
      </c>
      <c r="D58" s="31"/>
      <c r="E58" s="22"/>
      <c r="F58" s="22"/>
      <c r="G58" s="22"/>
      <c r="H58" s="34"/>
    </row>
    <row r="59" spans="1:15" ht="14.25" hidden="1">
      <c r="A59" s="46" t="s">
        <v>64</v>
      </c>
      <c r="B59" s="2" t="s">
        <v>12</v>
      </c>
      <c r="C59" s="2" t="s">
        <v>10</v>
      </c>
      <c r="D59" s="18"/>
      <c r="E59" s="22"/>
      <c r="F59" s="23"/>
      <c r="G59" s="18"/>
      <c r="H59" s="38">
        <f t="shared" ref="H59:H68" si="3">D59+G59</f>
        <v>0</v>
      </c>
      <c r="I59" s="19"/>
      <c r="J59" s="19"/>
      <c r="K59" s="38">
        <f t="shared" ref="K59:K68" si="4">I59+J59</f>
        <v>0</v>
      </c>
    </row>
    <row r="60" spans="1:15" ht="15" hidden="1" thickBot="1">
      <c r="A60" s="46" t="s">
        <v>65</v>
      </c>
      <c r="B60" s="2" t="s">
        <v>12</v>
      </c>
      <c r="C60" s="2" t="s">
        <v>6</v>
      </c>
      <c r="D60" s="18"/>
      <c r="E60" s="22"/>
      <c r="F60" s="23"/>
      <c r="G60" s="18"/>
      <c r="H60" s="38">
        <f t="shared" si="3"/>
        <v>0</v>
      </c>
      <c r="I60" s="19"/>
      <c r="J60" s="19"/>
      <c r="K60" s="38">
        <f t="shared" si="4"/>
        <v>0</v>
      </c>
    </row>
    <row r="61" spans="1:15" ht="15" hidden="1" thickBot="1">
      <c r="A61" s="46" t="s">
        <v>25</v>
      </c>
      <c r="B61" s="2" t="s">
        <v>12</v>
      </c>
      <c r="C61" s="2" t="s">
        <v>17</v>
      </c>
      <c r="D61" s="18"/>
      <c r="E61" s="41"/>
      <c r="F61" s="28"/>
      <c r="G61" s="38"/>
      <c r="H61" s="38">
        <f t="shared" si="3"/>
        <v>0</v>
      </c>
      <c r="I61" s="19"/>
      <c r="J61" s="19"/>
      <c r="K61" s="38">
        <f t="shared" si="4"/>
        <v>0</v>
      </c>
    </row>
    <row r="62" spans="1:15" ht="27.75" hidden="1" customHeight="1">
      <c r="A62" s="46" t="s">
        <v>66</v>
      </c>
      <c r="B62" s="2" t="s">
        <v>12</v>
      </c>
      <c r="C62" s="2" t="s">
        <v>13</v>
      </c>
      <c r="D62" s="18"/>
      <c r="E62" s="22"/>
      <c r="F62" s="28"/>
      <c r="G62" s="38"/>
      <c r="H62" s="38">
        <f t="shared" si="3"/>
        <v>0</v>
      </c>
      <c r="I62" s="19"/>
      <c r="J62" s="19"/>
      <c r="K62" s="38">
        <f t="shared" si="4"/>
        <v>0</v>
      </c>
    </row>
    <row r="63" spans="1:15" ht="15.75" thickBot="1">
      <c r="A63" s="47" t="s">
        <v>26</v>
      </c>
      <c r="B63" s="48" t="s">
        <v>90</v>
      </c>
      <c r="C63" s="48" t="s">
        <v>90</v>
      </c>
      <c r="D63" s="72">
        <v>29.6</v>
      </c>
      <c r="E63" s="37">
        <f>E64+E65+E67+E66+E68</f>
        <v>0</v>
      </c>
      <c r="F63" s="37">
        <f>F64+F65+F67+F66+F68</f>
        <v>0</v>
      </c>
      <c r="G63" s="72"/>
      <c r="H63" s="85">
        <v>29.6</v>
      </c>
      <c r="I63" s="72"/>
      <c r="J63" s="72">
        <f>J64+J65+J67+J66+J68</f>
        <v>0</v>
      </c>
      <c r="K63" s="70">
        <f t="shared" si="4"/>
        <v>0</v>
      </c>
      <c r="L63" s="85">
        <v>29.5</v>
      </c>
      <c r="M63" s="84">
        <v>29.5</v>
      </c>
      <c r="N63" s="84">
        <v>100</v>
      </c>
      <c r="O63" s="84"/>
    </row>
    <row r="64" spans="1:15" s="8" customFormat="1" ht="15" thickBot="1">
      <c r="A64" s="35" t="s">
        <v>40</v>
      </c>
      <c r="B64" s="36" t="s">
        <v>90</v>
      </c>
      <c r="C64" s="36" t="s">
        <v>91</v>
      </c>
      <c r="D64" s="73">
        <v>29.6</v>
      </c>
      <c r="E64" s="43"/>
      <c r="F64" s="28"/>
      <c r="G64" s="70"/>
      <c r="H64" s="86">
        <v>29.6</v>
      </c>
      <c r="I64" s="74"/>
      <c r="J64" s="74"/>
      <c r="K64" s="70">
        <f t="shared" si="4"/>
        <v>0</v>
      </c>
      <c r="L64" s="74">
        <v>29.5</v>
      </c>
      <c r="M64" s="78">
        <v>29.5</v>
      </c>
      <c r="N64" s="78">
        <v>100</v>
      </c>
      <c r="O64" s="78"/>
    </row>
    <row r="65" spans="1:15" ht="15" hidden="1" thickBot="1">
      <c r="A65" s="46" t="s">
        <v>27</v>
      </c>
      <c r="B65" s="2">
        <v>10</v>
      </c>
      <c r="C65" s="2" t="s">
        <v>10</v>
      </c>
      <c r="D65" s="18"/>
      <c r="E65" s="41"/>
      <c r="F65" s="28"/>
      <c r="G65" s="38"/>
      <c r="H65" s="38">
        <f t="shared" si="3"/>
        <v>0</v>
      </c>
      <c r="I65" s="19"/>
      <c r="J65" s="19"/>
      <c r="K65" s="38">
        <f t="shared" si="4"/>
        <v>0</v>
      </c>
    </row>
    <row r="66" spans="1:15" ht="15" hidden="1" thickBot="1">
      <c r="A66" s="46" t="s">
        <v>43</v>
      </c>
      <c r="B66" s="2" t="s">
        <v>13</v>
      </c>
      <c r="C66" s="2" t="s">
        <v>36</v>
      </c>
      <c r="D66" s="18"/>
      <c r="E66" s="41"/>
      <c r="F66" s="28"/>
      <c r="G66" s="38"/>
      <c r="H66" s="38">
        <f t="shared" si="3"/>
        <v>0</v>
      </c>
      <c r="I66" s="19"/>
      <c r="J66" s="19"/>
      <c r="K66" s="38">
        <f t="shared" si="4"/>
        <v>0</v>
      </c>
    </row>
    <row r="67" spans="1:15" ht="14.25" hidden="1" customHeight="1" thickBot="1">
      <c r="A67" s="46" t="s">
        <v>69</v>
      </c>
      <c r="B67" s="2">
        <v>10</v>
      </c>
      <c r="C67" s="2" t="s">
        <v>6</v>
      </c>
      <c r="D67" s="18"/>
      <c r="E67" s="41"/>
      <c r="F67" s="28"/>
      <c r="G67" s="38"/>
      <c r="H67" s="38">
        <f t="shared" si="3"/>
        <v>0</v>
      </c>
      <c r="I67" s="19"/>
      <c r="J67" s="19"/>
      <c r="K67" s="38">
        <f t="shared" si="4"/>
        <v>0</v>
      </c>
    </row>
    <row r="68" spans="1:15" ht="14.25" hidden="1" customHeight="1" thickBot="1">
      <c r="A68" s="46" t="s">
        <v>44</v>
      </c>
      <c r="B68" s="2" t="s">
        <v>13</v>
      </c>
      <c r="C68" s="2" t="s">
        <v>16</v>
      </c>
      <c r="D68" s="18"/>
      <c r="E68" s="41"/>
      <c r="F68" s="28"/>
      <c r="G68" s="38"/>
      <c r="H68" s="38">
        <f t="shared" si="3"/>
        <v>0</v>
      </c>
      <c r="I68" s="19"/>
      <c r="J68" s="19"/>
      <c r="K68" s="38">
        <f t="shared" si="4"/>
        <v>0</v>
      </c>
    </row>
    <row r="69" spans="1:15" ht="15.75" hidden="1" thickBot="1">
      <c r="A69" s="13" t="s">
        <v>28</v>
      </c>
      <c r="B69" s="3">
        <v>11</v>
      </c>
      <c r="C69" s="3">
        <v>0</v>
      </c>
      <c r="D69" s="4">
        <f>D70</f>
        <v>0</v>
      </c>
      <c r="E69" s="26"/>
      <c r="F69" s="26"/>
      <c r="G69" s="26"/>
      <c r="H69" s="17"/>
    </row>
    <row r="70" spans="1:15" ht="15.6" hidden="1" customHeight="1" thickBot="1">
      <c r="A70" s="54" t="s">
        <v>29</v>
      </c>
      <c r="B70" s="15">
        <v>11</v>
      </c>
      <c r="C70" s="15" t="s">
        <v>5</v>
      </c>
      <c r="D70" s="16"/>
      <c r="E70" s="22"/>
      <c r="F70" s="25"/>
      <c r="G70" s="22"/>
      <c r="H70" s="27"/>
    </row>
    <row r="71" spans="1:15" s="1" customFormat="1" ht="15" hidden="1" customHeight="1" thickBot="1">
      <c r="A71" s="66" t="s">
        <v>45</v>
      </c>
      <c r="B71" s="67" t="s">
        <v>19</v>
      </c>
      <c r="C71" s="67" t="s">
        <v>31</v>
      </c>
      <c r="D71" s="38">
        <f>D72+D73</f>
        <v>0</v>
      </c>
      <c r="E71" s="38">
        <f>E72+E73</f>
        <v>282.5</v>
      </c>
      <c r="F71" s="38">
        <f>F72+F73</f>
        <v>282.5</v>
      </c>
      <c r="G71" s="38">
        <f>G72+G73</f>
        <v>0</v>
      </c>
      <c r="H71" s="38">
        <f>D71+G71</f>
        <v>0</v>
      </c>
      <c r="I71" s="38">
        <f>I72+I73</f>
        <v>0</v>
      </c>
      <c r="J71" s="38">
        <f>J72+J73</f>
        <v>0</v>
      </c>
      <c r="K71" s="38">
        <f>I71+J71</f>
        <v>0</v>
      </c>
    </row>
    <row r="72" spans="1:15" ht="12.75" hidden="1" customHeight="1" thickBot="1">
      <c r="A72" s="46" t="s">
        <v>67</v>
      </c>
      <c r="B72" s="2" t="s">
        <v>19</v>
      </c>
      <c r="C72" s="2" t="s">
        <v>5</v>
      </c>
      <c r="D72" s="18"/>
      <c r="E72" s="41"/>
      <c r="F72" s="28"/>
      <c r="G72" s="38"/>
      <c r="H72" s="38">
        <f>D72+G72</f>
        <v>0</v>
      </c>
      <c r="I72" s="19"/>
      <c r="J72" s="19"/>
      <c r="K72" s="38">
        <f>I72+J72</f>
        <v>0</v>
      </c>
    </row>
    <row r="73" spans="1:15" ht="26.25" hidden="1" customHeight="1">
      <c r="A73" s="46" t="s">
        <v>68</v>
      </c>
      <c r="B73" s="2" t="s">
        <v>19</v>
      </c>
      <c r="C73" s="2" t="s">
        <v>36</v>
      </c>
      <c r="D73" s="18"/>
      <c r="E73" s="53">
        <v>282.5</v>
      </c>
      <c r="F73" s="18">
        <v>282.5</v>
      </c>
      <c r="G73" s="18"/>
      <c r="H73" s="38">
        <f>D73+G73</f>
        <v>0</v>
      </c>
      <c r="I73" s="19"/>
      <c r="J73" s="19"/>
      <c r="K73" s="38">
        <f>I73+J73</f>
        <v>0</v>
      </c>
    </row>
    <row r="74" spans="1:15" ht="15">
      <c r="A74" s="47" t="s">
        <v>30</v>
      </c>
      <c r="B74" s="48" t="s">
        <v>31</v>
      </c>
      <c r="C74" s="48" t="s">
        <v>31</v>
      </c>
      <c r="D74" s="72">
        <f>D13+D31+D39+D51+D63</f>
        <v>1218.0999999999999</v>
      </c>
      <c r="E74" s="37" t="e">
        <f>E13+E31+E39+E45+E51+E56+E63+E69+E24+E71+E26</f>
        <v>#REF!</v>
      </c>
      <c r="F74" s="37" t="e">
        <f>F13+F31+F39+F45+F51+F56+F63+F69+F24+F71+F26</f>
        <v>#REF!</v>
      </c>
      <c r="G74" s="72">
        <f>G13+G31+G39+G45+G51+G56+G63+G69+G24+G71+G26</f>
        <v>0</v>
      </c>
      <c r="H74" s="85">
        <f>H13+H31+H39+H51+H63</f>
        <v>1218.0999999999999</v>
      </c>
      <c r="I74" s="72">
        <f>I13+I31+I39+I45+I51+I56+I63+I69+I24+I71+I26</f>
        <v>0</v>
      </c>
      <c r="J74" s="72">
        <f>J13+J31+J39+J45+J51+J56+J63+J69+J24+J71+J26</f>
        <v>0</v>
      </c>
      <c r="K74" s="70">
        <f>I74+J74</f>
        <v>0</v>
      </c>
      <c r="L74" s="85">
        <f>L13+L31+L39+L51+L63</f>
        <v>1196.9000000000001</v>
      </c>
      <c r="M74" s="84">
        <f>M13+M31+M39+M51+M63</f>
        <v>1138.9000000000001</v>
      </c>
      <c r="N74" s="84">
        <v>95.2</v>
      </c>
      <c r="O74" s="84">
        <f>O13+O31+O39+O51</f>
        <v>-58.000000000000007</v>
      </c>
    </row>
    <row r="75" spans="1:15">
      <c r="D75" s="75"/>
      <c r="G75" s="75"/>
      <c r="H75" s="75"/>
      <c r="I75" s="75"/>
      <c r="J75" s="75"/>
      <c r="K75" s="75"/>
    </row>
    <row r="76" spans="1:15">
      <c r="K76" s="68"/>
    </row>
  </sheetData>
  <autoFilter ref="A13:D74">
    <filterColumn colId="3">
      <customFilters and="1">
        <customFilter operator="notEqual" val=" "/>
      </customFilters>
    </filterColumn>
  </autoFilter>
  <mergeCells count="18">
    <mergeCell ref="J10:J12"/>
    <mergeCell ref="H10:H12"/>
    <mergeCell ref="C8:C12"/>
    <mergeCell ref="A8:A12"/>
    <mergeCell ref="A1:K1"/>
    <mergeCell ref="A2:K2"/>
    <mergeCell ref="A3:K3"/>
    <mergeCell ref="A4:K4"/>
    <mergeCell ref="D10:D12"/>
    <mergeCell ref="E10:E12"/>
    <mergeCell ref="F10:F12"/>
    <mergeCell ref="A6:H6"/>
    <mergeCell ref="G10:G12"/>
    <mergeCell ref="B8:B12"/>
    <mergeCell ref="K10:K12"/>
    <mergeCell ref="D8:H8"/>
    <mergeCell ref="I8:K8"/>
    <mergeCell ref="I10:I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2014-расп.расходов </vt:lpstr>
      <vt:lpstr>'Лом  2014-расп.расходов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2014-11-25T10:42:09Z</cp:lastPrinted>
  <dcterms:created xsi:type="dcterms:W3CDTF">2004-10-22T12:41:04Z</dcterms:created>
  <dcterms:modified xsi:type="dcterms:W3CDTF">2014-11-26T11:01:50Z</dcterms:modified>
</cp:coreProperties>
</file>