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120" windowHeight="8445" activeTab="0"/>
  </bookViews>
  <sheets>
    <sheet name="функц  сел пос2006" sheetId="1" r:id="rId1"/>
  </sheets>
  <definedNames>
    <definedName name="_xlnm._FilterDatabase" localSheetId="0" hidden="1">'функц  сел пос2006'!$A$12:$F$130</definedName>
    <definedName name="_xlnm.Print_Titles" localSheetId="0">'функц  сел пос2006'!$9:$11</definedName>
    <definedName name="_xlnm.Print_Area" localSheetId="0">'функц  сел пос2006'!$A$1:$M$130</definedName>
  </definedNames>
  <calcPr fullCalcOnLoad="1"/>
</workbook>
</file>

<file path=xl/sharedStrings.xml><?xml version="1.0" encoding="utf-8"?>
<sst xmlns="http://schemas.openxmlformats.org/spreadsheetml/2006/main" count="396" uniqueCount="141">
  <si>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</si>
  <si>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</si>
  <si>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</si>
  <si>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</si>
  <si>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</si>
  <si>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</si>
  <si>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</si>
  <si>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</si>
  <si>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</si>
  <si>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</si>
  <si>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</si>
  <si>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</si>
  <si>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</si>
  <si>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</si>
  <si>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</si>
  <si>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</si>
  <si>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</si>
  <si>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</si>
  <si>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</si>
  <si>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02</t>
  </si>
  <si>
    <t>08</t>
  </si>
  <si>
    <t>11</t>
  </si>
  <si>
    <t>Мероприятия по землеустройству и землепользованию</t>
  </si>
  <si>
    <t>406</t>
  </si>
  <si>
    <t>Жилищно-коммунальное хозяйство</t>
  </si>
  <si>
    <t>Культура, кинематография и средства массовой информации</t>
  </si>
  <si>
    <t xml:space="preserve">Культура  </t>
  </si>
  <si>
    <t>Библиотеки</t>
  </si>
  <si>
    <t>5190000</t>
  </si>
  <si>
    <t>Всего расходов</t>
  </si>
  <si>
    <t>00</t>
  </si>
  <si>
    <t>Коммунальное хозяйство</t>
  </si>
  <si>
    <t xml:space="preserve">Поддержка коммунального хозяйства </t>
  </si>
  <si>
    <t>Дворцы и дома культуры,другие учреждения культуры и средства массовой информации</t>
  </si>
  <si>
    <t>Резервные фонды</t>
  </si>
  <si>
    <t>Резервные фонды органов местного самоуправления</t>
  </si>
  <si>
    <t>Реализация государственных функций, связанных с общегосударственным управлением</t>
  </si>
  <si>
    <t>15</t>
  </si>
  <si>
    <t>0920000</t>
  </si>
  <si>
    <t>Выполнение других обязательств государства</t>
  </si>
  <si>
    <t>План на год</t>
  </si>
  <si>
    <t>Отчет</t>
  </si>
  <si>
    <t>Отклонения</t>
  </si>
  <si>
    <t>Финансирование</t>
  </si>
  <si>
    <t>06</t>
  </si>
  <si>
    <t>03</t>
  </si>
  <si>
    <t>000</t>
  </si>
  <si>
    <t>3400000</t>
  </si>
  <si>
    <t>3510000</t>
  </si>
  <si>
    <t>Фонд копменсаций</t>
  </si>
  <si>
    <t>518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</si>
  <si>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</si>
  <si>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местного самоуправления</t>
  </si>
  <si>
    <t>Депутаты представительного органа муниципального образования</t>
  </si>
  <si>
    <t>027</t>
  </si>
  <si>
    <t xml:space="preserve">Фонд компенсаций </t>
  </si>
  <si>
    <t>Составление (изменение и дополнение) списков кандидатов в присяжные заседатели федеральных судов  общей юрисдикции в РФ</t>
  </si>
  <si>
    <t>070</t>
  </si>
  <si>
    <t>Обеспечение проведения выборов и референдумов</t>
  </si>
  <si>
    <t>Проведение выборов в представительные (законодательные) органы муниципального образования</t>
  </si>
  <si>
    <t>Проведение выборов и референдумов</t>
  </si>
  <si>
    <t>0200000</t>
  </si>
  <si>
    <t>097</t>
  </si>
  <si>
    <t>0000000</t>
  </si>
  <si>
    <t>Обеспечение деятельности финансовых, налоговых и таможенных органов и органов надзора</t>
  </si>
  <si>
    <t>Субвенции бюджетам на осуществление федеральных полномочий по государственной регистрации актов гражданского состояния</t>
  </si>
  <si>
    <t>Судебная система</t>
  </si>
  <si>
    <t>Национальная оборона</t>
  </si>
  <si>
    <t>Мобилизационная и вневойсковая подготовка</t>
  </si>
  <si>
    <t>Осуществление первичного учета на территориях, где отсутствуют военные комиссариаты</t>
  </si>
  <si>
    <t>Выполнение функций органами местного самоуправления</t>
  </si>
  <si>
    <t>Государственная регистрация актов гражданского состояния</t>
  </si>
  <si>
    <t>Выполнение функций органов местного самоуправления</t>
  </si>
  <si>
    <t>0020000</t>
  </si>
  <si>
    <t>0020400</t>
  </si>
  <si>
    <t>500</t>
  </si>
  <si>
    <t>12</t>
  </si>
  <si>
    <t>0700500</t>
  </si>
  <si>
    <t>013</t>
  </si>
  <si>
    <t>14</t>
  </si>
  <si>
    <t>0920300</t>
  </si>
  <si>
    <t>0013800</t>
  </si>
  <si>
    <t>001</t>
  </si>
  <si>
    <t>0013600</t>
  </si>
  <si>
    <t>4409900</t>
  </si>
  <si>
    <t>4429900</t>
  </si>
  <si>
    <t>Обеспечение деятельности бюджетных  учреждений</t>
  </si>
  <si>
    <t>Обеспечение деятельности бюджетных учреждений</t>
  </si>
  <si>
    <t xml:space="preserve">Мероприятия в области коммунального хозяйства </t>
  </si>
  <si>
    <t xml:space="preserve">Благоустройство </t>
  </si>
  <si>
    <t>6000000</t>
  </si>
  <si>
    <t>Строительство и содержание автомобильных дорог и инженерных сооружений в границах городских округов и сельских поселений в рамках благоустройства</t>
  </si>
  <si>
    <t>6000200</t>
  </si>
  <si>
    <t>Организация и содержание мест захоранениния</t>
  </si>
  <si>
    <t>6000400</t>
  </si>
  <si>
    <t>Прочие мероприятия по благоустройству городских округов и поселений</t>
  </si>
  <si>
    <t>6000500</t>
  </si>
  <si>
    <t>Уличное освещение</t>
  </si>
  <si>
    <t>6000100</t>
  </si>
  <si>
    <t>2,0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</si>
  <si>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</si>
  <si>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</si>
  <si>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0020300</t>
  </si>
  <si>
    <t>Функционирование высшего должностного лица субъектов Российской Федерациии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</si>
  <si>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</si>
  <si>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</t>
  </si>
  <si>
    <t>2</t>
  </si>
  <si>
    <t>Национальная экономика</t>
  </si>
  <si>
    <t xml:space="preserve">04 </t>
  </si>
  <si>
    <t>Другие виды транспорта</t>
  </si>
  <si>
    <t>Субсидии на проведение отдельных мероприятий по другим видам транспорта</t>
  </si>
  <si>
    <t>Субсидии юридическим лицам</t>
  </si>
  <si>
    <t>Выполнение Функций органов местного самоуправления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</si>
  <si>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</si>
  <si>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</si>
  <si>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3400300</t>
  </si>
  <si>
    <t>Финансиро-вание</t>
  </si>
  <si>
    <t>09</t>
  </si>
  <si>
    <t>Приложение №2</t>
  </si>
  <si>
    <t>к Решению Никольского сельского</t>
  </si>
  <si>
    <t>195,3</t>
  </si>
  <si>
    <t>310</t>
  </si>
  <si>
    <t>0020002</t>
  </si>
  <si>
    <t>2,5</t>
  </si>
  <si>
    <t>62,9</t>
  </si>
  <si>
    <t>3150000</t>
  </si>
  <si>
    <t>3150200</t>
  </si>
  <si>
    <t>31502000</t>
  </si>
  <si>
    <t>Дорожное хозяйство</t>
  </si>
  <si>
    <t>Проведение выборов в представительные органы муниципального образования</t>
  </si>
  <si>
    <t>Распределение ассигнований из бюджета Никольского сельского поселения за 1 полугодие 2011 г и  расходов функциональной классификации расходов</t>
  </si>
  <si>
    <t>План на 1полугодие</t>
  </si>
  <si>
    <t>% ис-полне-ния к го-довым назна-чениям</t>
  </si>
  <si>
    <t>% исполнения за 1полугодие</t>
  </si>
  <si>
    <t>81,4</t>
  </si>
  <si>
    <t>192,8</t>
  </si>
  <si>
    <t>97,7</t>
  </si>
  <si>
    <t>156</t>
  </si>
  <si>
    <t>1</t>
  </si>
  <si>
    <t>31,5</t>
  </si>
  <si>
    <t>поселения народных депутатов №16  от  01 августа  2011года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</si>
</sst>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_-* #.##0_р_._-;\-* #.##0_р_._-;_-* &quot;-&quot;_р_._-;_-@_-"/>
    <numFmt numFmtId="182" formatCode="0.000"/>
    <numFmt numFmtId="183" formatCode="0.00000"/>
    <numFmt numFmtId="184" formatCode="0.0000"/>
  </numFmts>
  <fonts count="54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i/>
      <sz val="10"/>
      <name val="Arial"/>
      <family val="0"/>
    </font>
    <font>
      <sz val="11"/>
      <name val="Arial"/>
      <family val="0"/>
    </font>
    <font>
      <i/>
      <sz val="11"/>
      <name val="Arial Cyr"/>
      <family val="0"/>
    </font>
    <font>
      <sz val="12"/>
      <name val="Arial Cyr"/>
      <family val="2"/>
    </font>
    <font>
      <sz val="12"/>
      <name val="Arial"/>
      <family val="0"/>
    </font>
    <font>
      <i/>
      <sz val="12"/>
      <name val="Arial Cyr"/>
      <family val="2"/>
    </font>
    <font>
      <b/>
      <sz val="12"/>
      <name val="Arial Cyr"/>
      <family val="2"/>
    </font>
    <font>
      <b/>
      <sz val="11"/>
      <name val="Arial"/>
      <family val="2"/>
    </font>
    <font>
      <b/>
      <sz val="10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6" fillId="0" borderId="10" xfId="33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Alignment="1">
      <alignment/>
    </xf>
    <xf numFmtId="49" fontId="8" fillId="0" borderId="11" xfId="33" applyNumberFormat="1" applyFont="1" applyFill="1" applyBorder="1" applyAlignment="1" applyProtection="1">
      <alignment horizontal="center" wrapText="1"/>
      <protection hidden="1"/>
    </xf>
    <xf numFmtId="49" fontId="8" fillId="0" borderId="12" xfId="33" applyNumberFormat="1" applyFont="1" applyFill="1" applyBorder="1" applyAlignment="1" applyProtection="1">
      <alignment horizontal="center" wrapText="1"/>
      <protection hidden="1"/>
    </xf>
    <xf numFmtId="49" fontId="3" fillId="0" borderId="11" xfId="33" applyNumberFormat="1" applyFont="1" applyFill="1" applyBorder="1" applyAlignment="1" applyProtection="1">
      <alignment horizontal="center" wrapText="1"/>
      <protection hidden="1"/>
    </xf>
    <xf numFmtId="49" fontId="3" fillId="0" borderId="12" xfId="33" applyNumberFormat="1" applyFont="1" applyFill="1" applyBorder="1" applyAlignment="1" applyProtection="1">
      <alignment horizontal="center" wrapText="1"/>
      <protection hidden="1"/>
    </xf>
    <xf numFmtId="49" fontId="3" fillId="0" borderId="13" xfId="33" applyNumberFormat="1" applyFont="1" applyFill="1" applyBorder="1" applyAlignment="1" applyProtection="1">
      <alignment horizontal="center" wrapText="1"/>
      <protection hidden="1"/>
    </xf>
    <xf numFmtId="49" fontId="9" fillId="0" borderId="11" xfId="33" applyNumberFormat="1" applyFont="1" applyFill="1" applyBorder="1" applyAlignment="1" applyProtection="1">
      <alignment horizontal="center" wrapText="1"/>
      <protection hidden="1"/>
    </xf>
    <xf numFmtId="49" fontId="9" fillId="0" borderId="12" xfId="33" applyNumberFormat="1" applyFont="1" applyFill="1" applyBorder="1" applyAlignment="1" applyProtection="1">
      <alignment horizontal="center" wrapText="1"/>
      <protection hidden="1"/>
    </xf>
    <xf numFmtId="49" fontId="9" fillId="0" borderId="13" xfId="33" applyNumberFormat="1" applyFont="1" applyFill="1" applyBorder="1" applyAlignment="1" applyProtection="1">
      <alignment horizontal="center" wrapText="1"/>
      <protection hidden="1"/>
    </xf>
    <xf numFmtId="49" fontId="8" fillId="0" borderId="13" xfId="33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9" fontId="6" fillId="0" borderId="14" xfId="33" applyNumberFormat="1" applyFont="1" applyFill="1" applyBorder="1" applyAlignment="1" applyProtection="1">
      <alignment horizontal="center" wrapText="1"/>
      <protection hidden="1"/>
    </xf>
    <xf numFmtId="49" fontId="6" fillId="0" borderId="15" xfId="33" applyNumberFormat="1" applyFont="1" applyFill="1" applyBorder="1" applyAlignment="1" applyProtection="1">
      <alignment horizontal="center" wrapText="1"/>
      <protection hidden="1"/>
    </xf>
    <xf numFmtId="49" fontId="0" fillId="0" borderId="13" xfId="0" applyNumberFormat="1" applyFont="1" applyFill="1" applyBorder="1" applyAlignment="1">
      <alignment/>
    </xf>
    <xf numFmtId="49" fontId="9" fillId="0" borderId="16" xfId="33" applyNumberFormat="1" applyFont="1" applyFill="1" applyBorder="1" applyAlignment="1" applyProtection="1">
      <alignment horizontal="center" wrapText="1"/>
      <protection hidden="1"/>
    </xf>
    <xf numFmtId="49" fontId="9" fillId="0" borderId="17" xfId="33" applyNumberFormat="1" applyFont="1" applyFill="1" applyBorder="1" applyAlignment="1" applyProtection="1">
      <alignment horizontal="center" wrapText="1"/>
      <protection hidden="1"/>
    </xf>
    <xf numFmtId="49" fontId="9" fillId="0" borderId="18" xfId="33" applyNumberFormat="1" applyFont="1" applyFill="1" applyBorder="1" applyAlignment="1" applyProtection="1">
      <alignment horizontal="center" wrapText="1"/>
      <protection hidden="1"/>
    </xf>
    <xf numFmtId="49" fontId="8" fillId="0" borderId="16" xfId="33" applyNumberFormat="1" applyFont="1" applyFill="1" applyBorder="1" applyAlignment="1" applyProtection="1">
      <alignment horizontal="center" wrapText="1"/>
      <protection hidden="1"/>
    </xf>
    <xf numFmtId="49" fontId="8" fillId="0" borderId="17" xfId="33" applyNumberFormat="1" applyFont="1" applyFill="1" applyBorder="1" applyAlignment="1" applyProtection="1">
      <alignment horizontal="center" wrapText="1"/>
      <protection hidden="1"/>
    </xf>
    <xf numFmtId="49" fontId="8" fillId="0" borderId="18" xfId="33" applyNumberFormat="1" applyFont="1" applyFill="1" applyBorder="1" applyAlignment="1" applyProtection="1">
      <alignment horizontal="center" wrapText="1"/>
      <protection hidden="1"/>
    </xf>
    <xf numFmtId="49" fontId="3" fillId="0" borderId="16" xfId="33" applyNumberFormat="1" applyFont="1" applyFill="1" applyBorder="1" applyAlignment="1" applyProtection="1">
      <alignment horizontal="center" wrapText="1"/>
      <protection hidden="1"/>
    </xf>
    <xf numFmtId="49" fontId="3" fillId="0" borderId="17" xfId="33" applyNumberFormat="1" applyFont="1" applyFill="1" applyBorder="1" applyAlignment="1" applyProtection="1">
      <alignment horizontal="center" wrapText="1"/>
      <protection hidden="1"/>
    </xf>
    <xf numFmtId="49" fontId="3" fillId="0" borderId="18" xfId="33" applyNumberFormat="1" applyFont="1" applyFill="1" applyBorder="1" applyAlignment="1" applyProtection="1">
      <alignment horizontal="center" wrapText="1"/>
      <protection hidden="1"/>
    </xf>
    <xf numFmtId="0" fontId="10" fillId="0" borderId="0" xfId="0" applyFont="1" applyAlignment="1">
      <alignment/>
    </xf>
    <xf numFmtId="0" fontId="6" fillId="0" borderId="10" xfId="33" applyFont="1" applyFill="1" applyBorder="1" applyAlignment="1" applyProtection="1">
      <alignment horizontal="left" wrapText="1"/>
      <protection hidden="1"/>
    </xf>
    <xf numFmtId="0" fontId="3" fillId="0" borderId="19" xfId="33" applyFont="1" applyFill="1" applyBorder="1" applyAlignment="1" applyProtection="1">
      <alignment horizontal="left" wrapText="1"/>
      <protection hidden="1"/>
    </xf>
    <xf numFmtId="0" fontId="9" fillId="0" borderId="19" xfId="33" applyFont="1" applyFill="1" applyBorder="1" applyAlignment="1" applyProtection="1">
      <alignment horizontal="left" wrapText="1"/>
      <protection hidden="1"/>
    </xf>
    <xf numFmtId="0" fontId="8" fillId="0" borderId="11" xfId="33" applyFont="1" applyFill="1" applyBorder="1" applyAlignment="1" applyProtection="1">
      <alignment horizontal="left" wrapText="1"/>
      <protection hidden="1"/>
    </xf>
    <xf numFmtId="0" fontId="3" fillId="0" borderId="11" xfId="33" applyFont="1" applyFill="1" applyBorder="1" applyAlignment="1" applyProtection="1">
      <alignment horizontal="left" wrapText="1"/>
      <protection hidden="1"/>
    </xf>
    <xf numFmtId="0" fontId="9" fillId="0" borderId="11" xfId="33" applyFont="1" applyFill="1" applyBorder="1" applyAlignment="1" applyProtection="1">
      <alignment horizontal="left" wrapText="1"/>
      <protection hidden="1"/>
    </xf>
    <xf numFmtId="0" fontId="8" fillId="0" borderId="16" xfId="33" applyFont="1" applyFill="1" applyBorder="1" applyAlignment="1" applyProtection="1">
      <alignment horizontal="left" wrapText="1"/>
      <protection hidden="1"/>
    </xf>
    <xf numFmtId="0" fontId="9" fillId="0" borderId="16" xfId="33" applyFont="1" applyFill="1" applyBorder="1" applyAlignment="1" applyProtection="1">
      <alignment horizontal="left" wrapText="1"/>
      <protection hidden="1"/>
    </xf>
    <xf numFmtId="0" fontId="3" fillId="0" borderId="16" xfId="33" applyFont="1" applyFill="1" applyBorder="1" applyAlignment="1" applyProtection="1">
      <alignment horizontal="left" wrapText="1"/>
      <protection hidden="1"/>
    </xf>
    <xf numFmtId="0" fontId="9" fillId="0" borderId="20" xfId="33" applyFont="1" applyFill="1" applyBorder="1" applyAlignment="1" applyProtection="1">
      <alignment horizontal="left" wrapText="1"/>
      <protection hidden="1"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17" xfId="0" applyNumberFormat="1" applyFont="1" applyFill="1" applyBorder="1" applyAlignment="1">
      <alignment horizontal="center"/>
    </xf>
    <xf numFmtId="0" fontId="3" fillId="0" borderId="11" xfId="33" applyFont="1" applyFill="1" applyBorder="1" applyAlignment="1" applyProtection="1">
      <alignment horizontal="left" wrapText="1"/>
      <protection hidden="1"/>
    </xf>
    <xf numFmtId="168" fontId="0" fillId="0" borderId="0" xfId="0" applyNumberFormat="1" applyFont="1" applyFill="1" applyAlignment="1">
      <alignment/>
    </xf>
    <xf numFmtId="180" fontId="7" fillId="0" borderId="12" xfId="0" applyNumberFormat="1" applyFon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180" fontId="11" fillId="0" borderId="12" xfId="0" applyNumberFormat="1" applyFont="1" applyFill="1" applyBorder="1" applyAlignment="1">
      <alignment horizontal="center"/>
    </xf>
    <xf numFmtId="49" fontId="6" fillId="0" borderId="16" xfId="33" applyNumberFormat="1" applyFont="1" applyFill="1" applyBorder="1" applyAlignment="1" applyProtection="1">
      <alignment horizontal="center" wrapText="1"/>
      <protection hidden="1"/>
    </xf>
    <xf numFmtId="0" fontId="3" fillId="0" borderId="20" xfId="33" applyFont="1" applyFill="1" applyBorder="1" applyAlignment="1" applyProtection="1">
      <alignment horizontal="left" wrapText="1"/>
      <protection hidden="1"/>
    </xf>
    <xf numFmtId="0" fontId="3" fillId="0" borderId="16" xfId="33" applyFont="1" applyFill="1" applyBorder="1" applyAlignment="1" applyProtection="1">
      <alignment horizontal="left" wrapText="1"/>
      <protection hidden="1"/>
    </xf>
    <xf numFmtId="0" fontId="8" fillId="0" borderId="20" xfId="33" applyFont="1" applyFill="1" applyBorder="1" applyAlignment="1" applyProtection="1">
      <alignment horizontal="left" wrapText="1"/>
      <protection hidden="1"/>
    </xf>
    <xf numFmtId="0" fontId="8" fillId="0" borderId="20" xfId="33" applyFont="1" applyFill="1" applyBorder="1" applyAlignment="1" applyProtection="1">
      <alignment horizontal="left" vertical="top" wrapText="1"/>
      <protection hidden="1"/>
    </xf>
    <xf numFmtId="49" fontId="7" fillId="0" borderId="17" xfId="0" applyNumberFormat="1" applyFont="1" applyFill="1" applyBorder="1" applyAlignment="1">
      <alignment/>
    </xf>
    <xf numFmtId="49" fontId="7" fillId="0" borderId="21" xfId="0" applyNumberFormat="1" applyFont="1" applyFill="1" applyBorder="1" applyAlignment="1">
      <alignment/>
    </xf>
    <xf numFmtId="49" fontId="7" fillId="0" borderId="22" xfId="0" applyNumberFormat="1" applyFont="1" applyFill="1" applyBorder="1" applyAlignment="1">
      <alignment/>
    </xf>
    <xf numFmtId="0" fontId="12" fillId="0" borderId="20" xfId="33" applyFont="1" applyFill="1" applyBorder="1" applyAlignment="1" applyProtection="1">
      <alignment horizontal="left" wrapText="1"/>
      <protection hidden="1"/>
    </xf>
    <xf numFmtId="0" fontId="9" fillId="0" borderId="20" xfId="33" applyFont="1" applyFill="1" applyBorder="1" applyAlignment="1" applyProtection="1">
      <alignment horizontal="left" wrapText="1"/>
      <protection hidden="1"/>
    </xf>
    <xf numFmtId="0" fontId="3" fillId="0" borderId="20" xfId="33" applyFont="1" applyFill="1" applyBorder="1" applyAlignment="1" applyProtection="1">
      <alignment horizontal="left" vertical="top" wrapText="1"/>
      <protection hidden="1"/>
    </xf>
    <xf numFmtId="49" fontId="0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Border="1" applyAlignment="1">
      <alignment horizontal="left" wrapText="1"/>
    </xf>
    <xf numFmtId="49" fontId="0" fillId="0" borderId="16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Border="1" applyAlignment="1">
      <alignment/>
    </xf>
    <xf numFmtId="49" fontId="7" fillId="0" borderId="12" xfId="0" applyNumberFormat="1" applyFont="1" applyFill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180" fontId="7" fillId="0" borderId="12" xfId="0" applyNumberFormat="1" applyFont="1" applyBorder="1" applyAlignment="1">
      <alignment horizontal="center"/>
    </xf>
    <xf numFmtId="49" fontId="9" fillId="0" borderId="12" xfId="33" applyNumberFormat="1" applyFont="1" applyFill="1" applyBorder="1" applyAlignment="1" applyProtection="1">
      <alignment horizontal="center" wrapText="1"/>
      <protection hidden="1"/>
    </xf>
    <xf numFmtId="0" fontId="13" fillId="0" borderId="20" xfId="33" applyFont="1" applyFill="1" applyBorder="1" applyAlignment="1" applyProtection="1">
      <alignment horizontal="left" wrapText="1"/>
      <protection hidden="1"/>
    </xf>
    <xf numFmtId="49" fontId="13" fillId="0" borderId="16" xfId="33" applyNumberFormat="1" applyFont="1" applyFill="1" applyBorder="1" applyAlignment="1" applyProtection="1">
      <alignment horizontal="center" wrapText="1"/>
      <protection hidden="1"/>
    </xf>
    <xf numFmtId="49" fontId="13" fillId="0" borderId="17" xfId="33" applyNumberFormat="1" applyFont="1" applyFill="1" applyBorder="1" applyAlignment="1" applyProtection="1">
      <alignment horizontal="center" wrapText="1"/>
      <protection hidden="1"/>
    </xf>
    <xf numFmtId="49" fontId="13" fillId="0" borderId="18" xfId="33" applyNumberFormat="1" applyFont="1" applyFill="1" applyBorder="1" applyAlignment="1" applyProtection="1">
      <alignment horizontal="center" wrapText="1"/>
      <protection hidden="1"/>
    </xf>
    <xf numFmtId="49" fontId="13" fillId="0" borderId="12" xfId="33" applyNumberFormat="1" applyFont="1" applyFill="1" applyBorder="1" applyAlignment="1" applyProtection="1">
      <alignment horizontal="center" wrapText="1"/>
      <protection hidden="1"/>
    </xf>
    <xf numFmtId="0" fontId="14" fillId="0" borderId="0" xfId="0" applyFont="1" applyAlignment="1">
      <alignment/>
    </xf>
    <xf numFmtId="0" fontId="13" fillId="0" borderId="20" xfId="33" applyFont="1" applyFill="1" applyBorder="1" applyAlignment="1" applyProtection="1">
      <alignment horizontal="left" wrapText="1"/>
      <protection hidden="1"/>
    </xf>
    <xf numFmtId="49" fontId="15" fillId="0" borderId="16" xfId="33" applyNumberFormat="1" applyFont="1" applyFill="1" applyBorder="1" applyAlignment="1" applyProtection="1">
      <alignment horizontal="center" wrapText="1"/>
      <protection hidden="1"/>
    </xf>
    <xf numFmtId="49" fontId="15" fillId="0" borderId="17" xfId="33" applyNumberFormat="1" applyFont="1" applyFill="1" applyBorder="1" applyAlignment="1" applyProtection="1">
      <alignment horizontal="center" wrapText="1"/>
      <protection hidden="1"/>
    </xf>
    <xf numFmtId="49" fontId="15" fillId="0" borderId="18" xfId="33" applyNumberFormat="1" applyFont="1" applyFill="1" applyBorder="1" applyAlignment="1" applyProtection="1">
      <alignment horizontal="center" wrapText="1"/>
      <protection hidden="1"/>
    </xf>
    <xf numFmtId="0" fontId="13" fillId="0" borderId="19" xfId="33" applyFont="1" applyFill="1" applyBorder="1" applyAlignment="1" applyProtection="1">
      <alignment horizontal="left" wrapText="1"/>
      <protection hidden="1"/>
    </xf>
    <xf numFmtId="49" fontId="13" fillId="0" borderId="11" xfId="33" applyNumberFormat="1" applyFont="1" applyFill="1" applyBorder="1" applyAlignment="1" applyProtection="1">
      <alignment horizontal="center" wrapText="1"/>
      <protection hidden="1"/>
    </xf>
    <xf numFmtId="49" fontId="13" fillId="0" borderId="13" xfId="33" applyNumberFormat="1" applyFont="1" applyFill="1" applyBorder="1" applyAlignment="1" applyProtection="1">
      <alignment horizontal="center" wrapText="1"/>
      <protection hidden="1"/>
    </xf>
    <xf numFmtId="0" fontId="13" fillId="0" borderId="16" xfId="33" applyFont="1" applyFill="1" applyBorder="1" applyAlignment="1" applyProtection="1">
      <alignment horizontal="left" wrapText="1"/>
      <protection hidden="1"/>
    </xf>
    <xf numFmtId="49" fontId="14" fillId="0" borderId="17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6" fillId="0" borderId="10" xfId="33" applyFont="1" applyFill="1" applyBorder="1" applyAlignment="1" applyProtection="1">
      <alignment horizontal="left" wrapText="1"/>
      <protection hidden="1"/>
    </xf>
    <xf numFmtId="49" fontId="16" fillId="0" borderId="10" xfId="33" applyNumberFormat="1" applyFont="1" applyFill="1" applyBorder="1" applyAlignment="1" applyProtection="1">
      <alignment horizontal="center" wrapText="1"/>
      <protection hidden="1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16" fillId="0" borderId="14" xfId="33" applyNumberFormat="1" applyFont="1" applyFill="1" applyBorder="1" applyAlignment="1" applyProtection="1">
      <alignment horizontal="center" wrapText="1"/>
      <protection hidden="1"/>
    </xf>
    <xf numFmtId="49" fontId="16" fillId="0" borderId="15" xfId="33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Alignment="1">
      <alignment/>
    </xf>
    <xf numFmtId="0" fontId="16" fillId="0" borderId="23" xfId="33" applyFont="1" applyFill="1" applyBorder="1" applyAlignment="1" applyProtection="1">
      <alignment horizontal="left" wrapText="1"/>
      <protection hidden="1"/>
    </xf>
    <xf numFmtId="49" fontId="16" fillId="0" borderId="23" xfId="33" applyNumberFormat="1" applyFont="1" applyFill="1" applyBorder="1" applyAlignment="1" applyProtection="1">
      <alignment horizontal="center" wrapText="1"/>
      <protection hidden="1"/>
    </xf>
    <xf numFmtId="49" fontId="16" fillId="0" borderId="24" xfId="33" applyNumberFormat="1" applyFont="1" applyFill="1" applyBorder="1" applyAlignment="1" applyProtection="1">
      <alignment horizontal="center" wrapText="1"/>
      <protection hidden="1"/>
    </xf>
    <xf numFmtId="49" fontId="16" fillId="0" borderId="25" xfId="33" applyNumberFormat="1" applyFont="1" applyFill="1" applyBorder="1" applyAlignment="1" applyProtection="1">
      <alignment horizontal="center" wrapText="1"/>
      <protection hidden="1"/>
    </xf>
    <xf numFmtId="49" fontId="5" fillId="0" borderId="14" xfId="0" applyNumberFormat="1" applyFont="1" applyFill="1" applyBorder="1" applyAlignment="1">
      <alignment/>
    </xf>
    <xf numFmtId="49" fontId="5" fillId="0" borderId="26" xfId="0" applyNumberFormat="1" applyFont="1" applyFill="1" applyBorder="1" applyAlignment="1">
      <alignment/>
    </xf>
    <xf numFmtId="49" fontId="5" fillId="0" borderId="27" xfId="0" applyNumberFormat="1" applyFont="1" applyFill="1" applyBorder="1" applyAlignment="1">
      <alignment/>
    </xf>
    <xf numFmtId="0" fontId="16" fillId="0" borderId="20" xfId="33" applyFont="1" applyFill="1" applyBorder="1" applyAlignment="1" applyProtection="1">
      <alignment horizontal="left" wrapText="1"/>
      <protection hidden="1"/>
    </xf>
    <xf numFmtId="49" fontId="16" fillId="0" borderId="16" xfId="33" applyNumberFormat="1" applyFont="1" applyFill="1" applyBorder="1" applyAlignment="1" applyProtection="1">
      <alignment horizontal="center" wrapText="1"/>
      <protection hidden="1"/>
    </xf>
    <xf numFmtId="49" fontId="16" fillId="0" borderId="17" xfId="33" applyNumberFormat="1" applyFont="1" applyFill="1" applyBorder="1" applyAlignment="1" applyProtection="1">
      <alignment horizontal="center" wrapText="1"/>
      <protection hidden="1"/>
    </xf>
    <xf numFmtId="49" fontId="16" fillId="0" borderId="18" xfId="33" applyNumberFormat="1" applyFont="1" applyFill="1" applyBorder="1" applyAlignment="1" applyProtection="1">
      <alignment horizontal="center" wrapText="1"/>
      <protection hidden="1"/>
    </xf>
    <xf numFmtId="2" fontId="7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3" fillId="0" borderId="12" xfId="33" applyNumberFormat="1" applyFont="1" applyFill="1" applyBorder="1" applyAlignment="1" applyProtection="1">
      <alignment horizontal="center" wrapText="1"/>
      <protection hidden="1"/>
    </xf>
    <xf numFmtId="2" fontId="16" fillId="0" borderId="12" xfId="33" applyNumberFormat="1" applyFont="1" applyFill="1" applyBorder="1" applyAlignment="1" applyProtection="1">
      <alignment horizontal="center" wrapText="1"/>
      <protection hidden="1"/>
    </xf>
    <xf numFmtId="2" fontId="8" fillId="0" borderId="12" xfId="33" applyNumberFormat="1" applyFont="1" applyFill="1" applyBorder="1" applyAlignment="1" applyProtection="1">
      <alignment horizontal="center" wrapText="1"/>
      <protection hidden="1"/>
    </xf>
    <xf numFmtId="180" fontId="13" fillId="0" borderId="12" xfId="33" applyNumberFormat="1" applyFont="1" applyFill="1" applyBorder="1" applyAlignment="1" applyProtection="1">
      <alignment horizontal="center" wrapText="1"/>
      <protection hidden="1"/>
    </xf>
    <xf numFmtId="0" fontId="16" fillId="0" borderId="16" xfId="33" applyFont="1" applyFill="1" applyBorder="1" applyAlignment="1" applyProtection="1">
      <alignment horizontal="left" wrapText="1"/>
      <protection hidden="1"/>
    </xf>
    <xf numFmtId="0" fontId="0" fillId="0" borderId="0" xfId="0" applyFont="1" applyBorder="1" applyAlignment="1">
      <alignment/>
    </xf>
    <xf numFmtId="180" fontId="16" fillId="0" borderId="12" xfId="33" applyNumberFormat="1" applyFont="1" applyFill="1" applyBorder="1" applyAlignment="1" applyProtection="1">
      <alignment horizontal="center" wrapText="1"/>
      <protection hidden="1"/>
    </xf>
    <xf numFmtId="180" fontId="3" fillId="0" borderId="12" xfId="33" applyNumberFormat="1" applyFont="1" applyFill="1" applyBorder="1" applyAlignment="1" applyProtection="1">
      <alignment horizontal="center" wrapText="1"/>
      <protection hidden="1"/>
    </xf>
    <xf numFmtId="2" fontId="14" fillId="0" borderId="12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180" fontId="14" fillId="0" borderId="12" xfId="0" applyNumberFormat="1" applyFont="1" applyFill="1" applyBorder="1" applyAlignment="1">
      <alignment horizontal="center"/>
    </xf>
    <xf numFmtId="180" fontId="5" fillId="0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180" fontId="5" fillId="0" borderId="12" xfId="0" applyNumberFormat="1" applyFont="1" applyFill="1" applyBorder="1" applyAlignment="1">
      <alignment horizontal="center"/>
    </xf>
    <xf numFmtId="180" fontId="9" fillId="0" borderId="12" xfId="33" applyNumberFormat="1" applyFont="1" applyFill="1" applyBorder="1" applyAlignment="1" applyProtection="1">
      <alignment horizontal="center" wrapText="1"/>
      <protection hidden="1"/>
    </xf>
    <xf numFmtId="182" fontId="16" fillId="0" borderId="12" xfId="33" applyNumberFormat="1" applyFont="1" applyFill="1" applyBorder="1" applyAlignment="1" applyProtection="1">
      <alignment horizontal="center" wrapText="1"/>
      <protection hidden="1"/>
    </xf>
    <xf numFmtId="182" fontId="8" fillId="0" borderId="12" xfId="33" applyNumberFormat="1" applyFont="1" applyFill="1" applyBorder="1" applyAlignment="1" applyProtection="1">
      <alignment horizontal="center" wrapText="1"/>
      <protection hidden="1"/>
    </xf>
    <xf numFmtId="183" fontId="13" fillId="0" borderId="12" xfId="33" applyNumberFormat="1" applyFont="1" applyFill="1" applyBorder="1" applyAlignment="1" applyProtection="1">
      <alignment horizontal="center" wrapText="1"/>
      <protection hidden="1"/>
    </xf>
    <xf numFmtId="183" fontId="3" fillId="0" borderId="12" xfId="33" applyNumberFormat="1" applyFont="1" applyFill="1" applyBorder="1" applyAlignment="1" applyProtection="1">
      <alignment horizontal="center" wrapText="1"/>
      <protection hidden="1"/>
    </xf>
    <xf numFmtId="183" fontId="0" fillId="0" borderId="12" xfId="0" applyNumberForma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14" fillId="0" borderId="12" xfId="0" applyNumberFormat="1" applyFont="1" applyFill="1" applyBorder="1" applyAlignment="1">
      <alignment horizontal="center"/>
    </xf>
    <xf numFmtId="183" fontId="7" fillId="0" borderId="12" xfId="0" applyNumberFormat="1" applyFont="1" applyFill="1" applyBorder="1" applyAlignment="1">
      <alignment horizontal="center"/>
    </xf>
    <xf numFmtId="182" fontId="5" fillId="0" borderId="12" xfId="0" applyNumberFormat="1" applyFont="1" applyBorder="1" applyAlignment="1">
      <alignment horizontal="center"/>
    </xf>
    <xf numFmtId="180" fontId="7" fillId="0" borderId="17" xfId="0" applyNumberFormat="1" applyFont="1" applyFill="1" applyBorder="1" applyAlignment="1">
      <alignment horizontal="center"/>
    </xf>
    <xf numFmtId="183" fontId="0" fillId="0" borderId="12" xfId="0" applyNumberFormat="1" applyFill="1" applyBorder="1" applyAlignment="1">
      <alignment horizontal="center"/>
    </xf>
    <xf numFmtId="183" fontId="7" fillId="0" borderId="12" xfId="0" applyNumberFormat="1" applyFont="1" applyFill="1" applyBorder="1" applyAlignment="1">
      <alignment horizontal="center"/>
    </xf>
    <xf numFmtId="180" fontId="5" fillId="0" borderId="28" xfId="0" applyNumberFormat="1" applyFont="1" applyFill="1" applyBorder="1" applyAlignment="1">
      <alignment horizontal="center"/>
    </xf>
    <xf numFmtId="183" fontId="6" fillId="0" borderId="12" xfId="33" applyNumberFormat="1" applyFont="1" applyFill="1" applyBorder="1" applyAlignment="1" applyProtection="1">
      <alignment horizontal="center" wrapText="1"/>
      <protection hidden="1"/>
    </xf>
    <xf numFmtId="2" fontId="13" fillId="0" borderId="12" xfId="33" applyNumberFormat="1" applyFont="1" applyFill="1" applyBorder="1" applyAlignment="1" applyProtection="1">
      <alignment horizontal="center" wrapText="1"/>
      <protection hidden="1"/>
    </xf>
    <xf numFmtId="180" fontId="8" fillId="0" borderId="12" xfId="33" applyNumberFormat="1" applyFont="1" applyFill="1" applyBorder="1" applyAlignment="1" applyProtection="1">
      <alignment horizontal="center" wrapText="1"/>
      <protection hidden="1"/>
    </xf>
    <xf numFmtId="180" fontId="0" fillId="0" borderId="12" xfId="0" applyNumberFormat="1" applyFon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11" fillId="0" borderId="12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16" xfId="33" applyFont="1" applyFill="1" applyBorder="1" applyAlignment="1" applyProtection="1">
      <alignment horizontal="left" wrapText="1"/>
      <protection hidden="1"/>
    </xf>
    <xf numFmtId="49" fontId="12" fillId="0" borderId="16" xfId="33" applyNumberFormat="1" applyFont="1" applyFill="1" applyBorder="1" applyAlignment="1" applyProtection="1">
      <alignment horizontal="center" wrapText="1"/>
      <protection hidden="1"/>
    </xf>
    <xf numFmtId="49" fontId="12" fillId="0" borderId="17" xfId="33" applyNumberFormat="1" applyFont="1" applyFill="1" applyBorder="1" applyAlignment="1" applyProtection="1">
      <alignment horizontal="center" wrapText="1"/>
      <protection hidden="1"/>
    </xf>
    <xf numFmtId="49" fontId="12" fillId="0" borderId="18" xfId="33" applyNumberFormat="1" applyFont="1" applyFill="1" applyBorder="1" applyAlignment="1" applyProtection="1">
      <alignment horizontal="center" wrapText="1"/>
      <protection hidden="1"/>
    </xf>
    <xf numFmtId="182" fontId="7" fillId="0" borderId="12" xfId="0" applyNumberFormat="1" applyFont="1" applyFill="1" applyBorder="1" applyAlignment="1">
      <alignment horizontal="center"/>
    </xf>
    <xf numFmtId="180" fontId="5" fillId="0" borderId="12" xfId="0" applyNumberFormat="1" applyFont="1" applyBorder="1" applyAlignment="1">
      <alignment/>
    </xf>
    <xf numFmtId="180" fontId="7" fillId="0" borderId="12" xfId="0" applyNumberFormat="1" applyFont="1" applyBorder="1" applyAlignment="1">
      <alignment/>
    </xf>
    <xf numFmtId="180" fontId="14" fillId="0" borderId="12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80" fontId="0" fillId="0" borderId="12" xfId="0" applyNumberFormat="1" applyFont="1" applyBorder="1" applyAlignment="1">
      <alignment horizontal="center"/>
    </xf>
    <xf numFmtId="180" fontId="11" fillId="0" borderId="12" xfId="0" applyNumberFormat="1" applyFont="1" applyBorder="1" applyAlignment="1">
      <alignment horizontal="center"/>
    </xf>
    <xf numFmtId="180" fontId="7" fillId="0" borderId="17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80" fontId="14" fillId="0" borderId="12" xfId="0" applyNumberFormat="1" applyFont="1" applyBorder="1" applyAlignment="1">
      <alignment horizontal="center"/>
    </xf>
    <xf numFmtId="183" fontId="8" fillId="0" borderId="12" xfId="33" applyNumberFormat="1" applyFont="1" applyFill="1" applyBorder="1" applyAlignment="1" applyProtection="1">
      <alignment horizontal="center" wrapText="1"/>
      <protection hidden="1"/>
    </xf>
    <xf numFmtId="180" fontId="14" fillId="0" borderId="12" xfId="0" applyNumberFormat="1" applyFont="1" applyBorder="1" applyAlignment="1">
      <alignment/>
    </xf>
    <xf numFmtId="180" fontId="5" fillId="0" borderId="12" xfId="0" applyNumberFormat="1" applyFont="1" applyBorder="1" applyAlignment="1">
      <alignment horizontal="center"/>
    </xf>
    <xf numFmtId="180" fontId="17" fillId="0" borderId="28" xfId="0" applyNumberFormat="1" applyFont="1" applyFill="1" applyBorder="1" applyAlignment="1">
      <alignment horizontal="center"/>
    </xf>
    <xf numFmtId="180" fontId="14" fillId="0" borderId="12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82" fontId="5" fillId="0" borderId="12" xfId="0" applyNumberFormat="1" applyFont="1" applyFill="1" applyBorder="1" applyAlignment="1">
      <alignment horizontal="center"/>
    </xf>
    <xf numFmtId="49" fontId="18" fillId="0" borderId="16" xfId="33" applyNumberFormat="1" applyFont="1" applyFill="1" applyBorder="1" applyAlignment="1" applyProtection="1">
      <alignment horizontal="center" wrapText="1"/>
      <protection hidden="1"/>
    </xf>
    <xf numFmtId="49" fontId="18" fillId="0" borderId="17" xfId="33" applyNumberFormat="1" applyFont="1" applyFill="1" applyBorder="1" applyAlignment="1" applyProtection="1">
      <alignment horizontal="center" wrapText="1"/>
      <protection hidden="1"/>
    </xf>
    <xf numFmtId="49" fontId="18" fillId="0" borderId="18" xfId="33" applyNumberFormat="1" applyFont="1" applyFill="1" applyBorder="1" applyAlignment="1" applyProtection="1">
      <alignment horizontal="center" wrapText="1"/>
      <protection hidden="1"/>
    </xf>
    <xf numFmtId="2" fontId="18" fillId="0" borderId="12" xfId="33" applyNumberFormat="1" applyFont="1" applyFill="1" applyBorder="1" applyAlignment="1" applyProtection="1">
      <alignment horizontal="center" wrapText="1"/>
      <protection hidden="1"/>
    </xf>
    <xf numFmtId="180" fontId="5" fillId="0" borderId="12" xfId="0" applyNumberFormat="1" applyFont="1" applyBorder="1" applyAlignment="1">
      <alignment/>
    </xf>
    <xf numFmtId="180" fontId="5" fillId="0" borderId="12" xfId="0" applyNumberFormat="1" applyFont="1" applyFill="1" applyBorder="1" applyAlignment="1">
      <alignment horizontal="center"/>
    </xf>
    <xf numFmtId="49" fontId="9" fillId="0" borderId="29" xfId="33" applyNumberFormat="1" applyFont="1" applyFill="1" applyBorder="1" applyAlignment="1" applyProtection="1">
      <alignment horizontal="center" wrapText="1"/>
      <protection hidden="1"/>
    </xf>
    <xf numFmtId="49" fontId="16" fillId="0" borderId="12" xfId="33" applyNumberFormat="1" applyFont="1" applyFill="1" applyBorder="1" applyAlignment="1" applyProtection="1">
      <alignment horizontal="center" wrapText="1"/>
      <protection hidden="1"/>
    </xf>
    <xf numFmtId="0" fontId="0" fillId="0" borderId="30" xfId="0" applyBorder="1" applyAlignment="1">
      <alignment/>
    </xf>
    <xf numFmtId="180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10" xfId="33" applyFont="1" applyFill="1" applyBorder="1" applyAlignment="1" applyProtection="1">
      <alignment horizontal="center" vertical="center" wrapText="1"/>
      <protection hidden="1"/>
    </xf>
    <xf numFmtId="0" fontId="6" fillId="0" borderId="11" xfId="33" applyFont="1" applyFill="1" applyBorder="1" applyAlignment="1" applyProtection="1">
      <alignment horizontal="center" vertical="center" wrapText="1"/>
      <protection hidden="1"/>
    </xf>
    <xf numFmtId="0" fontId="6" fillId="0" borderId="31" xfId="33" applyFont="1" applyFill="1" applyBorder="1" applyAlignment="1" applyProtection="1">
      <alignment horizontal="center" vertical="center" wrapText="1"/>
      <protection hidden="1"/>
    </xf>
    <xf numFmtId="0" fontId="6" fillId="0" borderId="32" xfId="33" applyFont="1" applyFill="1" applyBorder="1" applyAlignment="1" applyProtection="1">
      <alignment horizontal="center" vertical="center" wrapText="1"/>
      <protection hidden="1"/>
    </xf>
    <xf numFmtId="0" fontId="6" fillId="0" borderId="33" xfId="33" applyFont="1" applyFill="1" applyBorder="1" applyAlignment="1" applyProtection="1">
      <alignment horizontal="center" vertical="center" wrapText="1"/>
      <protection hidden="1"/>
    </xf>
    <xf numFmtId="0" fontId="6" fillId="0" borderId="34" xfId="33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6" fillId="0" borderId="35" xfId="33" applyFont="1" applyFill="1" applyBorder="1" applyAlignment="1" applyProtection="1">
      <alignment horizontal="center" vertical="center" wrapText="1"/>
      <protection hidden="1"/>
    </xf>
    <xf numFmtId="0" fontId="6" fillId="0" borderId="36" xfId="33" applyFont="1" applyFill="1" applyBorder="1" applyAlignment="1" applyProtection="1">
      <alignment horizontal="center" vertical="center" wrapText="1"/>
      <protection hidden="1"/>
    </xf>
    <xf numFmtId="0" fontId="6" fillId="0" borderId="17" xfId="33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180" fontId="0" fillId="0" borderId="35" xfId="0" applyNumberFormat="1" applyFont="1" applyFill="1" applyBorder="1" applyAlignment="1">
      <alignment horizontal="center"/>
    </xf>
    <xf numFmtId="180" fontId="0" fillId="0" borderId="36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180" fontId="7" fillId="0" borderId="35" xfId="0" applyNumberFormat="1" applyFont="1" applyBorder="1" applyAlignment="1">
      <alignment horizontal="center"/>
    </xf>
    <xf numFmtId="0" fontId="9" fillId="0" borderId="37" xfId="33" applyFont="1" applyFill="1" applyBorder="1" applyAlignment="1" applyProtection="1">
      <alignment horizontal="left" wrapText="1"/>
      <protection hidden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49" fontId="8" fillId="0" borderId="31" xfId="33" applyNumberFormat="1" applyFont="1" applyFill="1" applyBorder="1" applyAlignment="1" applyProtection="1">
      <alignment horizontal="center" wrapText="1"/>
      <protection hidden="1"/>
    </xf>
    <xf numFmtId="0" fontId="0" fillId="0" borderId="4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7" xfId="0" applyBorder="1" applyAlignment="1">
      <alignment horizontal="center"/>
    </xf>
    <xf numFmtId="180" fontId="7" fillId="0" borderId="35" xfId="0" applyNumberFormat="1" applyFont="1" applyFill="1" applyBorder="1" applyAlignment="1">
      <alignment horizontal="center"/>
    </xf>
    <xf numFmtId="180" fontId="7" fillId="0" borderId="36" xfId="0" applyNumberFormat="1" applyFont="1" applyFill="1" applyBorder="1" applyAlignment="1">
      <alignment horizontal="center"/>
    </xf>
    <xf numFmtId="180" fontId="7" fillId="0" borderId="17" xfId="0" applyNumberFormat="1" applyFont="1" applyFill="1" applyBorder="1" applyAlignment="1">
      <alignment horizontal="center"/>
    </xf>
    <xf numFmtId="180" fontId="7" fillId="0" borderId="36" xfId="0" applyNumberFormat="1" applyFont="1" applyBorder="1" applyAlignment="1">
      <alignment horizontal="center"/>
    </xf>
    <xf numFmtId="180" fontId="7" fillId="0" borderId="17" xfId="0" applyNumberFormat="1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17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3"/>
  <sheetViews>
    <sheetView showZeros="0" tabSelected="1"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C4" sqref="C4:M4"/>
    </sheetView>
  </sheetViews>
  <sheetFormatPr defaultColWidth="9.140625" defaultRowHeight="12.75"/>
  <cols>
    <col min="1" max="1" width="63.7109375" style="0" customWidth="1"/>
    <col min="2" max="2" width="7.28125" style="0" customWidth="1"/>
    <col min="3" max="3" width="9.421875" style="0" customWidth="1"/>
    <col min="4" max="4" width="12.140625" style="0" bestFit="1" customWidth="1"/>
    <col min="5" max="5" width="7.8515625" style="0" customWidth="1"/>
    <col min="6" max="6" width="9.8515625" style="0" customWidth="1"/>
    <col min="7" max="7" width="11.8515625" style="0" customWidth="1"/>
    <col min="8" max="8" width="9.421875" style="0" customWidth="1"/>
    <col min="9" max="9" width="8.140625" style="0" customWidth="1"/>
    <col min="10" max="10" width="12.8515625" style="0" customWidth="1"/>
    <col min="11" max="11" width="12.7109375" style="0" customWidth="1"/>
    <col min="13" max="13" width="11.140625" style="0" bestFit="1" customWidth="1"/>
    <col min="14" max="14" width="13.7109375" style="0" customWidth="1"/>
  </cols>
  <sheetData>
    <row r="1" spans="3:12" ht="12.75">
      <c r="C1" s="178" t="s">
        <v>118</v>
      </c>
      <c r="D1" s="178"/>
      <c r="E1" s="178"/>
      <c r="F1" s="178"/>
      <c r="G1" s="42"/>
      <c r="I1" s="178"/>
      <c r="J1" s="178"/>
      <c r="K1" s="178"/>
      <c r="L1" s="178"/>
    </row>
    <row r="2" spans="3:7" ht="12.75">
      <c r="C2" s="42" t="s">
        <v>119</v>
      </c>
      <c r="D2" s="42"/>
      <c r="E2" s="42"/>
      <c r="F2" s="42"/>
      <c r="G2" s="42"/>
    </row>
    <row r="3" spans="3:12" ht="12.75">
      <c r="C3" t="s">
        <v>140</v>
      </c>
      <c r="D3" s="42"/>
      <c r="E3" s="42"/>
      <c r="F3" s="42"/>
      <c r="G3" s="42"/>
      <c r="H3" s="38"/>
      <c r="I3" s="38"/>
      <c r="J3" s="38"/>
      <c r="L3" s="38"/>
    </row>
    <row r="4" spans="3:13" ht="12.75"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4:7" ht="12.75" hidden="1">
      <c r="D5" s="38"/>
      <c r="E5" s="38"/>
      <c r="F5" s="38"/>
      <c r="G5" s="38"/>
    </row>
    <row r="6" spans="1:12" ht="29.25" customHeight="1">
      <c r="A6" s="179" t="s">
        <v>130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</row>
    <row r="7" spans="1:12" ht="16.5" customHeight="1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</row>
    <row r="8" spans="6:7" ht="13.5" thickBot="1">
      <c r="F8" s="1" t="s">
        <v>0</v>
      </c>
      <c r="G8" s="1"/>
    </row>
    <row r="9" spans="1:14" ht="12.75" customHeight="1">
      <c r="A9" s="180" t="s">
        <v>1</v>
      </c>
      <c r="B9" s="180" t="s">
        <v>2</v>
      </c>
      <c r="C9" s="180" t="s">
        <v>3</v>
      </c>
      <c r="D9" s="180" t="s">
        <v>4</v>
      </c>
      <c r="E9" s="180" t="s">
        <v>5</v>
      </c>
      <c r="F9" s="183" t="s">
        <v>40</v>
      </c>
      <c r="G9" s="190" t="s">
        <v>131</v>
      </c>
      <c r="H9" s="193" t="s">
        <v>41</v>
      </c>
      <c r="I9" s="187" t="s">
        <v>132</v>
      </c>
      <c r="J9" s="186" t="s">
        <v>42</v>
      </c>
      <c r="K9" s="186" t="s">
        <v>116</v>
      </c>
      <c r="L9" s="187" t="s">
        <v>133</v>
      </c>
      <c r="M9" s="186" t="s">
        <v>42</v>
      </c>
      <c r="N9" s="186" t="s">
        <v>43</v>
      </c>
    </row>
    <row r="10" spans="1:14" ht="15" customHeight="1">
      <c r="A10" s="181"/>
      <c r="B10" s="181" t="s">
        <v>6</v>
      </c>
      <c r="C10" s="181" t="s">
        <v>7</v>
      </c>
      <c r="D10" s="181" t="s">
        <v>8</v>
      </c>
      <c r="E10" s="181" t="s">
        <v>9</v>
      </c>
      <c r="F10" s="184"/>
      <c r="G10" s="191"/>
      <c r="H10" s="193"/>
      <c r="I10" s="188"/>
      <c r="J10" s="186"/>
      <c r="K10" s="186"/>
      <c r="L10" s="188"/>
      <c r="M10" s="186"/>
      <c r="N10" s="186"/>
    </row>
    <row r="11" spans="1:14" ht="49.5" customHeight="1" thickBot="1">
      <c r="A11" s="182"/>
      <c r="B11" s="182"/>
      <c r="C11" s="182"/>
      <c r="D11" s="182"/>
      <c r="E11" s="182"/>
      <c r="F11" s="185"/>
      <c r="G11" s="192"/>
      <c r="H11" s="194"/>
      <c r="I11" s="189"/>
      <c r="J11" s="187"/>
      <c r="K11" s="187"/>
      <c r="L11" s="189"/>
      <c r="M11" s="187"/>
      <c r="N11" s="187"/>
    </row>
    <row r="12" spans="1:14" s="95" customFormat="1" ht="15" customHeight="1">
      <c r="A12" s="89" t="s">
        <v>10</v>
      </c>
      <c r="B12" s="90" t="s">
        <v>11</v>
      </c>
      <c r="C12" s="100" t="s">
        <v>30</v>
      </c>
      <c r="D12" s="101" t="s">
        <v>63</v>
      </c>
      <c r="E12" s="102" t="s">
        <v>46</v>
      </c>
      <c r="F12" s="108">
        <f>F16+F20+F33+F37+F40</f>
        <v>511.8</v>
      </c>
      <c r="G12" s="166">
        <f>G16+G20+G33+G37+G40</f>
        <v>257.2</v>
      </c>
      <c r="H12" s="121">
        <f>H16+H20+H33+H37+H40</f>
        <v>278.70000000000005</v>
      </c>
      <c r="I12" s="151">
        <f>H12/F12*100</f>
        <v>54.45486518171161</v>
      </c>
      <c r="J12" s="121">
        <f>H12-F12</f>
        <v>-233.09999999999997</v>
      </c>
      <c r="K12" s="121">
        <f>K16+K20+K33+K37+K40</f>
        <v>278.70000000000005</v>
      </c>
      <c r="L12" s="151">
        <f>H12/G12*100</f>
        <v>108.35925349922242</v>
      </c>
      <c r="M12" s="121">
        <f>H12-G12</f>
        <v>21.500000000000057</v>
      </c>
      <c r="N12" s="121">
        <f>N20+N33+N37+N40</f>
        <v>197.3</v>
      </c>
    </row>
    <row r="13" spans="1:14" s="3" customFormat="1" ht="44.25" customHeight="1" hidden="1">
      <c r="A13" s="51" t="s">
        <v>52</v>
      </c>
      <c r="B13" s="47" t="s">
        <v>11</v>
      </c>
      <c r="C13" s="52" t="s">
        <v>45</v>
      </c>
      <c r="D13" s="53" t="s">
        <v>63</v>
      </c>
      <c r="E13" s="54" t="s">
        <v>46</v>
      </c>
      <c r="F13" s="65"/>
      <c r="G13" s="107"/>
      <c r="H13" s="132"/>
      <c r="I13" s="152"/>
      <c r="J13" s="43"/>
      <c r="K13" s="132"/>
      <c r="L13" s="152"/>
      <c r="M13" s="43"/>
      <c r="N13" s="132"/>
    </row>
    <row r="14" spans="1:14" s="3" customFormat="1" ht="14.25" customHeight="1" hidden="1">
      <c r="A14" s="29" t="s">
        <v>12</v>
      </c>
      <c r="B14" s="47" t="s">
        <v>11</v>
      </c>
      <c r="C14" s="52" t="s">
        <v>45</v>
      </c>
      <c r="D14" s="53" t="s">
        <v>13</v>
      </c>
      <c r="E14" s="54" t="s">
        <v>46</v>
      </c>
      <c r="F14" s="65"/>
      <c r="G14" s="107"/>
      <c r="H14" s="132"/>
      <c r="I14" s="152"/>
      <c r="J14" s="43"/>
      <c r="K14" s="132"/>
      <c r="L14" s="152"/>
      <c r="M14" s="43"/>
      <c r="N14" s="132"/>
    </row>
    <row r="15" spans="1:14" s="3" customFormat="1" ht="28.5" customHeight="1" hidden="1">
      <c r="A15" s="55" t="s">
        <v>53</v>
      </c>
      <c r="B15" s="47" t="s">
        <v>11</v>
      </c>
      <c r="C15" s="52" t="s">
        <v>45</v>
      </c>
      <c r="D15" s="53" t="s">
        <v>13</v>
      </c>
      <c r="E15" s="54" t="s">
        <v>54</v>
      </c>
      <c r="F15" s="65"/>
      <c r="G15" s="107"/>
      <c r="H15" s="132"/>
      <c r="I15" s="152"/>
      <c r="J15" s="43"/>
      <c r="K15" s="132"/>
      <c r="L15" s="152"/>
      <c r="M15" s="43"/>
      <c r="N15" s="132"/>
    </row>
    <row r="16" spans="1:14" s="77" customFormat="1" ht="43.5" customHeight="1">
      <c r="A16" s="82" t="s">
        <v>103</v>
      </c>
      <c r="B16" s="83" t="s">
        <v>11</v>
      </c>
      <c r="C16" s="76" t="s">
        <v>19</v>
      </c>
      <c r="D16" s="76" t="s">
        <v>63</v>
      </c>
      <c r="E16" s="84" t="s">
        <v>46</v>
      </c>
      <c r="F16" s="108" t="str">
        <f>F17</f>
        <v>195,3</v>
      </c>
      <c r="G16" s="112" t="str">
        <f aca="true" t="shared" si="0" ref="G16:H18">G17</f>
        <v>97,7</v>
      </c>
      <c r="H16" s="127" t="str">
        <f t="shared" si="0"/>
        <v>81,4</v>
      </c>
      <c r="I16" s="153">
        <f aca="true" t="shared" si="1" ref="I16:I22">H16/F16*100</f>
        <v>41.6794674859191</v>
      </c>
      <c r="J16" s="164">
        <f aca="true" t="shared" si="2" ref="J16:K18">J17</f>
        <v>-113.9</v>
      </c>
      <c r="K16" s="127" t="str">
        <f t="shared" si="2"/>
        <v>81,4</v>
      </c>
      <c r="L16" s="153">
        <f>L17</f>
        <v>83.31627430910952</v>
      </c>
      <c r="M16" s="164">
        <f aca="true" t="shared" si="3" ref="M16:N18">M17</f>
        <v>-16.299999999999997</v>
      </c>
      <c r="N16" s="127" t="str">
        <f t="shared" si="3"/>
        <v>81,4</v>
      </c>
    </row>
    <row r="17" spans="1:14" ht="38.25" customHeight="1">
      <c r="A17" s="29" t="s">
        <v>100</v>
      </c>
      <c r="B17" s="6" t="s">
        <v>11</v>
      </c>
      <c r="C17" s="7" t="s">
        <v>19</v>
      </c>
      <c r="D17" s="7" t="s">
        <v>73</v>
      </c>
      <c r="E17" s="8" t="s">
        <v>46</v>
      </c>
      <c r="F17" s="107" t="str">
        <f>F18</f>
        <v>195,3</v>
      </c>
      <c r="G17" s="116" t="str">
        <f t="shared" si="0"/>
        <v>97,7</v>
      </c>
      <c r="H17" s="128" t="str">
        <f t="shared" si="0"/>
        <v>81,4</v>
      </c>
      <c r="I17" s="153">
        <f t="shared" si="1"/>
        <v>41.6794674859191</v>
      </c>
      <c r="J17" s="164">
        <f t="shared" si="2"/>
        <v>-113.9</v>
      </c>
      <c r="K17" s="128" t="str">
        <f t="shared" si="2"/>
        <v>81,4</v>
      </c>
      <c r="L17" s="152">
        <f>L18</f>
        <v>83.31627430910952</v>
      </c>
      <c r="M17" s="43">
        <f t="shared" si="3"/>
        <v>-16.299999999999997</v>
      </c>
      <c r="N17" s="128" t="str">
        <f t="shared" si="3"/>
        <v>81,4</v>
      </c>
    </row>
    <row r="18" spans="1:14" ht="21" customHeight="1">
      <c r="A18" s="37" t="s">
        <v>101</v>
      </c>
      <c r="B18" s="18" t="s">
        <v>11</v>
      </c>
      <c r="C18" s="19" t="s">
        <v>19</v>
      </c>
      <c r="D18" s="19" t="s">
        <v>102</v>
      </c>
      <c r="E18" s="20" t="s">
        <v>46</v>
      </c>
      <c r="F18" s="109" t="str">
        <f>F19</f>
        <v>195,3</v>
      </c>
      <c r="G18" s="124" t="str">
        <f t="shared" si="0"/>
        <v>97,7</v>
      </c>
      <c r="H18" s="129" t="str">
        <f t="shared" si="0"/>
        <v>81,4</v>
      </c>
      <c r="I18" s="153">
        <f t="shared" si="1"/>
        <v>41.6794674859191</v>
      </c>
      <c r="J18" s="164">
        <f t="shared" si="2"/>
        <v>-113.9</v>
      </c>
      <c r="K18" s="129" t="str">
        <f t="shared" si="2"/>
        <v>81,4</v>
      </c>
      <c r="L18" s="152">
        <f>L19</f>
        <v>83.31627430910952</v>
      </c>
      <c r="M18" s="43">
        <f t="shared" si="3"/>
        <v>-16.299999999999997</v>
      </c>
      <c r="N18" s="129" t="str">
        <f t="shared" si="3"/>
        <v>81,4</v>
      </c>
    </row>
    <row r="19" spans="1:14" ht="20.25" customHeight="1">
      <c r="A19" s="37" t="s">
        <v>70</v>
      </c>
      <c r="B19" s="18" t="s">
        <v>11</v>
      </c>
      <c r="C19" s="19" t="s">
        <v>19</v>
      </c>
      <c r="D19" s="19" t="s">
        <v>102</v>
      </c>
      <c r="E19" s="20" t="s">
        <v>75</v>
      </c>
      <c r="F19" s="7" t="s">
        <v>120</v>
      </c>
      <c r="G19" s="71" t="s">
        <v>136</v>
      </c>
      <c r="H19" s="67" t="s">
        <v>134</v>
      </c>
      <c r="I19" s="153">
        <f t="shared" si="1"/>
        <v>41.6794674859191</v>
      </c>
      <c r="J19" s="164">
        <f>H19-F19</f>
        <v>-113.9</v>
      </c>
      <c r="K19" s="158" t="str">
        <f>H19</f>
        <v>81,4</v>
      </c>
      <c r="L19" s="152">
        <f>H19/G19*100</f>
        <v>83.31627430910952</v>
      </c>
      <c r="M19" s="43">
        <f>H19-G19</f>
        <v>-16.299999999999997</v>
      </c>
      <c r="N19" s="158" t="str">
        <f>K19</f>
        <v>81,4</v>
      </c>
    </row>
    <row r="20" spans="1:14" s="77" customFormat="1" ht="48" customHeight="1">
      <c r="A20" s="82" t="s">
        <v>104</v>
      </c>
      <c r="B20" s="83" t="s">
        <v>11</v>
      </c>
      <c r="C20" s="76" t="s">
        <v>16</v>
      </c>
      <c r="D20" s="76" t="s">
        <v>63</v>
      </c>
      <c r="E20" s="84" t="s">
        <v>46</v>
      </c>
      <c r="F20" s="108" t="str">
        <f aca="true" t="shared" si="4" ref="F20:H21">F21</f>
        <v>310</v>
      </c>
      <c r="G20" s="117" t="str">
        <f t="shared" si="4"/>
        <v>156</v>
      </c>
      <c r="H20" s="160" t="str">
        <f t="shared" si="4"/>
        <v>192,8</v>
      </c>
      <c r="I20" s="161">
        <f t="shared" si="1"/>
        <v>62.193548387096776</v>
      </c>
      <c r="J20" s="120">
        <f aca="true" t="shared" si="5" ref="J20:N21">J21</f>
        <v>-117.19999999999999</v>
      </c>
      <c r="K20" s="160" t="str">
        <f t="shared" si="5"/>
        <v>192,8</v>
      </c>
      <c r="L20" s="161">
        <f t="shared" si="5"/>
        <v>123.58974358974359</v>
      </c>
      <c r="M20" s="164">
        <f t="shared" si="5"/>
        <v>36.80000000000001</v>
      </c>
      <c r="N20" s="138" t="str">
        <f t="shared" si="5"/>
        <v>192,8</v>
      </c>
    </row>
    <row r="21" spans="1:14" ht="22.5" customHeight="1">
      <c r="A21" s="29" t="s">
        <v>100</v>
      </c>
      <c r="B21" s="6" t="s">
        <v>11</v>
      </c>
      <c r="C21" s="7" t="s">
        <v>16</v>
      </c>
      <c r="D21" s="7" t="s">
        <v>73</v>
      </c>
      <c r="E21" s="8" t="s">
        <v>46</v>
      </c>
      <c r="F21" s="107" t="str">
        <f t="shared" si="4"/>
        <v>310</v>
      </c>
      <c r="G21" s="107" t="str">
        <f t="shared" si="4"/>
        <v>156</v>
      </c>
      <c r="H21" s="128" t="str">
        <f t="shared" si="4"/>
        <v>192,8</v>
      </c>
      <c r="I21" s="153">
        <f t="shared" si="1"/>
        <v>62.193548387096776</v>
      </c>
      <c r="J21" s="164">
        <f t="shared" si="5"/>
        <v>-117.19999999999999</v>
      </c>
      <c r="K21" s="128" t="str">
        <f t="shared" si="5"/>
        <v>192,8</v>
      </c>
      <c r="L21" s="152">
        <f t="shared" si="5"/>
        <v>123.58974358974359</v>
      </c>
      <c r="M21" s="43">
        <f t="shared" si="5"/>
        <v>36.80000000000001</v>
      </c>
      <c r="N21" s="128" t="str">
        <f t="shared" si="5"/>
        <v>192,8</v>
      </c>
    </row>
    <row r="22" spans="1:14" ht="15">
      <c r="A22" s="30" t="s">
        <v>14</v>
      </c>
      <c r="B22" s="9" t="s">
        <v>11</v>
      </c>
      <c r="C22" s="10" t="s">
        <v>16</v>
      </c>
      <c r="D22" s="10" t="s">
        <v>73</v>
      </c>
      <c r="E22" s="11" t="s">
        <v>46</v>
      </c>
      <c r="F22" s="109" t="str">
        <f>F32</f>
        <v>310</v>
      </c>
      <c r="G22" s="109" t="str">
        <f>G32</f>
        <v>156</v>
      </c>
      <c r="H22" s="129" t="str">
        <f>H32</f>
        <v>192,8</v>
      </c>
      <c r="I22" s="153">
        <f t="shared" si="1"/>
        <v>62.193548387096776</v>
      </c>
      <c r="J22" s="164">
        <f>J32</f>
        <v>-117.19999999999999</v>
      </c>
      <c r="K22" s="129" t="str">
        <f>K32</f>
        <v>192,8</v>
      </c>
      <c r="L22" s="152">
        <f>L32</f>
        <v>123.58974358974359</v>
      </c>
      <c r="M22" s="43">
        <f>M32</f>
        <v>36.80000000000001</v>
      </c>
      <c r="N22" s="129" t="str">
        <f>N32</f>
        <v>192,8</v>
      </c>
    </row>
    <row r="23" spans="1:14" ht="14.25" customHeight="1" hidden="1">
      <c r="A23" s="50" t="s">
        <v>66</v>
      </c>
      <c r="B23" s="18" t="s">
        <v>11</v>
      </c>
      <c r="C23" s="19" t="s">
        <v>17</v>
      </c>
      <c r="D23" s="19" t="s">
        <v>63</v>
      </c>
      <c r="E23" s="20" t="s">
        <v>46</v>
      </c>
      <c r="F23" s="7"/>
      <c r="G23" s="7"/>
      <c r="H23" s="7"/>
      <c r="I23" s="154"/>
      <c r="J23" s="165"/>
      <c r="K23" s="7"/>
      <c r="L23" s="152"/>
      <c r="M23" s="43"/>
      <c r="N23" s="7"/>
    </row>
    <row r="24" spans="1:14" ht="12.75" customHeight="1" hidden="1">
      <c r="A24" s="48" t="s">
        <v>55</v>
      </c>
      <c r="B24" s="18" t="s">
        <v>11</v>
      </c>
      <c r="C24" s="19" t="s">
        <v>17</v>
      </c>
      <c r="D24" s="19" t="s">
        <v>28</v>
      </c>
      <c r="E24" s="20" t="s">
        <v>46</v>
      </c>
      <c r="F24" s="7"/>
      <c r="G24" s="7"/>
      <c r="H24" s="7"/>
      <c r="I24" s="154"/>
      <c r="J24" s="165"/>
      <c r="K24" s="7"/>
      <c r="L24" s="152"/>
      <c r="M24" s="43"/>
      <c r="N24" s="7"/>
    </row>
    <row r="25" spans="1:14" ht="25.5" customHeight="1" hidden="1">
      <c r="A25" s="56" t="s">
        <v>56</v>
      </c>
      <c r="B25" s="18" t="s">
        <v>11</v>
      </c>
      <c r="C25" s="19" t="s">
        <v>17</v>
      </c>
      <c r="D25" s="19" t="s">
        <v>28</v>
      </c>
      <c r="E25" s="20" t="s">
        <v>57</v>
      </c>
      <c r="F25" s="7"/>
      <c r="G25" s="7"/>
      <c r="H25" s="64"/>
      <c r="I25" s="154"/>
      <c r="J25" s="165"/>
      <c r="K25" s="64"/>
      <c r="L25" s="152"/>
      <c r="M25" s="43"/>
      <c r="N25" s="64"/>
    </row>
    <row r="26" spans="1:14" ht="24.75" customHeight="1" hidden="1">
      <c r="A26" s="48" t="s">
        <v>64</v>
      </c>
      <c r="B26" s="18" t="s">
        <v>11</v>
      </c>
      <c r="C26" s="19" t="s">
        <v>44</v>
      </c>
      <c r="D26" s="19" t="s">
        <v>63</v>
      </c>
      <c r="E26" s="20" t="s">
        <v>46</v>
      </c>
      <c r="F26" s="7"/>
      <c r="G26" s="7"/>
      <c r="H26" s="7"/>
      <c r="I26" s="154"/>
      <c r="J26" s="165"/>
      <c r="K26" s="7"/>
      <c r="L26" s="152"/>
      <c r="M26" s="43"/>
      <c r="N26" s="7"/>
    </row>
    <row r="27" spans="1:14" ht="13.5" customHeight="1" hidden="1">
      <c r="A27" s="37" t="s">
        <v>12</v>
      </c>
      <c r="B27" s="18" t="s">
        <v>11</v>
      </c>
      <c r="C27" s="19" t="s">
        <v>44</v>
      </c>
      <c r="D27" s="19" t="s">
        <v>13</v>
      </c>
      <c r="E27" s="20" t="s">
        <v>46</v>
      </c>
      <c r="F27" s="7"/>
      <c r="G27" s="7"/>
      <c r="H27" s="7"/>
      <c r="I27" s="154"/>
      <c r="J27" s="165"/>
      <c r="K27" s="7"/>
      <c r="L27" s="152"/>
      <c r="M27" s="43"/>
      <c r="N27" s="7"/>
    </row>
    <row r="28" spans="1:14" ht="12.75" customHeight="1" hidden="1">
      <c r="A28" s="37" t="s">
        <v>14</v>
      </c>
      <c r="B28" s="18" t="s">
        <v>11</v>
      </c>
      <c r="C28" s="19" t="s">
        <v>44</v>
      </c>
      <c r="D28" s="19" t="s">
        <v>13</v>
      </c>
      <c r="E28" s="20" t="s">
        <v>15</v>
      </c>
      <c r="F28" s="7"/>
      <c r="G28" s="7"/>
      <c r="H28" s="64"/>
      <c r="I28" s="154"/>
      <c r="J28" s="165"/>
      <c r="K28" s="64"/>
      <c r="L28" s="152"/>
      <c r="M28" s="43"/>
      <c r="N28" s="64"/>
    </row>
    <row r="29" spans="1:14" ht="14.25" customHeight="1" hidden="1">
      <c r="A29" s="48" t="s">
        <v>58</v>
      </c>
      <c r="B29" s="18" t="s">
        <v>11</v>
      </c>
      <c r="C29" s="19" t="s">
        <v>18</v>
      </c>
      <c r="D29" s="19" t="s">
        <v>63</v>
      </c>
      <c r="E29" s="20" t="s">
        <v>46</v>
      </c>
      <c r="F29" s="7"/>
      <c r="G29" s="7"/>
      <c r="H29" s="7"/>
      <c r="I29" s="154"/>
      <c r="J29" s="165"/>
      <c r="K29" s="7"/>
      <c r="L29" s="152"/>
      <c r="M29" s="43"/>
      <c r="N29" s="7"/>
    </row>
    <row r="30" spans="1:14" ht="18" customHeight="1" hidden="1">
      <c r="A30" s="57" t="s">
        <v>60</v>
      </c>
      <c r="B30" s="18" t="s">
        <v>11</v>
      </c>
      <c r="C30" s="19" t="s">
        <v>18</v>
      </c>
      <c r="D30" s="19" t="s">
        <v>61</v>
      </c>
      <c r="E30" s="20" t="s">
        <v>46</v>
      </c>
      <c r="F30" s="7"/>
      <c r="G30" s="7"/>
      <c r="H30" s="7"/>
      <c r="I30" s="154"/>
      <c r="J30" s="165"/>
      <c r="K30" s="7"/>
      <c r="L30" s="152"/>
      <c r="M30" s="43"/>
      <c r="N30" s="7"/>
    </row>
    <row r="31" spans="1:14" ht="23.25" customHeight="1" hidden="1">
      <c r="A31" s="37" t="s">
        <v>59</v>
      </c>
      <c r="B31" s="18" t="s">
        <v>11</v>
      </c>
      <c r="C31" s="19" t="s">
        <v>18</v>
      </c>
      <c r="D31" s="19" t="s">
        <v>61</v>
      </c>
      <c r="E31" s="20" t="s">
        <v>62</v>
      </c>
      <c r="F31" s="7"/>
      <c r="G31" s="7"/>
      <c r="H31" s="64"/>
      <c r="I31" s="154"/>
      <c r="J31" s="165"/>
      <c r="K31" s="64"/>
      <c r="L31" s="152"/>
      <c r="M31" s="43"/>
      <c r="N31" s="64"/>
    </row>
    <row r="32" spans="1:14" ht="18" customHeight="1">
      <c r="A32" s="37" t="s">
        <v>70</v>
      </c>
      <c r="B32" s="18" t="s">
        <v>11</v>
      </c>
      <c r="C32" s="19" t="s">
        <v>16</v>
      </c>
      <c r="D32" s="19" t="s">
        <v>74</v>
      </c>
      <c r="E32" s="20" t="s">
        <v>75</v>
      </c>
      <c r="F32" s="7" t="s">
        <v>121</v>
      </c>
      <c r="G32" s="7" t="s">
        <v>137</v>
      </c>
      <c r="H32" s="67" t="s">
        <v>135</v>
      </c>
      <c r="I32" s="153">
        <f>H32/F32*100</f>
        <v>62.193548387096776</v>
      </c>
      <c r="J32" s="164">
        <f>H32-F32</f>
        <v>-117.19999999999999</v>
      </c>
      <c r="K32" s="158" t="str">
        <f>H32</f>
        <v>192,8</v>
      </c>
      <c r="L32" s="152">
        <f>H32/G32*100</f>
        <v>123.58974358974359</v>
      </c>
      <c r="M32" s="164">
        <f>H32-G32</f>
        <v>36.80000000000001</v>
      </c>
      <c r="N32" s="158" t="str">
        <f>K32</f>
        <v>192,8</v>
      </c>
    </row>
    <row r="33" spans="1:14" s="77" customFormat="1" ht="22.5" customHeight="1">
      <c r="A33" s="82" t="s">
        <v>58</v>
      </c>
      <c r="B33" s="83" t="s">
        <v>11</v>
      </c>
      <c r="C33" s="76" t="s">
        <v>18</v>
      </c>
      <c r="D33" s="76" t="s">
        <v>63</v>
      </c>
      <c r="E33" s="84" t="s">
        <v>46</v>
      </c>
      <c r="F33" s="108" t="str">
        <f>F34</f>
        <v>2,5</v>
      </c>
      <c r="G33" s="112" t="str">
        <f aca="true" t="shared" si="6" ref="G33:H35">G34</f>
        <v>2,5</v>
      </c>
      <c r="H33" s="127" t="str">
        <f t="shared" si="6"/>
        <v>2,5</v>
      </c>
      <c r="I33" s="153">
        <f>H33/F33*100</f>
        <v>100</v>
      </c>
      <c r="J33" s="164">
        <f aca="true" t="shared" si="7" ref="J33:K35">J34</f>
        <v>0</v>
      </c>
      <c r="K33" s="127" t="str">
        <f t="shared" si="7"/>
        <v>2,5</v>
      </c>
      <c r="L33" s="153">
        <f>L34</f>
        <v>100</v>
      </c>
      <c r="M33" s="164">
        <f aca="true" t="shared" si="8" ref="M33:N35">M34</f>
        <v>0</v>
      </c>
      <c r="N33" s="127" t="str">
        <f t="shared" si="8"/>
        <v>2,5</v>
      </c>
    </row>
    <row r="34" spans="1:14" ht="16.5" customHeight="1">
      <c r="A34" s="29" t="s">
        <v>60</v>
      </c>
      <c r="B34" s="6" t="s">
        <v>11</v>
      </c>
      <c r="C34" s="7" t="s">
        <v>18</v>
      </c>
      <c r="D34" s="7" t="s">
        <v>73</v>
      </c>
      <c r="E34" s="8" t="s">
        <v>46</v>
      </c>
      <c r="F34" s="107" t="str">
        <f>F35</f>
        <v>2,5</v>
      </c>
      <c r="G34" s="116" t="str">
        <f t="shared" si="6"/>
        <v>2,5</v>
      </c>
      <c r="H34" s="128" t="str">
        <f t="shared" si="6"/>
        <v>2,5</v>
      </c>
      <c r="I34" s="153">
        <f>H34/F34*100</f>
        <v>100</v>
      </c>
      <c r="J34" s="164">
        <f t="shared" si="7"/>
        <v>0</v>
      </c>
      <c r="K34" s="128" t="str">
        <f t="shared" si="7"/>
        <v>2,5</v>
      </c>
      <c r="L34" s="152">
        <f>L35</f>
        <v>100</v>
      </c>
      <c r="M34" s="43">
        <f t="shared" si="8"/>
        <v>0</v>
      </c>
      <c r="N34" s="128" t="str">
        <f t="shared" si="8"/>
        <v>2,5</v>
      </c>
    </row>
    <row r="35" spans="1:14" ht="27" customHeight="1">
      <c r="A35" s="29" t="s">
        <v>129</v>
      </c>
      <c r="B35" s="18" t="s">
        <v>11</v>
      </c>
      <c r="C35" s="19" t="s">
        <v>18</v>
      </c>
      <c r="D35" s="19" t="s">
        <v>122</v>
      </c>
      <c r="E35" s="20" t="s">
        <v>46</v>
      </c>
      <c r="F35" s="109" t="str">
        <f>F36</f>
        <v>2,5</v>
      </c>
      <c r="G35" s="124" t="str">
        <f t="shared" si="6"/>
        <v>2,5</v>
      </c>
      <c r="H35" s="129" t="str">
        <f t="shared" si="6"/>
        <v>2,5</v>
      </c>
      <c r="I35" s="153">
        <f>H35/F35*100</f>
        <v>100</v>
      </c>
      <c r="J35" s="164">
        <f t="shared" si="7"/>
        <v>0</v>
      </c>
      <c r="K35" s="129" t="str">
        <f t="shared" si="7"/>
        <v>2,5</v>
      </c>
      <c r="L35" s="152">
        <f>L36</f>
        <v>100</v>
      </c>
      <c r="M35" s="43">
        <f t="shared" si="8"/>
        <v>0</v>
      </c>
      <c r="N35" s="129" t="str">
        <f t="shared" si="8"/>
        <v>2,5</v>
      </c>
    </row>
    <row r="36" spans="1:14" ht="14.25" customHeight="1">
      <c r="A36" s="37" t="s">
        <v>70</v>
      </c>
      <c r="B36" s="18" t="s">
        <v>11</v>
      </c>
      <c r="C36" s="19" t="s">
        <v>18</v>
      </c>
      <c r="D36" s="19" t="s">
        <v>122</v>
      </c>
      <c r="E36" s="20" t="s">
        <v>75</v>
      </c>
      <c r="F36" s="7" t="s">
        <v>123</v>
      </c>
      <c r="G36" s="71" t="s">
        <v>123</v>
      </c>
      <c r="H36" s="67" t="s">
        <v>123</v>
      </c>
      <c r="I36" s="153">
        <f>H36/F36*100</f>
        <v>100</v>
      </c>
      <c r="J36" s="164">
        <f>H36-F36</f>
        <v>0</v>
      </c>
      <c r="K36" s="158" t="str">
        <f>H36</f>
        <v>2,5</v>
      </c>
      <c r="L36" s="152">
        <f>H36/G36*100</f>
        <v>100</v>
      </c>
      <c r="M36" s="43">
        <f>H36-G36</f>
        <v>0</v>
      </c>
      <c r="N36" s="158" t="str">
        <f>K36</f>
        <v>2,5</v>
      </c>
    </row>
    <row r="37" spans="1:14" s="77" customFormat="1" ht="15.75">
      <c r="A37" s="72" t="s">
        <v>34</v>
      </c>
      <c r="B37" s="73" t="s">
        <v>11</v>
      </c>
      <c r="C37" s="74" t="s">
        <v>76</v>
      </c>
      <c r="D37" s="74" t="s">
        <v>63</v>
      </c>
      <c r="E37" s="75" t="s">
        <v>46</v>
      </c>
      <c r="F37" s="139" t="s">
        <v>99</v>
      </c>
      <c r="G37" s="112" t="str">
        <f>G38</f>
        <v>1</v>
      </c>
      <c r="H37" s="76"/>
      <c r="I37" s="151"/>
      <c r="J37" s="164">
        <f>J38</f>
        <v>-2</v>
      </c>
      <c r="K37" s="76"/>
      <c r="L37" s="153"/>
      <c r="M37" s="107">
        <f>H37-G37</f>
        <v>-1</v>
      </c>
      <c r="N37" s="76" t="s">
        <v>105</v>
      </c>
    </row>
    <row r="38" spans="1:15" s="39" customFormat="1" ht="15.75">
      <c r="A38" s="48" t="s">
        <v>34</v>
      </c>
      <c r="B38" s="24" t="s">
        <v>11</v>
      </c>
      <c r="C38" s="25" t="s">
        <v>76</v>
      </c>
      <c r="D38" s="25" t="s">
        <v>77</v>
      </c>
      <c r="E38" s="26" t="s">
        <v>46</v>
      </c>
      <c r="F38" s="7" t="s">
        <v>99</v>
      </c>
      <c r="G38" s="109" t="str">
        <f>G39</f>
        <v>1</v>
      </c>
      <c r="H38" s="7"/>
      <c r="I38" s="151"/>
      <c r="J38" s="164">
        <f>J39</f>
        <v>-2</v>
      </c>
      <c r="K38" s="7"/>
      <c r="L38" s="152"/>
      <c r="M38" s="107">
        <f>H38-G38</f>
        <v>-1</v>
      </c>
      <c r="N38" s="7" t="s">
        <v>105</v>
      </c>
      <c r="O38"/>
    </row>
    <row r="39" spans="1:14" ht="15" customHeight="1">
      <c r="A39" s="37" t="s">
        <v>35</v>
      </c>
      <c r="B39" s="18" t="s">
        <v>11</v>
      </c>
      <c r="C39" s="19" t="s">
        <v>76</v>
      </c>
      <c r="D39" s="19" t="s">
        <v>77</v>
      </c>
      <c r="E39" s="20" t="s">
        <v>78</v>
      </c>
      <c r="F39" s="7" t="s">
        <v>99</v>
      </c>
      <c r="G39" s="7" t="s">
        <v>138</v>
      </c>
      <c r="H39" s="67"/>
      <c r="I39" s="152">
        <v>0</v>
      </c>
      <c r="J39" s="43">
        <v>-2</v>
      </c>
      <c r="K39" s="67"/>
      <c r="L39" s="152"/>
      <c r="M39" s="107">
        <f>H39-G39</f>
        <v>-1</v>
      </c>
      <c r="N39" s="67" t="s">
        <v>105</v>
      </c>
    </row>
    <row r="40" spans="1:14" s="77" customFormat="1" ht="15.75" customHeight="1">
      <c r="A40" s="78" t="s">
        <v>51</v>
      </c>
      <c r="B40" s="79" t="s">
        <v>11</v>
      </c>
      <c r="C40" s="80" t="s">
        <v>79</v>
      </c>
      <c r="D40" s="80" t="s">
        <v>63</v>
      </c>
      <c r="E40" s="81" t="s">
        <v>46</v>
      </c>
      <c r="F40" s="112">
        <f>F41+F44</f>
        <v>2</v>
      </c>
      <c r="G40" s="139">
        <f aca="true" t="shared" si="9" ref="G40:H42">G41</f>
        <v>0</v>
      </c>
      <c r="H40" s="139" t="str">
        <f t="shared" si="9"/>
        <v>2</v>
      </c>
      <c r="I40" s="153">
        <f>H40/F40*100</f>
        <v>100</v>
      </c>
      <c r="J40" s="108">
        <f aca="true" t="shared" si="10" ref="J40:K42">J41</f>
        <v>0</v>
      </c>
      <c r="K40" s="139" t="str">
        <f t="shared" si="10"/>
        <v>2</v>
      </c>
      <c r="L40" s="153" t="e">
        <f>L41</f>
        <v>#DIV/0!</v>
      </c>
      <c r="M40" s="131">
        <f aca="true" t="shared" si="11" ref="M40:N42">M41</f>
        <v>2</v>
      </c>
      <c r="N40" s="139" t="str">
        <f t="shared" si="11"/>
        <v>2</v>
      </c>
    </row>
    <row r="41" spans="1:14" s="3" customFormat="1" ht="26.25">
      <c r="A41" s="48" t="s">
        <v>36</v>
      </c>
      <c r="B41" s="168" t="s">
        <v>11</v>
      </c>
      <c r="C41" s="169" t="s">
        <v>79</v>
      </c>
      <c r="D41" s="169" t="s">
        <v>38</v>
      </c>
      <c r="E41" s="170" t="s">
        <v>46</v>
      </c>
      <c r="F41" s="171" t="str">
        <f>F42</f>
        <v>2</v>
      </c>
      <c r="G41" s="171">
        <f t="shared" si="9"/>
        <v>0</v>
      </c>
      <c r="H41" s="171" t="str">
        <f t="shared" si="9"/>
        <v>2</v>
      </c>
      <c r="I41" s="172">
        <f>H41/F41*100</f>
        <v>100</v>
      </c>
      <c r="J41" s="107">
        <f t="shared" si="10"/>
        <v>0</v>
      </c>
      <c r="K41" s="171" t="str">
        <f t="shared" si="10"/>
        <v>2</v>
      </c>
      <c r="L41" s="152" t="e">
        <f>L42</f>
        <v>#DIV/0!</v>
      </c>
      <c r="M41" s="107">
        <f t="shared" si="11"/>
        <v>2</v>
      </c>
      <c r="N41" s="171" t="str">
        <f t="shared" si="11"/>
        <v>2</v>
      </c>
    </row>
    <row r="42" spans="1:14" ht="15">
      <c r="A42" s="37" t="s">
        <v>39</v>
      </c>
      <c r="B42" s="18" t="s">
        <v>11</v>
      </c>
      <c r="C42" s="19" t="s">
        <v>79</v>
      </c>
      <c r="D42" s="19" t="s">
        <v>80</v>
      </c>
      <c r="E42" s="20" t="s">
        <v>46</v>
      </c>
      <c r="F42" s="109" t="str">
        <f>F43</f>
        <v>2</v>
      </c>
      <c r="G42" s="109">
        <f t="shared" si="9"/>
        <v>0</v>
      </c>
      <c r="H42" s="109" t="str">
        <f t="shared" si="9"/>
        <v>2</v>
      </c>
      <c r="I42" s="153">
        <f>H42/F42*100</f>
        <v>100</v>
      </c>
      <c r="J42" s="107">
        <f t="shared" si="10"/>
        <v>0</v>
      </c>
      <c r="K42" s="109" t="str">
        <f t="shared" si="10"/>
        <v>2</v>
      </c>
      <c r="L42" s="152" t="e">
        <f>L43</f>
        <v>#DIV/0!</v>
      </c>
      <c r="M42" s="107">
        <f t="shared" si="11"/>
        <v>2</v>
      </c>
      <c r="N42" s="109" t="str">
        <f t="shared" si="11"/>
        <v>2</v>
      </c>
    </row>
    <row r="43" spans="1:14" ht="15">
      <c r="A43" s="37" t="s">
        <v>112</v>
      </c>
      <c r="B43" s="18" t="s">
        <v>11</v>
      </c>
      <c r="C43" s="19" t="s">
        <v>79</v>
      </c>
      <c r="D43" s="19" t="s">
        <v>80</v>
      </c>
      <c r="E43" s="20" t="s">
        <v>75</v>
      </c>
      <c r="F43" s="7" t="s">
        <v>106</v>
      </c>
      <c r="G43" s="7"/>
      <c r="H43" s="7" t="s">
        <v>106</v>
      </c>
      <c r="I43" s="153">
        <f>H43/F43*100</f>
        <v>100</v>
      </c>
      <c r="J43" s="107">
        <v>0</v>
      </c>
      <c r="K43" s="109" t="str">
        <f>H43</f>
        <v>2</v>
      </c>
      <c r="L43" s="152" t="e">
        <f>H43/G43*100</f>
        <v>#DIV/0!</v>
      </c>
      <c r="M43" s="107">
        <f>H43-G43</f>
        <v>2</v>
      </c>
      <c r="N43" s="109" t="str">
        <f>K43</f>
        <v>2</v>
      </c>
    </row>
    <row r="44" spans="1:14" ht="12.75">
      <c r="A44" s="37" t="s">
        <v>71</v>
      </c>
      <c r="B44" s="18" t="s">
        <v>11</v>
      </c>
      <c r="C44" s="19" t="s">
        <v>79</v>
      </c>
      <c r="D44" s="19" t="s">
        <v>81</v>
      </c>
      <c r="E44" s="20" t="s">
        <v>46</v>
      </c>
      <c r="F44" s="7"/>
      <c r="G44" s="7"/>
      <c r="H44" s="7"/>
      <c r="I44" s="152"/>
      <c r="J44" s="107"/>
      <c r="K44" s="7"/>
      <c r="L44" s="152"/>
      <c r="M44" s="65"/>
      <c r="N44" s="7"/>
    </row>
    <row r="45" spans="1:14" ht="12.75">
      <c r="A45" s="37" t="s">
        <v>72</v>
      </c>
      <c r="B45" s="18" t="s">
        <v>11</v>
      </c>
      <c r="C45" s="19" t="s">
        <v>79</v>
      </c>
      <c r="D45" s="19" t="s">
        <v>81</v>
      </c>
      <c r="E45" s="20" t="s">
        <v>75</v>
      </c>
      <c r="F45" s="7"/>
      <c r="G45" s="7"/>
      <c r="H45" s="67"/>
      <c r="I45" s="152"/>
      <c r="J45" s="107"/>
      <c r="K45" s="67"/>
      <c r="L45" s="152"/>
      <c r="M45" s="65"/>
      <c r="N45" s="67"/>
    </row>
    <row r="46" spans="1:14" ht="12.75" customHeight="1" hidden="1">
      <c r="A46" s="48" t="s">
        <v>49</v>
      </c>
      <c r="B46" s="18" t="s">
        <v>11</v>
      </c>
      <c r="C46" s="19" t="s">
        <v>37</v>
      </c>
      <c r="D46" s="19" t="s">
        <v>28</v>
      </c>
      <c r="E46" s="20" t="s">
        <v>46</v>
      </c>
      <c r="F46" s="7"/>
      <c r="G46" s="7"/>
      <c r="H46" s="7"/>
      <c r="I46" s="152"/>
      <c r="J46" s="107"/>
      <c r="K46" s="7"/>
      <c r="L46" s="152"/>
      <c r="M46" s="65"/>
      <c r="N46" s="7"/>
    </row>
    <row r="47" spans="1:14" ht="26.25" customHeight="1" hidden="1">
      <c r="A47" s="37" t="s">
        <v>65</v>
      </c>
      <c r="B47" s="18" t="s">
        <v>11</v>
      </c>
      <c r="C47" s="19" t="s">
        <v>37</v>
      </c>
      <c r="D47" s="19" t="s">
        <v>28</v>
      </c>
      <c r="E47" s="20" t="s">
        <v>50</v>
      </c>
      <c r="F47" s="7"/>
      <c r="G47" s="7"/>
      <c r="H47" s="64"/>
      <c r="I47" s="152"/>
      <c r="J47" s="107"/>
      <c r="K47" s="64"/>
      <c r="L47" s="152"/>
      <c r="M47" s="65"/>
      <c r="N47" s="64"/>
    </row>
    <row r="48" spans="1:14" s="95" customFormat="1" ht="17.25" customHeight="1">
      <c r="A48" s="103" t="s">
        <v>67</v>
      </c>
      <c r="B48" s="104" t="s">
        <v>19</v>
      </c>
      <c r="C48" s="105" t="s">
        <v>30</v>
      </c>
      <c r="D48" s="105" t="s">
        <v>63</v>
      </c>
      <c r="E48" s="106" t="s">
        <v>46</v>
      </c>
      <c r="F48" s="110" t="str">
        <f aca="true" t="shared" si="12" ref="F48:K50">F49</f>
        <v>62,9</v>
      </c>
      <c r="G48" s="125" t="str">
        <f t="shared" si="12"/>
        <v>31,5</v>
      </c>
      <c r="H48" s="115">
        <f t="shared" si="12"/>
        <v>23.1</v>
      </c>
      <c r="I48" s="143">
        <f t="shared" si="12"/>
        <v>36.72496025437202</v>
      </c>
      <c r="J48" s="121">
        <f t="shared" si="12"/>
        <v>-39.8</v>
      </c>
      <c r="K48" s="115">
        <f t="shared" si="12"/>
        <v>23.1</v>
      </c>
      <c r="L48" s="143">
        <f aca="true" t="shared" si="13" ref="L48:N50">L49</f>
        <v>73.33333333333334</v>
      </c>
      <c r="M48" s="167">
        <f t="shared" si="13"/>
        <v>-8.399999999999999</v>
      </c>
      <c r="N48" s="115">
        <f t="shared" si="13"/>
        <v>23.1</v>
      </c>
    </row>
    <row r="49" spans="1:14" ht="14.25">
      <c r="A49" s="37" t="s">
        <v>68</v>
      </c>
      <c r="B49" s="18" t="s">
        <v>19</v>
      </c>
      <c r="C49" s="19" t="s">
        <v>45</v>
      </c>
      <c r="D49" s="19" t="s">
        <v>63</v>
      </c>
      <c r="E49" s="20" t="s">
        <v>46</v>
      </c>
      <c r="F49" s="111" t="str">
        <f t="shared" si="12"/>
        <v>62,9</v>
      </c>
      <c r="G49" s="126" t="str">
        <f t="shared" si="12"/>
        <v>31,5</v>
      </c>
      <c r="H49" s="140">
        <f t="shared" si="12"/>
        <v>23.1</v>
      </c>
      <c r="I49" s="70">
        <f t="shared" si="12"/>
        <v>36.72496025437202</v>
      </c>
      <c r="J49" s="43">
        <f t="shared" si="12"/>
        <v>-39.8</v>
      </c>
      <c r="K49" s="140">
        <f t="shared" si="12"/>
        <v>23.1</v>
      </c>
      <c r="L49" s="70">
        <f t="shared" si="13"/>
        <v>73.33333333333334</v>
      </c>
      <c r="M49" s="150">
        <f t="shared" si="13"/>
        <v>-8.399999999999999</v>
      </c>
      <c r="N49" s="140">
        <f t="shared" si="13"/>
        <v>23.1</v>
      </c>
    </row>
    <row r="50" spans="1:14" ht="14.25">
      <c r="A50" s="37" t="s">
        <v>55</v>
      </c>
      <c r="B50" s="18" t="s">
        <v>19</v>
      </c>
      <c r="C50" s="19" t="s">
        <v>45</v>
      </c>
      <c r="D50" s="19" t="s">
        <v>83</v>
      </c>
      <c r="E50" s="20" t="s">
        <v>46</v>
      </c>
      <c r="F50" s="111" t="str">
        <f t="shared" si="12"/>
        <v>62,9</v>
      </c>
      <c r="G50" s="126" t="str">
        <f t="shared" si="12"/>
        <v>31,5</v>
      </c>
      <c r="H50" s="140">
        <f>H51</f>
        <v>23.1</v>
      </c>
      <c r="I50" s="70">
        <f t="shared" si="12"/>
        <v>36.72496025437202</v>
      </c>
      <c r="J50" s="43">
        <f t="shared" si="12"/>
        <v>-39.8</v>
      </c>
      <c r="K50" s="140">
        <f t="shared" si="12"/>
        <v>23.1</v>
      </c>
      <c r="L50" s="70">
        <f t="shared" si="13"/>
        <v>73.33333333333334</v>
      </c>
      <c r="M50" s="150">
        <f t="shared" si="13"/>
        <v>-8.399999999999999</v>
      </c>
      <c r="N50" s="140">
        <f t="shared" si="13"/>
        <v>23.1</v>
      </c>
    </row>
    <row r="51" spans="1:14" ht="24.75" customHeight="1">
      <c r="A51" s="37" t="s">
        <v>69</v>
      </c>
      <c r="B51" s="18" t="s">
        <v>19</v>
      </c>
      <c r="C51" s="19" t="s">
        <v>45</v>
      </c>
      <c r="D51" s="19" t="s">
        <v>83</v>
      </c>
      <c r="E51" s="20" t="s">
        <v>75</v>
      </c>
      <c r="F51" s="5" t="s">
        <v>124</v>
      </c>
      <c r="G51" s="5" t="s">
        <v>139</v>
      </c>
      <c r="H51" s="140">
        <v>23.1</v>
      </c>
      <c r="I51" s="155">
        <f>H51/F51*100</f>
        <v>36.72496025437202</v>
      </c>
      <c r="J51" s="43">
        <f>H51-F51</f>
        <v>-39.8</v>
      </c>
      <c r="K51" s="140">
        <f>H51</f>
        <v>23.1</v>
      </c>
      <c r="L51" s="70">
        <f>H51/G51*100</f>
        <v>73.33333333333334</v>
      </c>
      <c r="M51" s="150">
        <f>H51-G51</f>
        <v>-8.399999999999999</v>
      </c>
      <c r="N51" s="140">
        <f>K51</f>
        <v>23.1</v>
      </c>
    </row>
    <row r="52" spans="1:14" s="14" customFormat="1" ht="27" customHeight="1" hidden="1" thickBot="1">
      <c r="A52" s="41" t="s">
        <v>22</v>
      </c>
      <c r="B52" s="9" t="s">
        <v>16</v>
      </c>
      <c r="C52" s="10" t="s">
        <v>21</v>
      </c>
      <c r="D52" s="10" t="s">
        <v>47</v>
      </c>
      <c r="E52" s="11" t="s">
        <v>23</v>
      </c>
      <c r="F52" s="7"/>
      <c r="G52" s="7"/>
      <c r="H52" s="67"/>
      <c r="I52" s="70"/>
      <c r="J52" s="43"/>
      <c r="K52" s="67"/>
      <c r="L52" s="70"/>
      <c r="M52" s="65"/>
      <c r="N52" s="67"/>
    </row>
    <row r="53" spans="1:14" s="14" customFormat="1" ht="13.5" customHeight="1" hidden="1" thickBot="1">
      <c r="A53" s="35"/>
      <c r="B53" s="18"/>
      <c r="C53" s="19"/>
      <c r="D53" s="19"/>
      <c r="E53" s="20"/>
      <c r="F53" s="7"/>
      <c r="G53" s="7"/>
      <c r="H53" s="67"/>
      <c r="I53" s="70"/>
      <c r="J53" s="43"/>
      <c r="K53" s="67"/>
      <c r="L53" s="70"/>
      <c r="M53" s="65"/>
      <c r="N53" s="67"/>
    </row>
    <row r="54" spans="1:14" s="88" customFormat="1" ht="13.5" customHeight="1">
      <c r="A54" s="113" t="s">
        <v>107</v>
      </c>
      <c r="B54" s="104" t="s">
        <v>108</v>
      </c>
      <c r="C54" s="105" t="s">
        <v>30</v>
      </c>
      <c r="D54" s="105" t="s">
        <v>63</v>
      </c>
      <c r="E54" s="106" t="s">
        <v>46</v>
      </c>
      <c r="F54" s="115">
        <f>F55+F60</f>
        <v>250</v>
      </c>
      <c r="G54" s="115">
        <f>G56+G60</f>
        <v>15</v>
      </c>
      <c r="H54" s="130">
        <f>H55+H60</f>
        <v>20.9</v>
      </c>
      <c r="I54" s="143">
        <f>H54/F54*100</f>
        <v>8.36</v>
      </c>
      <c r="J54" s="121">
        <f>H54-F54</f>
        <v>-229.1</v>
      </c>
      <c r="K54" s="143">
        <f>K55+K60</f>
        <v>20.9</v>
      </c>
      <c r="L54" s="143">
        <f>H54/G54*100</f>
        <v>139.33333333333334</v>
      </c>
      <c r="M54" s="121">
        <f>H54-G54</f>
        <v>5.899999999999999</v>
      </c>
      <c r="N54" s="133">
        <f>N55+N60</f>
        <v>28</v>
      </c>
    </row>
    <row r="55" spans="1:14" s="145" customFormat="1" ht="13.5" customHeight="1">
      <c r="A55" s="146" t="s">
        <v>128</v>
      </c>
      <c r="B55" s="21" t="s">
        <v>16</v>
      </c>
      <c r="C55" s="22" t="s">
        <v>117</v>
      </c>
      <c r="D55" s="22" t="s">
        <v>63</v>
      </c>
      <c r="E55" s="23" t="s">
        <v>46</v>
      </c>
      <c r="F55" s="140">
        <f aca="true" t="shared" si="14" ref="F55:K57">F56</f>
        <v>20</v>
      </c>
      <c r="G55" s="140">
        <f t="shared" si="14"/>
        <v>15</v>
      </c>
      <c r="H55" s="144">
        <f t="shared" si="14"/>
        <v>20.9</v>
      </c>
      <c r="I55" s="144">
        <f t="shared" si="14"/>
        <v>104.5</v>
      </c>
      <c r="J55" s="46">
        <f>J56</f>
        <v>0.8999999999999986</v>
      </c>
      <c r="K55" s="144">
        <f t="shared" si="14"/>
        <v>20.9</v>
      </c>
      <c r="L55" s="144">
        <f aca="true" t="shared" si="15" ref="L55:N57">L56</f>
        <v>139.33333333333334</v>
      </c>
      <c r="M55" s="46">
        <f t="shared" si="15"/>
        <v>5.899999999999999</v>
      </c>
      <c r="N55" s="144">
        <f t="shared" si="15"/>
        <v>20.9</v>
      </c>
    </row>
    <row r="56" spans="1:14" s="114" customFormat="1" ht="13.5" customHeight="1">
      <c r="A56" s="36" t="s">
        <v>109</v>
      </c>
      <c r="B56" s="24" t="s">
        <v>16</v>
      </c>
      <c r="C56" s="25" t="s">
        <v>117</v>
      </c>
      <c r="D56" s="25" t="s">
        <v>125</v>
      </c>
      <c r="E56" s="26" t="s">
        <v>46</v>
      </c>
      <c r="F56" s="116">
        <f t="shared" si="14"/>
        <v>20</v>
      </c>
      <c r="G56" s="116">
        <f t="shared" si="14"/>
        <v>15</v>
      </c>
      <c r="H56" s="141">
        <f t="shared" si="14"/>
        <v>20.9</v>
      </c>
      <c r="I56" s="70">
        <f t="shared" si="14"/>
        <v>104.5</v>
      </c>
      <c r="J56" s="43">
        <f>J57</f>
        <v>0.8999999999999986</v>
      </c>
      <c r="K56" s="141">
        <f t="shared" si="14"/>
        <v>20.9</v>
      </c>
      <c r="L56" s="70">
        <f t="shared" si="15"/>
        <v>139.33333333333334</v>
      </c>
      <c r="M56" s="43">
        <f t="shared" si="15"/>
        <v>5.899999999999999</v>
      </c>
      <c r="N56" s="141">
        <f t="shared" si="15"/>
        <v>20.9</v>
      </c>
    </row>
    <row r="57" spans="1:14" s="114" customFormat="1" ht="22.5" customHeight="1">
      <c r="A57" s="36" t="s">
        <v>110</v>
      </c>
      <c r="B57" s="24" t="s">
        <v>16</v>
      </c>
      <c r="C57" s="25" t="s">
        <v>117</v>
      </c>
      <c r="D57" s="25" t="s">
        <v>126</v>
      </c>
      <c r="E57" s="26" t="s">
        <v>46</v>
      </c>
      <c r="F57" s="116">
        <f t="shared" si="14"/>
        <v>20</v>
      </c>
      <c r="G57" s="116">
        <f t="shared" si="14"/>
        <v>15</v>
      </c>
      <c r="H57" s="141">
        <f t="shared" si="14"/>
        <v>20.9</v>
      </c>
      <c r="I57" s="70">
        <f t="shared" si="14"/>
        <v>104.5</v>
      </c>
      <c r="J57" s="43">
        <f>J58</f>
        <v>0.8999999999999986</v>
      </c>
      <c r="K57" s="141">
        <f t="shared" si="14"/>
        <v>20.9</v>
      </c>
      <c r="L57" s="70">
        <f t="shared" si="15"/>
        <v>139.33333333333334</v>
      </c>
      <c r="M57" s="43">
        <f t="shared" si="15"/>
        <v>5.899999999999999</v>
      </c>
      <c r="N57" s="141">
        <f t="shared" si="15"/>
        <v>20.9</v>
      </c>
    </row>
    <row r="58" spans="1:14" s="14" customFormat="1" ht="13.5" customHeight="1">
      <c r="A58" s="35" t="s">
        <v>111</v>
      </c>
      <c r="B58" s="18" t="s">
        <v>16</v>
      </c>
      <c r="C58" s="19" t="s">
        <v>117</v>
      </c>
      <c r="D58" s="19" t="s">
        <v>127</v>
      </c>
      <c r="E58" s="20" t="s">
        <v>75</v>
      </c>
      <c r="F58" s="116">
        <v>20</v>
      </c>
      <c r="G58" s="116">
        <v>15</v>
      </c>
      <c r="H58" s="142">
        <v>20.9</v>
      </c>
      <c r="I58" s="155">
        <f>H58/F58*100</f>
        <v>104.5</v>
      </c>
      <c r="J58" s="43">
        <f>H58-F58</f>
        <v>0.8999999999999986</v>
      </c>
      <c r="K58" s="142">
        <f>H58</f>
        <v>20.9</v>
      </c>
      <c r="L58" s="70">
        <f>H58/G58*100</f>
        <v>139.33333333333334</v>
      </c>
      <c r="M58" s="165">
        <f>H58-G58</f>
        <v>5.899999999999999</v>
      </c>
      <c r="N58" s="142">
        <f>K58</f>
        <v>20.9</v>
      </c>
    </row>
    <row r="59" spans="1:14" s="145" customFormat="1" ht="13.5" customHeight="1">
      <c r="A59" s="146" t="s">
        <v>113</v>
      </c>
      <c r="B59" s="147" t="s">
        <v>16</v>
      </c>
      <c r="C59" s="148" t="s">
        <v>76</v>
      </c>
      <c r="D59" s="148" t="s">
        <v>63</v>
      </c>
      <c r="E59" s="149" t="s">
        <v>46</v>
      </c>
      <c r="F59" s="140">
        <f>F60</f>
        <v>230</v>
      </c>
      <c r="G59" s="111"/>
      <c r="H59" s="144">
        <f aca="true" t="shared" si="16" ref="H59:N59">H60</f>
        <v>0</v>
      </c>
      <c r="I59" s="156">
        <f t="shared" si="16"/>
        <v>0</v>
      </c>
      <c r="J59" s="46">
        <f t="shared" si="16"/>
        <v>-230</v>
      </c>
      <c r="K59" s="144">
        <f t="shared" si="16"/>
        <v>0</v>
      </c>
      <c r="L59" s="144">
        <f t="shared" si="16"/>
        <v>0</v>
      </c>
      <c r="M59" s="46">
        <f t="shared" si="16"/>
        <v>0</v>
      </c>
      <c r="N59" s="144">
        <f t="shared" si="16"/>
        <v>7.1</v>
      </c>
    </row>
    <row r="60" spans="1:14" s="14" customFormat="1" ht="23.25" customHeight="1">
      <c r="A60" s="146" t="s">
        <v>114</v>
      </c>
      <c r="B60" s="18" t="s">
        <v>16</v>
      </c>
      <c r="C60" s="19" t="s">
        <v>76</v>
      </c>
      <c r="D60" s="19" t="s">
        <v>47</v>
      </c>
      <c r="E60" s="20" t="s">
        <v>46</v>
      </c>
      <c r="F60" s="116">
        <f aca="true" t="shared" si="17" ref="F60:N61">F61</f>
        <v>230</v>
      </c>
      <c r="G60" s="109">
        <f t="shared" si="17"/>
        <v>0</v>
      </c>
      <c r="H60" s="142">
        <f t="shared" si="17"/>
        <v>0</v>
      </c>
      <c r="I60" s="155">
        <f t="shared" si="17"/>
        <v>0</v>
      </c>
      <c r="J60" s="43">
        <f t="shared" si="17"/>
        <v>-230</v>
      </c>
      <c r="K60" s="142">
        <f t="shared" si="17"/>
        <v>0</v>
      </c>
      <c r="L60" s="70">
        <f t="shared" si="17"/>
        <v>0</v>
      </c>
      <c r="M60" s="43">
        <f t="shared" si="17"/>
        <v>0</v>
      </c>
      <c r="N60" s="142">
        <f t="shared" si="17"/>
        <v>7.1</v>
      </c>
    </row>
    <row r="61" spans="1:14" s="14" customFormat="1" ht="13.5" customHeight="1">
      <c r="A61" s="35" t="s">
        <v>22</v>
      </c>
      <c r="B61" s="18" t="s">
        <v>16</v>
      </c>
      <c r="C61" s="19" t="s">
        <v>76</v>
      </c>
      <c r="D61" s="19" t="s">
        <v>115</v>
      </c>
      <c r="E61" s="20" t="s">
        <v>46</v>
      </c>
      <c r="F61" s="116">
        <f t="shared" si="17"/>
        <v>230</v>
      </c>
      <c r="G61" s="109">
        <f t="shared" si="17"/>
        <v>0</v>
      </c>
      <c r="H61" s="142">
        <f t="shared" si="17"/>
        <v>0</v>
      </c>
      <c r="I61" s="155">
        <f t="shared" si="17"/>
        <v>0</v>
      </c>
      <c r="J61" s="43">
        <f t="shared" si="17"/>
        <v>-230</v>
      </c>
      <c r="K61" s="142">
        <f t="shared" si="17"/>
        <v>0</v>
      </c>
      <c r="L61" s="70">
        <f t="shared" si="17"/>
        <v>0</v>
      </c>
      <c r="M61" s="43">
        <f t="shared" si="17"/>
        <v>0</v>
      </c>
      <c r="N61" s="142">
        <f t="shared" si="17"/>
        <v>7.1</v>
      </c>
    </row>
    <row r="62" spans="1:14" s="14" customFormat="1" ht="13.5" customHeight="1" thickBot="1">
      <c r="A62" s="60" t="s">
        <v>70</v>
      </c>
      <c r="B62" s="18" t="s">
        <v>16</v>
      </c>
      <c r="C62" s="19" t="s">
        <v>76</v>
      </c>
      <c r="D62" s="19" t="s">
        <v>115</v>
      </c>
      <c r="E62" s="20" t="s">
        <v>75</v>
      </c>
      <c r="F62" s="116">
        <v>230</v>
      </c>
      <c r="G62" s="109"/>
      <c r="H62" s="142"/>
      <c r="I62" s="155"/>
      <c r="J62" s="43">
        <f>H62-F62</f>
        <v>-230</v>
      </c>
      <c r="K62" s="142">
        <f>H62</f>
        <v>0</v>
      </c>
      <c r="L62" s="70"/>
      <c r="M62" s="164">
        <f>H62-G62</f>
        <v>0</v>
      </c>
      <c r="N62" s="142">
        <v>7.1</v>
      </c>
    </row>
    <row r="63" spans="1:14" s="88" customFormat="1" ht="14.25" customHeight="1">
      <c r="A63" s="89" t="s">
        <v>24</v>
      </c>
      <c r="B63" s="90" t="s">
        <v>17</v>
      </c>
      <c r="C63" s="91" t="s">
        <v>30</v>
      </c>
      <c r="D63" s="91" t="s">
        <v>63</v>
      </c>
      <c r="E63" s="92" t="s">
        <v>46</v>
      </c>
      <c r="F63" s="121">
        <f>F64+F68</f>
        <v>73.8</v>
      </c>
      <c r="G63" s="121">
        <f>G64+G68</f>
        <v>66.39999999999999</v>
      </c>
      <c r="H63" s="121">
        <f>H64+H68</f>
        <v>62.8</v>
      </c>
      <c r="I63" s="143">
        <f>H63/F63*100</f>
        <v>85.09485094850947</v>
      </c>
      <c r="J63" s="121">
        <f>H63-F63</f>
        <v>-11</v>
      </c>
      <c r="K63" s="121">
        <f>K64+K68</f>
        <v>62.8</v>
      </c>
      <c r="L63" s="143">
        <f>H63/G63*100</f>
        <v>94.57831325301206</v>
      </c>
      <c r="M63" s="173">
        <f>H63-G63</f>
        <v>-3.5999999999999943</v>
      </c>
      <c r="N63" s="121">
        <f>N64+N68</f>
        <v>62.8</v>
      </c>
    </row>
    <row r="64" spans="1:14" s="88" customFormat="1" ht="14.25" customHeight="1">
      <c r="A64" s="85" t="s">
        <v>31</v>
      </c>
      <c r="B64" s="73" t="s">
        <v>17</v>
      </c>
      <c r="C64" s="86" t="s">
        <v>19</v>
      </c>
      <c r="D64" s="86" t="s">
        <v>63</v>
      </c>
      <c r="E64" s="87" t="s">
        <v>46</v>
      </c>
      <c r="F64" s="120">
        <f aca="true" t="shared" si="18" ref="F64:H65">F65</f>
        <v>7.1</v>
      </c>
      <c r="G64" s="120">
        <f t="shared" si="18"/>
        <v>2.6</v>
      </c>
      <c r="H64" s="120">
        <f t="shared" si="18"/>
        <v>0</v>
      </c>
      <c r="I64" s="159">
        <f aca="true" t="shared" si="19" ref="I64:N66">I65</f>
        <v>0</v>
      </c>
      <c r="J64" s="164">
        <f t="shared" si="19"/>
        <v>-7.1</v>
      </c>
      <c r="K64" s="120">
        <f t="shared" si="19"/>
        <v>0</v>
      </c>
      <c r="L64" s="159">
        <f t="shared" si="19"/>
        <v>0</v>
      </c>
      <c r="M64" s="164">
        <f t="shared" si="19"/>
        <v>-2.6</v>
      </c>
      <c r="N64" s="120">
        <f t="shared" si="19"/>
        <v>0</v>
      </c>
    </row>
    <row r="65" spans="1:14" s="13" customFormat="1" ht="14.25" customHeight="1">
      <c r="A65" s="36" t="s">
        <v>32</v>
      </c>
      <c r="B65" s="21" t="s">
        <v>17</v>
      </c>
      <c r="C65" s="40" t="s">
        <v>19</v>
      </c>
      <c r="D65" s="40" t="s">
        <v>48</v>
      </c>
      <c r="E65" s="58" t="s">
        <v>46</v>
      </c>
      <c r="F65" s="45">
        <f t="shared" si="18"/>
        <v>7.1</v>
      </c>
      <c r="G65" s="45">
        <f t="shared" si="18"/>
        <v>2.6</v>
      </c>
      <c r="H65" s="45">
        <f t="shared" si="18"/>
        <v>0</v>
      </c>
      <c r="I65" s="70">
        <f t="shared" si="19"/>
        <v>0</v>
      </c>
      <c r="J65" s="43">
        <f t="shared" si="19"/>
        <v>-7.1</v>
      </c>
      <c r="K65" s="45">
        <f t="shared" si="19"/>
        <v>0</v>
      </c>
      <c r="L65" s="70">
        <f t="shared" si="19"/>
        <v>0</v>
      </c>
      <c r="M65" s="43">
        <f t="shared" si="19"/>
        <v>-2.6</v>
      </c>
      <c r="N65" s="45">
        <f t="shared" si="19"/>
        <v>0</v>
      </c>
    </row>
    <row r="66" spans="1:14" s="13" customFormat="1" ht="24" customHeight="1">
      <c r="A66" s="35" t="s">
        <v>88</v>
      </c>
      <c r="B66" s="21" t="s">
        <v>17</v>
      </c>
      <c r="C66" s="40" t="s">
        <v>19</v>
      </c>
      <c r="D66" s="40" t="s">
        <v>48</v>
      </c>
      <c r="E66" s="59">
        <v>0</v>
      </c>
      <c r="F66" s="45">
        <f>F67</f>
        <v>7.1</v>
      </c>
      <c r="G66" s="45">
        <f>G67</f>
        <v>2.6</v>
      </c>
      <c r="H66" s="70">
        <f>H67</f>
        <v>0</v>
      </c>
      <c r="I66" s="70">
        <f t="shared" si="19"/>
        <v>0</v>
      </c>
      <c r="J66" s="43">
        <f t="shared" si="19"/>
        <v>-7.1</v>
      </c>
      <c r="K66" s="70">
        <f t="shared" si="19"/>
        <v>0</v>
      </c>
      <c r="L66" s="70">
        <f t="shared" si="19"/>
        <v>0</v>
      </c>
      <c r="M66" s="43">
        <f t="shared" si="19"/>
        <v>-2.6</v>
      </c>
      <c r="N66" s="70">
        <f t="shared" si="19"/>
        <v>0</v>
      </c>
    </row>
    <row r="67" spans="1:14" s="13" customFormat="1" ht="14.25" customHeight="1">
      <c r="A67" s="34" t="s">
        <v>70</v>
      </c>
      <c r="B67" s="21" t="s">
        <v>17</v>
      </c>
      <c r="C67" s="40" t="s">
        <v>19</v>
      </c>
      <c r="D67" s="40" t="s">
        <v>48</v>
      </c>
      <c r="E67" s="58" t="s">
        <v>75</v>
      </c>
      <c r="F67" s="45">
        <v>7.1</v>
      </c>
      <c r="G67" s="45">
        <v>2.6</v>
      </c>
      <c r="H67" s="45"/>
      <c r="I67" s="70">
        <f>H67/F67*100</f>
        <v>0</v>
      </c>
      <c r="J67" s="43">
        <f>H67-F67</f>
        <v>-7.1</v>
      </c>
      <c r="K67" s="45">
        <f>H67</f>
        <v>0</v>
      </c>
      <c r="L67" s="70"/>
      <c r="M67" s="164">
        <f>H67-G67</f>
        <v>-2.6</v>
      </c>
      <c r="N67" s="45">
        <f>K67</f>
        <v>0</v>
      </c>
    </row>
    <row r="68" spans="1:14" s="88" customFormat="1" ht="14.25" customHeight="1">
      <c r="A68" s="85" t="s">
        <v>89</v>
      </c>
      <c r="B68" s="73" t="s">
        <v>17</v>
      </c>
      <c r="C68" s="86" t="s">
        <v>45</v>
      </c>
      <c r="D68" s="86"/>
      <c r="E68" s="87"/>
      <c r="F68" s="120">
        <f aca="true" t="shared" si="20" ref="F68:K68">F69</f>
        <v>66.7</v>
      </c>
      <c r="G68" s="120">
        <f t="shared" si="20"/>
        <v>63.8</v>
      </c>
      <c r="H68" s="120">
        <f t="shared" si="20"/>
        <v>62.8</v>
      </c>
      <c r="I68" s="159">
        <f t="shared" si="20"/>
        <v>94.15292353823088</v>
      </c>
      <c r="J68" s="164">
        <f>J69</f>
        <v>-3.9000000000000057</v>
      </c>
      <c r="K68" s="120">
        <f t="shared" si="20"/>
        <v>62.8</v>
      </c>
      <c r="L68" s="159">
        <f>L69</f>
        <v>98.43260188087774</v>
      </c>
      <c r="M68" s="164">
        <f>M69</f>
        <v>-1</v>
      </c>
      <c r="N68" s="120">
        <f>N69</f>
        <v>62.8</v>
      </c>
    </row>
    <row r="69" spans="1:14" s="13" customFormat="1" ht="14.25" customHeight="1">
      <c r="A69" s="36" t="s">
        <v>89</v>
      </c>
      <c r="B69" s="21" t="s">
        <v>17</v>
      </c>
      <c r="C69" s="40" t="s">
        <v>45</v>
      </c>
      <c r="D69" s="40" t="s">
        <v>90</v>
      </c>
      <c r="E69" s="58"/>
      <c r="F69" s="45">
        <f>F72+F99+F101</f>
        <v>66.7</v>
      </c>
      <c r="G69" s="45">
        <f>G72+G99+G101</f>
        <v>63.8</v>
      </c>
      <c r="H69" s="45">
        <f>H72+H99+H101</f>
        <v>62.8</v>
      </c>
      <c r="I69" s="70">
        <f>H69/F69*100</f>
        <v>94.15292353823088</v>
      </c>
      <c r="J69" s="43">
        <f>H69-F69</f>
        <v>-3.9000000000000057</v>
      </c>
      <c r="K69" s="45">
        <f>K72+K99+K101</f>
        <v>62.8</v>
      </c>
      <c r="L69" s="70">
        <f>H69/G69*100</f>
        <v>98.43260188087774</v>
      </c>
      <c r="M69" s="165">
        <f>H69-G69</f>
        <v>-1</v>
      </c>
      <c r="N69" s="45">
        <f>N72+N99+N101</f>
        <v>62.8</v>
      </c>
    </row>
    <row r="70" spans="1:14" s="13" customFormat="1" ht="14.25" customHeight="1">
      <c r="A70" s="36" t="s">
        <v>97</v>
      </c>
      <c r="B70" s="21" t="s">
        <v>17</v>
      </c>
      <c r="C70" s="40" t="s">
        <v>45</v>
      </c>
      <c r="D70" s="40" t="s">
        <v>98</v>
      </c>
      <c r="E70" s="58" t="s">
        <v>46</v>
      </c>
      <c r="F70" s="68"/>
      <c r="G70" s="45"/>
      <c r="H70" s="45"/>
      <c r="I70" s="70"/>
      <c r="J70" s="43"/>
      <c r="K70" s="45"/>
      <c r="L70" s="70"/>
      <c r="M70" s="43"/>
      <c r="N70" s="45"/>
    </row>
    <row r="71" spans="1:14" s="13" customFormat="1" ht="14.25" customHeight="1">
      <c r="A71" s="60" t="s">
        <v>70</v>
      </c>
      <c r="B71" s="21" t="s">
        <v>17</v>
      </c>
      <c r="C71" s="40" t="s">
        <v>45</v>
      </c>
      <c r="D71" s="40" t="s">
        <v>98</v>
      </c>
      <c r="E71" s="59">
        <v>500</v>
      </c>
      <c r="F71" s="68"/>
      <c r="G71" s="45"/>
      <c r="H71" s="45"/>
      <c r="I71" s="70"/>
      <c r="J71" s="43"/>
      <c r="K71" s="45"/>
      <c r="L71" s="70"/>
      <c r="M71" s="43"/>
      <c r="N71" s="45"/>
    </row>
    <row r="72" spans="1:14" s="13" customFormat="1" ht="13.5" customHeight="1">
      <c r="A72" s="199" t="s">
        <v>91</v>
      </c>
      <c r="B72" s="202" t="s">
        <v>17</v>
      </c>
      <c r="C72" s="205" t="s">
        <v>45</v>
      </c>
      <c r="D72" s="205" t="s">
        <v>92</v>
      </c>
      <c r="E72" s="213">
        <v>0</v>
      </c>
      <c r="F72" s="195">
        <f aca="true" t="shared" si="21" ref="F72:N72">F98</f>
        <v>57.4</v>
      </c>
      <c r="G72" s="195">
        <f t="shared" si="21"/>
        <v>57.4</v>
      </c>
      <c r="H72" s="198">
        <f>H98</f>
        <v>57.3</v>
      </c>
      <c r="I72" s="198">
        <f t="shared" si="21"/>
        <v>99.82578397212544</v>
      </c>
      <c r="J72" s="208">
        <f t="shared" si="21"/>
        <v>-0.10000000000000142</v>
      </c>
      <c r="K72" s="198">
        <f t="shared" si="21"/>
        <v>57.3</v>
      </c>
      <c r="L72" s="198">
        <f t="shared" si="21"/>
        <v>99.82578397212544</v>
      </c>
      <c r="M72" s="208">
        <f t="shared" si="21"/>
        <v>-0.10000000000000142</v>
      </c>
      <c r="N72" s="198">
        <f t="shared" si="21"/>
        <v>57.3</v>
      </c>
    </row>
    <row r="73" spans="1:14" s="13" customFormat="1" ht="28.5" customHeight="1" hidden="1">
      <c r="A73" s="200"/>
      <c r="B73" s="203"/>
      <c r="C73" s="206"/>
      <c r="D73" s="206"/>
      <c r="E73" s="214"/>
      <c r="F73" s="196"/>
      <c r="G73" s="196"/>
      <c r="H73" s="196"/>
      <c r="I73" s="211"/>
      <c r="J73" s="209"/>
      <c r="K73" s="196"/>
      <c r="L73" s="211"/>
      <c r="M73" s="209"/>
      <c r="N73" s="196"/>
    </row>
    <row r="74" spans="1:14" s="13" customFormat="1" ht="24.75" customHeight="1" hidden="1" thickBot="1">
      <c r="A74" s="200"/>
      <c r="B74" s="203"/>
      <c r="C74" s="206"/>
      <c r="D74" s="206"/>
      <c r="E74" s="214"/>
      <c r="F74" s="196"/>
      <c r="G74" s="196"/>
      <c r="H74" s="196"/>
      <c r="I74" s="211"/>
      <c r="J74" s="209"/>
      <c r="K74" s="196"/>
      <c r="L74" s="211"/>
      <c r="M74" s="209"/>
      <c r="N74" s="196"/>
    </row>
    <row r="75" spans="1:14" s="13" customFormat="1" ht="14.25" customHeight="1" hidden="1" thickBot="1">
      <c r="A75" s="200"/>
      <c r="B75" s="203"/>
      <c r="C75" s="206"/>
      <c r="D75" s="206"/>
      <c r="E75" s="214"/>
      <c r="F75" s="196"/>
      <c r="G75" s="196"/>
      <c r="H75" s="196"/>
      <c r="I75" s="211"/>
      <c r="J75" s="209"/>
      <c r="K75" s="196"/>
      <c r="L75" s="211"/>
      <c r="M75" s="209"/>
      <c r="N75" s="196"/>
    </row>
    <row r="76" spans="1:14" s="13" customFormat="1" ht="14.25" customHeight="1" hidden="1">
      <c r="A76" s="200"/>
      <c r="B76" s="203"/>
      <c r="C76" s="206"/>
      <c r="D76" s="206"/>
      <c r="E76" s="214"/>
      <c r="F76" s="196"/>
      <c r="G76" s="196"/>
      <c r="H76" s="196"/>
      <c r="I76" s="211"/>
      <c r="J76" s="209"/>
      <c r="K76" s="196"/>
      <c r="L76" s="211"/>
      <c r="M76" s="209"/>
      <c r="N76" s="196"/>
    </row>
    <row r="77" spans="1:14" s="13" customFormat="1" ht="14.25" customHeight="1" hidden="1" thickBot="1">
      <c r="A77" s="200"/>
      <c r="B77" s="203"/>
      <c r="C77" s="206"/>
      <c r="D77" s="206"/>
      <c r="E77" s="214"/>
      <c r="F77" s="196"/>
      <c r="G77" s="196"/>
      <c r="H77" s="196"/>
      <c r="I77" s="211"/>
      <c r="J77" s="209"/>
      <c r="K77" s="196"/>
      <c r="L77" s="211"/>
      <c r="M77" s="209"/>
      <c r="N77" s="196"/>
    </row>
    <row r="78" spans="1:14" ht="15" customHeight="1" hidden="1">
      <c r="A78" s="200"/>
      <c r="B78" s="203"/>
      <c r="C78" s="206"/>
      <c r="D78" s="206"/>
      <c r="E78" s="214"/>
      <c r="F78" s="196"/>
      <c r="G78" s="196"/>
      <c r="H78" s="196"/>
      <c r="I78" s="211"/>
      <c r="J78" s="209"/>
      <c r="K78" s="196"/>
      <c r="L78" s="211"/>
      <c r="M78" s="209"/>
      <c r="N78" s="196"/>
    </row>
    <row r="79" spans="1:14" s="39" customFormat="1" ht="14.25" customHeight="1" hidden="1">
      <c r="A79" s="200"/>
      <c r="B79" s="203"/>
      <c r="C79" s="206"/>
      <c r="D79" s="206"/>
      <c r="E79" s="214"/>
      <c r="F79" s="196"/>
      <c r="G79" s="196"/>
      <c r="H79" s="196"/>
      <c r="I79" s="211"/>
      <c r="J79" s="209"/>
      <c r="K79" s="196"/>
      <c r="L79" s="211"/>
      <c r="M79" s="209"/>
      <c r="N79" s="196"/>
    </row>
    <row r="80" spans="1:14" s="39" customFormat="1" ht="12.75" customHeight="1" hidden="1">
      <c r="A80" s="200"/>
      <c r="B80" s="203"/>
      <c r="C80" s="206"/>
      <c r="D80" s="206"/>
      <c r="E80" s="214"/>
      <c r="F80" s="196"/>
      <c r="G80" s="196"/>
      <c r="H80" s="196"/>
      <c r="I80" s="211"/>
      <c r="J80" s="209"/>
      <c r="K80" s="196"/>
      <c r="L80" s="211"/>
      <c r="M80" s="209"/>
      <c r="N80" s="196"/>
    </row>
    <row r="81" spans="1:14" s="27" customFormat="1" ht="13.5" customHeight="1" hidden="1">
      <c r="A81" s="200"/>
      <c r="B81" s="203"/>
      <c r="C81" s="206"/>
      <c r="D81" s="206"/>
      <c r="E81" s="214"/>
      <c r="F81" s="196"/>
      <c r="G81" s="196"/>
      <c r="H81" s="196"/>
      <c r="I81" s="211"/>
      <c r="J81" s="209"/>
      <c r="K81" s="196"/>
      <c r="L81" s="211"/>
      <c r="M81" s="209"/>
      <c r="N81" s="196"/>
    </row>
    <row r="82" spans="1:14" ht="14.25" customHeight="1" hidden="1">
      <c r="A82" s="200"/>
      <c r="B82" s="203"/>
      <c r="C82" s="206"/>
      <c r="D82" s="206"/>
      <c r="E82" s="214"/>
      <c r="F82" s="196"/>
      <c r="G82" s="196"/>
      <c r="H82" s="196"/>
      <c r="I82" s="211"/>
      <c r="J82" s="209"/>
      <c r="K82" s="196"/>
      <c r="L82" s="211"/>
      <c r="M82" s="209"/>
      <c r="N82" s="196"/>
    </row>
    <row r="83" spans="1:14" ht="14.25" customHeight="1" hidden="1">
      <c r="A83" s="200"/>
      <c r="B83" s="203"/>
      <c r="C83" s="206"/>
      <c r="D83" s="206"/>
      <c r="E83" s="214"/>
      <c r="F83" s="196"/>
      <c r="G83" s="196"/>
      <c r="H83" s="196"/>
      <c r="I83" s="211"/>
      <c r="J83" s="209"/>
      <c r="K83" s="196"/>
      <c r="L83" s="211"/>
      <c r="M83" s="209"/>
      <c r="N83" s="196"/>
    </row>
    <row r="84" spans="1:14" ht="14.25" customHeight="1" hidden="1">
      <c r="A84" s="200"/>
      <c r="B84" s="203"/>
      <c r="C84" s="206"/>
      <c r="D84" s="206"/>
      <c r="E84" s="214"/>
      <c r="F84" s="196"/>
      <c r="G84" s="196"/>
      <c r="H84" s="196"/>
      <c r="I84" s="211"/>
      <c r="J84" s="209"/>
      <c r="K84" s="196"/>
      <c r="L84" s="211"/>
      <c r="M84" s="209"/>
      <c r="N84" s="196"/>
    </row>
    <row r="85" spans="1:14" ht="12.75" customHeight="1" hidden="1">
      <c r="A85" s="200"/>
      <c r="B85" s="203"/>
      <c r="C85" s="206"/>
      <c r="D85" s="206"/>
      <c r="E85" s="214"/>
      <c r="F85" s="196"/>
      <c r="G85" s="196"/>
      <c r="H85" s="196"/>
      <c r="I85" s="211"/>
      <c r="J85" s="209"/>
      <c r="K85" s="196"/>
      <c r="L85" s="211"/>
      <c r="M85" s="209"/>
      <c r="N85" s="196"/>
    </row>
    <row r="86" spans="1:14" ht="14.25" customHeight="1" hidden="1">
      <c r="A86" s="200"/>
      <c r="B86" s="203"/>
      <c r="C86" s="206"/>
      <c r="D86" s="206"/>
      <c r="E86" s="214"/>
      <c r="F86" s="196"/>
      <c r="G86" s="196"/>
      <c r="H86" s="196"/>
      <c r="I86" s="211"/>
      <c r="J86" s="209"/>
      <c r="K86" s="196"/>
      <c r="L86" s="211"/>
      <c r="M86" s="209"/>
      <c r="N86" s="196"/>
    </row>
    <row r="87" spans="1:14" ht="12.75" customHeight="1" hidden="1">
      <c r="A87" s="200"/>
      <c r="B87" s="203"/>
      <c r="C87" s="206"/>
      <c r="D87" s="206"/>
      <c r="E87" s="214"/>
      <c r="F87" s="196"/>
      <c r="G87" s="196"/>
      <c r="H87" s="196"/>
      <c r="I87" s="211"/>
      <c r="J87" s="209"/>
      <c r="K87" s="196"/>
      <c r="L87" s="211"/>
      <c r="M87" s="209"/>
      <c r="N87" s="196"/>
    </row>
    <row r="88" spans="1:14" ht="12.75" customHeight="1" hidden="1">
      <c r="A88" s="200"/>
      <c r="B88" s="203"/>
      <c r="C88" s="206"/>
      <c r="D88" s="206"/>
      <c r="E88" s="214"/>
      <c r="F88" s="196"/>
      <c r="G88" s="196"/>
      <c r="H88" s="196"/>
      <c r="I88" s="211"/>
      <c r="J88" s="209"/>
      <c r="K88" s="196"/>
      <c r="L88" s="211"/>
      <c r="M88" s="209"/>
      <c r="N88" s="196"/>
    </row>
    <row r="89" spans="1:14" ht="14.25" customHeight="1" hidden="1">
      <c r="A89" s="200"/>
      <c r="B89" s="203"/>
      <c r="C89" s="206"/>
      <c r="D89" s="206"/>
      <c r="E89" s="214"/>
      <c r="F89" s="196"/>
      <c r="G89" s="196"/>
      <c r="H89" s="196"/>
      <c r="I89" s="211"/>
      <c r="J89" s="209"/>
      <c r="K89" s="196"/>
      <c r="L89" s="211"/>
      <c r="M89" s="209"/>
      <c r="N89" s="196"/>
    </row>
    <row r="90" spans="1:14" ht="15" customHeight="1" hidden="1">
      <c r="A90" s="200"/>
      <c r="B90" s="203"/>
      <c r="C90" s="206"/>
      <c r="D90" s="206"/>
      <c r="E90" s="214"/>
      <c r="F90" s="196"/>
      <c r="G90" s="196"/>
      <c r="H90" s="196"/>
      <c r="I90" s="211"/>
      <c r="J90" s="209"/>
      <c r="K90" s="196"/>
      <c r="L90" s="211"/>
      <c r="M90" s="209"/>
      <c r="N90" s="196"/>
    </row>
    <row r="91" spans="1:14" ht="18" customHeight="1" hidden="1">
      <c r="A91" s="200"/>
      <c r="B91" s="203"/>
      <c r="C91" s="206"/>
      <c r="D91" s="206"/>
      <c r="E91" s="214"/>
      <c r="F91" s="196"/>
      <c r="G91" s="196"/>
      <c r="H91" s="196"/>
      <c r="I91" s="211"/>
      <c r="J91" s="209"/>
      <c r="K91" s="196"/>
      <c r="L91" s="211"/>
      <c r="M91" s="209"/>
      <c r="N91" s="196"/>
    </row>
    <row r="92" spans="1:14" ht="15.75" customHeight="1" hidden="1">
      <c r="A92" s="200"/>
      <c r="B92" s="203"/>
      <c r="C92" s="206"/>
      <c r="D92" s="206"/>
      <c r="E92" s="214"/>
      <c r="F92" s="196"/>
      <c r="G92" s="196"/>
      <c r="H92" s="196"/>
      <c r="I92" s="211"/>
      <c r="J92" s="209"/>
      <c r="K92" s="196"/>
      <c r="L92" s="211"/>
      <c r="M92" s="209"/>
      <c r="N92" s="196"/>
    </row>
    <row r="93" spans="1:14" ht="12.75" customHeight="1" hidden="1">
      <c r="A93" s="200"/>
      <c r="B93" s="203"/>
      <c r="C93" s="206"/>
      <c r="D93" s="206"/>
      <c r="E93" s="214"/>
      <c r="F93" s="196"/>
      <c r="G93" s="196"/>
      <c r="H93" s="196"/>
      <c r="I93" s="211"/>
      <c r="J93" s="209"/>
      <c r="K93" s="196"/>
      <c r="L93" s="211"/>
      <c r="M93" s="209"/>
      <c r="N93" s="196"/>
    </row>
    <row r="94" spans="1:14" ht="12.75" customHeight="1" hidden="1">
      <c r="A94" s="200"/>
      <c r="B94" s="203"/>
      <c r="C94" s="206"/>
      <c r="D94" s="206"/>
      <c r="E94" s="214"/>
      <c r="F94" s="196"/>
      <c r="G94" s="196"/>
      <c r="H94" s="196"/>
      <c r="I94" s="211"/>
      <c r="J94" s="209"/>
      <c r="K94" s="196"/>
      <c r="L94" s="211"/>
      <c r="M94" s="209"/>
      <c r="N94" s="196"/>
    </row>
    <row r="95" spans="1:14" ht="24.75" customHeight="1" hidden="1">
      <c r="A95" s="200"/>
      <c r="B95" s="203"/>
      <c r="C95" s="206"/>
      <c r="D95" s="206"/>
      <c r="E95" s="214"/>
      <c r="F95" s="196"/>
      <c r="G95" s="196"/>
      <c r="H95" s="196"/>
      <c r="I95" s="211"/>
      <c r="J95" s="209"/>
      <c r="K95" s="196"/>
      <c r="L95" s="211"/>
      <c r="M95" s="209"/>
      <c r="N95" s="196"/>
    </row>
    <row r="96" spans="1:14" ht="18" customHeight="1" hidden="1" thickBot="1">
      <c r="A96" s="200"/>
      <c r="B96" s="203"/>
      <c r="C96" s="206"/>
      <c r="D96" s="206"/>
      <c r="E96" s="214"/>
      <c r="F96" s="196"/>
      <c r="G96" s="196"/>
      <c r="H96" s="196"/>
      <c r="I96" s="211"/>
      <c r="J96" s="209"/>
      <c r="K96" s="196"/>
      <c r="L96" s="211"/>
      <c r="M96" s="209"/>
      <c r="N96" s="196"/>
    </row>
    <row r="97" spans="1:14" ht="23.25" customHeight="1">
      <c r="A97" s="201"/>
      <c r="B97" s="204"/>
      <c r="C97" s="207"/>
      <c r="D97" s="207"/>
      <c r="E97" s="215"/>
      <c r="F97" s="197"/>
      <c r="G97" s="197"/>
      <c r="H97" s="197"/>
      <c r="I97" s="212"/>
      <c r="J97" s="210"/>
      <c r="K97" s="197"/>
      <c r="L97" s="212"/>
      <c r="M97" s="210"/>
      <c r="N97" s="197"/>
    </row>
    <row r="98" spans="1:14" ht="18" customHeight="1">
      <c r="A98" s="60" t="s">
        <v>70</v>
      </c>
      <c r="B98" s="61" t="s">
        <v>17</v>
      </c>
      <c r="C98" s="62" t="s">
        <v>45</v>
      </c>
      <c r="D98" s="62" t="s">
        <v>92</v>
      </c>
      <c r="E98" s="66" t="s">
        <v>75</v>
      </c>
      <c r="F98" s="119">
        <v>57.4</v>
      </c>
      <c r="G98" s="119">
        <v>57.4</v>
      </c>
      <c r="H98" s="119">
        <v>57.3</v>
      </c>
      <c r="I98" s="157">
        <f>H98/F98*100</f>
        <v>99.82578397212544</v>
      </c>
      <c r="J98" s="134">
        <f>H98-F98</f>
        <v>-0.10000000000000142</v>
      </c>
      <c r="K98" s="119">
        <f>H98</f>
        <v>57.3</v>
      </c>
      <c r="L98" s="157">
        <f>H98/G98*100</f>
        <v>99.82578397212544</v>
      </c>
      <c r="M98" s="164">
        <f>H98-G98</f>
        <v>-0.10000000000000142</v>
      </c>
      <c r="N98" s="119">
        <f>K98</f>
        <v>57.3</v>
      </c>
    </row>
    <row r="99" spans="1:14" ht="18" customHeight="1">
      <c r="A99" s="60" t="s">
        <v>93</v>
      </c>
      <c r="B99" s="61" t="s">
        <v>17</v>
      </c>
      <c r="C99" s="62" t="s">
        <v>45</v>
      </c>
      <c r="D99" s="62" t="s">
        <v>94</v>
      </c>
      <c r="E99" s="66" t="s">
        <v>46</v>
      </c>
      <c r="F99" s="119">
        <f aca="true" t="shared" si="22" ref="F99:N99">F100</f>
        <v>8.4</v>
      </c>
      <c r="G99" s="119">
        <f t="shared" si="22"/>
        <v>6.4</v>
      </c>
      <c r="H99" s="119">
        <f t="shared" si="22"/>
        <v>5.5</v>
      </c>
      <c r="I99" s="157">
        <f t="shared" si="22"/>
        <v>65.47619047619048</v>
      </c>
      <c r="J99" s="134">
        <f t="shared" si="22"/>
        <v>-2.9000000000000004</v>
      </c>
      <c r="K99" s="119">
        <f t="shared" si="22"/>
        <v>5.5</v>
      </c>
      <c r="L99" s="157">
        <f t="shared" si="22"/>
        <v>0</v>
      </c>
      <c r="M99" s="134">
        <f t="shared" si="22"/>
        <v>-0.9000000000000004</v>
      </c>
      <c r="N99" s="119">
        <f t="shared" si="22"/>
        <v>5.5</v>
      </c>
    </row>
    <row r="100" spans="1:14" ht="18" customHeight="1">
      <c r="A100" s="60" t="s">
        <v>70</v>
      </c>
      <c r="B100" s="61" t="s">
        <v>17</v>
      </c>
      <c r="C100" s="62" t="s">
        <v>45</v>
      </c>
      <c r="D100" s="62" t="s">
        <v>94</v>
      </c>
      <c r="E100" s="66" t="s">
        <v>75</v>
      </c>
      <c r="F100" s="119">
        <v>8.4</v>
      </c>
      <c r="G100" s="119">
        <v>6.4</v>
      </c>
      <c r="H100" s="119">
        <v>5.5</v>
      </c>
      <c r="I100" s="157">
        <f>H100/F100*100</f>
        <v>65.47619047619048</v>
      </c>
      <c r="J100" s="134">
        <f>H100-F100</f>
        <v>-2.9000000000000004</v>
      </c>
      <c r="K100" s="119">
        <f>H100</f>
        <v>5.5</v>
      </c>
      <c r="L100" s="157"/>
      <c r="M100" s="165">
        <f>H100-G100</f>
        <v>-0.9000000000000004</v>
      </c>
      <c r="N100" s="119">
        <f>K100</f>
        <v>5.5</v>
      </c>
    </row>
    <row r="101" spans="1:14" ht="23.25" customHeight="1">
      <c r="A101" s="60" t="s">
        <v>95</v>
      </c>
      <c r="B101" s="61" t="s">
        <v>17</v>
      </c>
      <c r="C101" s="62" t="s">
        <v>45</v>
      </c>
      <c r="D101" s="62" t="s">
        <v>96</v>
      </c>
      <c r="E101" s="66" t="s">
        <v>46</v>
      </c>
      <c r="F101" s="119">
        <f aca="true" t="shared" si="23" ref="F101:N101">F102</f>
        <v>0.9</v>
      </c>
      <c r="G101" s="119">
        <f t="shared" si="23"/>
        <v>0</v>
      </c>
      <c r="H101" s="119">
        <f t="shared" si="23"/>
        <v>0</v>
      </c>
      <c r="I101" s="157">
        <f t="shared" si="23"/>
        <v>0</v>
      </c>
      <c r="J101" s="134">
        <f t="shared" si="23"/>
        <v>-0.9</v>
      </c>
      <c r="K101" s="119">
        <f t="shared" si="23"/>
        <v>0</v>
      </c>
      <c r="L101" s="157">
        <f t="shared" si="23"/>
        <v>0</v>
      </c>
      <c r="M101" s="134">
        <f t="shared" si="23"/>
        <v>0</v>
      </c>
      <c r="N101" s="119">
        <f t="shared" si="23"/>
        <v>0</v>
      </c>
    </row>
    <row r="102" spans="1:14" ht="18" customHeight="1" thickBot="1">
      <c r="A102" s="60" t="s">
        <v>70</v>
      </c>
      <c r="B102" s="18" t="s">
        <v>17</v>
      </c>
      <c r="C102" s="19" t="s">
        <v>45</v>
      </c>
      <c r="D102" s="19" t="s">
        <v>96</v>
      </c>
      <c r="E102" s="20" t="s">
        <v>75</v>
      </c>
      <c r="F102" s="44">
        <v>0.9</v>
      </c>
      <c r="G102" s="44"/>
      <c r="H102" s="142"/>
      <c r="I102" s="70">
        <f>H102/F102*100</f>
        <v>0</v>
      </c>
      <c r="J102" s="43">
        <f>H102-F102</f>
        <v>-0.9</v>
      </c>
      <c r="K102" s="142">
        <f>H102</f>
        <v>0</v>
      </c>
      <c r="L102" s="70"/>
      <c r="M102" s="164">
        <f>H102-G102</f>
        <v>0</v>
      </c>
      <c r="N102" s="142">
        <f>K102</f>
        <v>0</v>
      </c>
    </row>
    <row r="103" spans="1:14" s="95" customFormat="1" ht="32.25" customHeight="1">
      <c r="A103" s="89" t="s">
        <v>25</v>
      </c>
      <c r="B103" s="90" t="s">
        <v>20</v>
      </c>
      <c r="C103" s="93" t="s">
        <v>30</v>
      </c>
      <c r="D103" s="93" t="s">
        <v>63</v>
      </c>
      <c r="E103" s="94" t="s">
        <v>46</v>
      </c>
      <c r="F103" s="123">
        <f aca="true" t="shared" si="24" ref="F103:K103">F104</f>
        <v>1019</v>
      </c>
      <c r="G103" s="123">
        <f t="shared" si="24"/>
        <v>506.29999999999995</v>
      </c>
      <c r="H103" s="123">
        <f t="shared" si="24"/>
        <v>476.7</v>
      </c>
      <c r="I103" s="143">
        <f t="shared" si="24"/>
        <v>46.781157998037294</v>
      </c>
      <c r="J103" s="121">
        <f t="shared" si="24"/>
        <v>-542.3</v>
      </c>
      <c r="K103" s="123">
        <f t="shared" si="24"/>
        <v>476.7</v>
      </c>
      <c r="L103" s="143">
        <f>L104</f>
        <v>94.15366383567056</v>
      </c>
      <c r="M103" s="121">
        <f>M104</f>
        <v>-29.599999999999966</v>
      </c>
      <c r="N103" s="123">
        <f>N104</f>
        <v>476.7</v>
      </c>
    </row>
    <row r="104" spans="1:14" ht="15">
      <c r="A104" s="31" t="s">
        <v>26</v>
      </c>
      <c r="B104" s="4" t="s">
        <v>20</v>
      </c>
      <c r="C104" s="5" t="s">
        <v>11</v>
      </c>
      <c r="D104" s="5" t="s">
        <v>63</v>
      </c>
      <c r="E104" s="12" t="s">
        <v>46</v>
      </c>
      <c r="F104" s="44">
        <f>F105+F107</f>
        <v>1019</v>
      </c>
      <c r="G104" s="44">
        <f>G105+G107</f>
        <v>506.29999999999995</v>
      </c>
      <c r="H104" s="44">
        <f>H105+H107</f>
        <v>476.7</v>
      </c>
      <c r="I104" s="70">
        <f>H104/F104*100</f>
        <v>46.781157998037294</v>
      </c>
      <c r="J104" s="43">
        <f>H104-F104</f>
        <v>-542.3</v>
      </c>
      <c r="K104" s="44">
        <f>K105+K107</f>
        <v>476.7</v>
      </c>
      <c r="L104" s="159">
        <f>H104/G104*100</f>
        <v>94.15366383567056</v>
      </c>
      <c r="M104" s="164">
        <f>H104-G104</f>
        <v>-29.599999999999966</v>
      </c>
      <c r="N104" s="44">
        <f>N105+N107</f>
        <v>476.7</v>
      </c>
    </row>
    <row r="105" spans="1:14" ht="25.5">
      <c r="A105" s="36" t="s">
        <v>33</v>
      </c>
      <c r="B105" s="24" t="s">
        <v>20</v>
      </c>
      <c r="C105" s="25" t="s">
        <v>11</v>
      </c>
      <c r="D105" s="25" t="s">
        <v>84</v>
      </c>
      <c r="E105" s="26" t="s">
        <v>46</v>
      </c>
      <c r="F105" s="44">
        <f aca="true" t="shared" si="25" ref="F105:K105">F106</f>
        <v>735</v>
      </c>
      <c r="G105" s="44">
        <f t="shared" si="25"/>
        <v>364.4</v>
      </c>
      <c r="H105" s="44">
        <f t="shared" si="25"/>
        <v>343.4</v>
      </c>
      <c r="I105" s="70">
        <f t="shared" si="25"/>
        <v>46.72108843537415</v>
      </c>
      <c r="J105" s="43">
        <f t="shared" si="25"/>
        <v>-391.6</v>
      </c>
      <c r="K105" s="44">
        <f t="shared" si="25"/>
        <v>343.4</v>
      </c>
      <c r="L105" s="70">
        <f>L106</f>
        <v>94.2371020856202</v>
      </c>
      <c r="M105" s="43">
        <f>M106</f>
        <v>-21</v>
      </c>
      <c r="N105" s="44">
        <f>N106</f>
        <v>343.4</v>
      </c>
    </row>
    <row r="106" spans="1:14" s="27" customFormat="1" ht="14.25" customHeight="1">
      <c r="A106" s="35" t="s">
        <v>87</v>
      </c>
      <c r="B106" s="18" t="s">
        <v>20</v>
      </c>
      <c r="C106" s="19" t="s">
        <v>11</v>
      </c>
      <c r="D106" s="19" t="s">
        <v>84</v>
      </c>
      <c r="E106" s="20" t="s">
        <v>82</v>
      </c>
      <c r="F106" s="44">
        <v>735</v>
      </c>
      <c r="G106" s="44">
        <v>364.4</v>
      </c>
      <c r="H106" s="44">
        <v>343.4</v>
      </c>
      <c r="I106" s="70">
        <f>H106/F106*100</f>
        <v>46.72108843537415</v>
      </c>
      <c r="J106" s="43">
        <f>H106-F106</f>
        <v>-391.6</v>
      </c>
      <c r="K106" s="44">
        <f>H106</f>
        <v>343.4</v>
      </c>
      <c r="L106" s="70">
        <f>H106/G106*100</f>
        <v>94.2371020856202</v>
      </c>
      <c r="M106" s="165">
        <f>H106-G106</f>
        <v>-21</v>
      </c>
      <c r="N106" s="44">
        <f>K106</f>
        <v>343.4</v>
      </c>
    </row>
    <row r="107" spans="1:14" ht="12.75">
      <c r="A107" s="32" t="s">
        <v>27</v>
      </c>
      <c r="B107" s="6" t="s">
        <v>20</v>
      </c>
      <c r="C107" s="7" t="s">
        <v>11</v>
      </c>
      <c r="D107" s="7" t="s">
        <v>85</v>
      </c>
      <c r="E107" s="8" t="s">
        <v>46</v>
      </c>
      <c r="F107" s="44">
        <f aca="true" t="shared" si="26" ref="F107:K107">F108</f>
        <v>284</v>
      </c>
      <c r="G107" s="44">
        <f t="shared" si="26"/>
        <v>141.9</v>
      </c>
      <c r="H107" s="44">
        <f t="shared" si="26"/>
        <v>133.3</v>
      </c>
      <c r="I107" s="70">
        <f t="shared" si="26"/>
        <v>46.93661971830986</v>
      </c>
      <c r="J107" s="43">
        <f t="shared" si="26"/>
        <v>-150.7</v>
      </c>
      <c r="K107" s="44">
        <f t="shared" si="26"/>
        <v>133.3</v>
      </c>
      <c r="L107" s="70">
        <f>L108</f>
        <v>93.93939393939394</v>
      </c>
      <c r="M107" s="43">
        <f>M108</f>
        <v>-8.599999999999994</v>
      </c>
      <c r="N107" s="44">
        <f>N108</f>
        <v>133.3</v>
      </c>
    </row>
    <row r="108" spans="1:14" ht="12.75" customHeight="1" thickBot="1">
      <c r="A108" s="33" t="s">
        <v>86</v>
      </c>
      <c r="B108" s="9" t="s">
        <v>20</v>
      </c>
      <c r="C108" s="10" t="s">
        <v>11</v>
      </c>
      <c r="D108" s="10" t="s">
        <v>85</v>
      </c>
      <c r="E108" s="11" t="s">
        <v>82</v>
      </c>
      <c r="F108" s="44">
        <v>284</v>
      </c>
      <c r="G108" s="44">
        <v>141.9</v>
      </c>
      <c r="H108" s="44">
        <v>133.3</v>
      </c>
      <c r="I108" s="70">
        <f>H108/F108*100</f>
        <v>46.93661971830986</v>
      </c>
      <c r="J108" s="43">
        <f>H108-F108</f>
        <v>-150.7</v>
      </c>
      <c r="K108" s="44">
        <f>H108</f>
        <v>133.3</v>
      </c>
      <c r="L108" s="70">
        <f>H108/G108*100</f>
        <v>93.93939393939394</v>
      </c>
      <c r="M108" s="165">
        <f>H108-G108</f>
        <v>-8.599999999999994</v>
      </c>
      <c r="N108" s="44">
        <f>K108</f>
        <v>133.3</v>
      </c>
    </row>
    <row r="109" spans="1:14" ht="34.5" customHeight="1" hidden="1">
      <c r="A109" s="32"/>
      <c r="B109" s="6"/>
      <c r="C109" s="7"/>
      <c r="D109" s="7"/>
      <c r="E109" s="8"/>
      <c r="F109" s="118"/>
      <c r="G109" s="63"/>
      <c r="H109" s="135"/>
      <c r="I109" s="70"/>
      <c r="J109" s="43"/>
      <c r="K109" s="135"/>
      <c r="L109" s="70"/>
      <c r="M109" s="107"/>
      <c r="N109" s="135"/>
    </row>
    <row r="110" spans="1:14" ht="16.5" customHeight="1" hidden="1">
      <c r="A110" s="33"/>
      <c r="B110" s="9"/>
      <c r="C110" s="10"/>
      <c r="D110" s="10"/>
      <c r="E110" s="11"/>
      <c r="F110" s="118"/>
      <c r="G110" s="63"/>
      <c r="H110" s="129"/>
      <c r="I110" s="70"/>
      <c r="J110" s="43"/>
      <c r="K110" s="129"/>
      <c r="L110" s="70"/>
      <c r="M110" s="107"/>
      <c r="N110" s="129"/>
    </row>
    <row r="111" spans="1:14" ht="13.5" customHeight="1" hidden="1" thickBot="1">
      <c r="A111" s="35"/>
      <c r="B111" s="18"/>
      <c r="C111" s="19"/>
      <c r="D111" s="19"/>
      <c r="E111" s="20"/>
      <c r="F111" s="118"/>
      <c r="G111" s="63"/>
      <c r="H111" s="135"/>
      <c r="I111" s="70"/>
      <c r="J111" s="43"/>
      <c r="K111" s="135"/>
      <c r="L111" s="70"/>
      <c r="M111" s="107"/>
      <c r="N111" s="135"/>
    </row>
    <row r="112" spans="1:14" ht="13.5" customHeight="1" hidden="1" thickBot="1">
      <c r="A112" s="35"/>
      <c r="B112" s="18"/>
      <c r="C112" s="19"/>
      <c r="D112" s="19"/>
      <c r="E112" s="20"/>
      <c r="F112" s="118"/>
      <c r="G112" s="63"/>
      <c r="H112" s="135"/>
      <c r="I112" s="70"/>
      <c r="J112" s="43"/>
      <c r="K112" s="135"/>
      <c r="L112" s="70"/>
      <c r="M112" s="107"/>
      <c r="N112" s="135"/>
    </row>
    <row r="113" spans="1:14" ht="13.5" customHeight="1" hidden="1" thickBot="1">
      <c r="A113" s="35"/>
      <c r="B113" s="18"/>
      <c r="C113" s="19"/>
      <c r="D113" s="19"/>
      <c r="E113" s="20"/>
      <c r="F113" s="118"/>
      <c r="G113" s="63"/>
      <c r="H113" s="129"/>
      <c r="I113" s="70"/>
      <c r="J113" s="43"/>
      <c r="K113" s="129"/>
      <c r="L113" s="70"/>
      <c r="M113" s="107"/>
      <c r="N113" s="129"/>
    </row>
    <row r="114" spans="1:14" ht="25.5" customHeight="1" hidden="1">
      <c r="A114" s="49"/>
      <c r="B114" s="18"/>
      <c r="C114" s="19"/>
      <c r="D114" s="19"/>
      <c r="E114" s="20"/>
      <c r="F114" s="118"/>
      <c r="G114" s="63"/>
      <c r="H114" s="135"/>
      <c r="I114" s="70"/>
      <c r="J114" s="43"/>
      <c r="K114" s="135"/>
      <c r="L114" s="70"/>
      <c r="M114" s="107"/>
      <c r="N114" s="135"/>
    </row>
    <row r="115" spans="1:14" ht="15.75" customHeight="1" hidden="1">
      <c r="A115" s="35"/>
      <c r="B115" s="18"/>
      <c r="C115" s="19"/>
      <c r="D115" s="19"/>
      <c r="E115" s="20"/>
      <c r="F115" s="118"/>
      <c r="G115" s="63"/>
      <c r="H115" s="135"/>
      <c r="I115" s="70"/>
      <c r="J115" s="43"/>
      <c r="K115" s="135"/>
      <c r="L115" s="70"/>
      <c r="M115" s="107"/>
      <c r="N115" s="135"/>
    </row>
    <row r="116" spans="1:14" ht="13.5" customHeight="1" hidden="1" thickBot="1">
      <c r="A116" s="35"/>
      <c r="B116" s="18"/>
      <c r="C116" s="19"/>
      <c r="D116" s="19"/>
      <c r="E116" s="20"/>
      <c r="F116" s="118"/>
      <c r="G116" s="63"/>
      <c r="H116" s="129"/>
      <c r="I116" s="70"/>
      <c r="J116" s="43"/>
      <c r="K116" s="129"/>
      <c r="L116" s="70"/>
      <c r="M116" s="107"/>
      <c r="N116" s="129"/>
    </row>
    <row r="117" spans="1:14" ht="15.75" customHeight="1" hidden="1" thickBot="1">
      <c r="A117" s="28"/>
      <c r="B117" s="2"/>
      <c r="C117" s="15"/>
      <c r="D117" s="15"/>
      <c r="E117" s="16"/>
      <c r="F117" s="122"/>
      <c r="G117" s="69"/>
      <c r="H117" s="136"/>
      <c r="I117" s="70"/>
      <c r="J117" s="43"/>
      <c r="K117" s="136"/>
      <c r="L117" s="70"/>
      <c r="M117" s="107"/>
      <c r="N117" s="136"/>
    </row>
    <row r="118" spans="1:14" ht="22.5" customHeight="1" hidden="1">
      <c r="A118" s="31"/>
      <c r="B118" s="4"/>
      <c r="C118" s="5"/>
      <c r="D118" s="5"/>
      <c r="E118" s="12"/>
      <c r="F118" s="118"/>
      <c r="G118" s="63"/>
      <c r="H118" s="135"/>
      <c r="I118" s="70"/>
      <c r="J118" s="43"/>
      <c r="K118" s="135"/>
      <c r="L118" s="70"/>
      <c r="M118" s="107"/>
      <c r="N118" s="135"/>
    </row>
    <row r="119" spans="1:14" ht="33.75" customHeight="1" hidden="1">
      <c r="A119" s="32"/>
      <c r="B119" s="6"/>
      <c r="C119" s="7"/>
      <c r="D119" s="7"/>
      <c r="E119" s="8"/>
      <c r="F119" s="118"/>
      <c r="G119" s="63"/>
      <c r="H119" s="135"/>
      <c r="I119" s="70"/>
      <c r="J119" s="43"/>
      <c r="K119" s="135"/>
      <c r="L119" s="70"/>
      <c r="M119" s="107"/>
      <c r="N119" s="135"/>
    </row>
    <row r="120" spans="1:14" ht="16.5" customHeight="1" hidden="1">
      <c r="A120" s="33"/>
      <c r="B120" s="9"/>
      <c r="C120" s="10"/>
      <c r="D120" s="10"/>
      <c r="E120" s="11"/>
      <c r="F120" s="118"/>
      <c r="G120" s="63"/>
      <c r="H120" s="129"/>
      <c r="I120" s="70"/>
      <c r="J120" s="43"/>
      <c r="K120" s="129"/>
      <c r="L120" s="70"/>
      <c r="M120" s="107"/>
      <c r="N120" s="129"/>
    </row>
    <row r="121" spans="1:14" ht="15.75" customHeight="1" hidden="1">
      <c r="A121" s="32"/>
      <c r="B121" s="6"/>
      <c r="C121" s="7"/>
      <c r="D121" s="7"/>
      <c r="E121" s="8"/>
      <c r="F121" s="118"/>
      <c r="G121" s="63"/>
      <c r="H121" s="135"/>
      <c r="I121" s="70"/>
      <c r="J121" s="43"/>
      <c r="K121" s="135"/>
      <c r="L121" s="70"/>
      <c r="M121" s="107"/>
      <c r="N121" s="135"/>
    </row>
    <row r="122" spans="1:14" ht="14.25" customHeight="1" hidden="1">
      <c r="A122" s="33"/>
      <c r="B122" s="9"/>
      <c r="C122" s="10"/>
      <c r="D122" s="10"/>
      <c r="E122" s="11"/>
      <c r="F122" s="118"/>
      <c r="G122" s="63"/>
      <c r="H122" s="129"/>
      <c r="I122" s="70"/>
      <c r="J122" s="43"/>
      <c r="K122" s="129"/>
      <c r="L122" s="70"/>
      <c r="M122" s="107"/>
      <c r="N122" s="129"/>
    </row>
    <row r="123" spans="1:14" ht="15.75" customHeight="1" hidden="1">
      <c r="A123" s="32"/>
      <c r="B123" s="6"/>
      <c r="C123" s="7"/>
      <c r="D123" s="7"/>
      <c r="E123" s="8"/>
      <c r="F123" s="118"/>
      <c r="G123" s="63"/>
      <c r="H123" s="135"/>
      <c r="I123" s="70"/>
      <c r="J123" s="43"/>
      <c r="K123" s="135"/>
      <c r="L123" s="70"/>
      <c r="M123" s="107"/>
      <c r="N123" s="135"/>
    </row>
    <row r="124" spans="1:14" ht="15.75" customHeight="1" hidden="1">
      <c r="A124" s="33"/>
      <c r="B124" s="9"/>
      <c r="C124" s="10"/>
      <c r="D124" s="10"/>
      <c r="E124" s="11"/>
      <c r="F124" s="118"/>
      <c r="G124" s="63"/>
      <c r="H124" s="129"/>
      <c r="I124" s="70"/>
      <c r="J124" s="43"/>
      <c r="K124" s="129"/>
      <c r="L124" s="70"/>
      <c r="M124" s="107"/>
      <c r="N124" s="129"/>
    </row>
    <row r="125" spans="1:14" ht="13.5" customHeight="1" hidden="1" thickBot="1">
      <c r="A125" s="32"/>
      <c r="B125" s="6"/>
      <c r="C125" s="7"/>
      <c r="D125" s="7"/>
      <c r="E125" s="8"/>
      <c r="F125" s="118"/>
      <c r="G125" s="63"/>
      <c r="H125" s="135"/>
      <c r="I125" s="70"/>
      <c r="J125" s="43"/>
      <c r="K125" s="135"/>
      <c r="L125" s="70"/>
      <c r="M125" s="107"/>
      <c r="N125" s="135"/>
    </row>
    <row r="126" spans="1:14" ht="13.5" customHeight="1" hidden="1">
      <c r="A126" s="33"/>
      <c r="B126" s="9"/>
      <c r="C126" s="10"/>
      <c r="D126" s="10"/>
      <c r="E126" s="11"/>
      <c r="F126" s="118"/>
      <c r="G126" s="63"/>
      <c r="H126" s="129"/>
      <c r="I126" s="70"/>
      <c r="J126" s="43"/>
      <c r="K126" s="129"/>
      <c r="L126" s="70"/>
      <c r="M126" s="107"/>
      <c r="N126" s="129"/>
    </row>
    <row r="127" spans="1:14" ht="15" customHeight="1" hidden="1" thickBot="1">
      <c r="A127" s="31"/>
      <c r="B127" s="4"/>
      <c r="C127" s="5"/>
      <c r="D127" s="5"/>
      <c r="E127" s="12"/>
      <c r="F127" s="118"/>
      <c r="G127" s="63"/>
      <c r="H127" s="135"/>
      <c r="I127" s="70"/>
      <c r="J127" s="43"/>
      <c r="K127" s="135"/>
      <c r="L127" s="70"/>
      <c r="M127" s="107"/>
      <c r="N127" s="135"/>
    </row>
    <row r="128" spans="1:14" ht="15.75" customHeight="1" hidden="1">
      <c r="A128" s="32"/>
      <c r="B128" s="6"/>
      <c r="C128" s="7"/>
      <c r="D128" s="7"/>
      <c r="E128" s="17"/>
      <c r="F128" s="118"/>
      <c r="G128" s="63"/>
      <c r="H128" s="135"/>
      <c r="I128" s="70"/>
      <c r="J128" s="43"/>
      <c r="K128" s="135"/>
      <c r="L128" s="70"/>
      <c r="M128" s="107"/>
      <c r="N128" s="135"/>
    </row>
    <row r="129" spans="1:14" ht="13.5" customHeight="1" hidden="1" thickBot="1">
      <c r="A129" s="33"/>
      <c r="B129" s="9"/>
      <c r="C129" s="10"/>
      <c r="D129" s="10"/>
      <c r="E129" s="174"/>
      <c r="F129" s="118"/>
      <c r="G129" s="63"/>
      <c r="H129" s="129"/>
      <c r="I129" s="70"/>
      <c r="J129" s="43"/>
      <c r="K129" s="129"/>
      <c r="L129" s="70"/>
      <c r="M129" s="107"/>
      <c r="N129" s="129"/>
    </row>
    <row r="130" spans="1:14" s="95" customFormat="1" ht="16.5" thickBot="1">
      <c r="A130" s="96" t="s">
        <v>29</v>
      </c>
      <c r="B130" s="97" t="s">
        <v>30</v>
      </c>
      <c r="C130" s="98" t="s">
        <v>30</v>
      </c>
      <c r="D130" s="99">
        <v>0</v>
      </c>
      <c r="E130" s="175" t="s">
        <v>46</v>
      </c>
      <c r="F130" s="163">
        <f>F12+F48+F54+F63+F103</f>
        <v>1917.5</v>
      </c>
      <c r="G130" s="137">
        <f>G12+G48+G54+G63+G103</f>
        <v>876.3999999999999</v>
      </c>
      <c r="H130" s="137">
        <f>H12+H48+H54+H63+H103</f>
        <v>862.2</v>
      </c>
      <c r="I130" s="143">
        <f>H130/F130*100</f>
        <v>44.96479791395046</v>
      </c>
      <c r="J130" s="121">
        <f>H130-F130</f>
        <v>-1055.3</v>
      </c>
      <c r="K130" s="123">
        <f>K12+K48+K54+K63+K103</f>
        <v>862.2</v>
      </c>
      <c r="L130" s="162">
        <f>H130/G130*100</f>
        <v>98.37973528069377</v>
      </c>
      <c r="M130" s="173">
        <f>H130-G130</f>
        <v>-14.199999999999818</v>
      </c>
      <c r="N130" s="137" t="e">
        <f>N12+N48+N54+N63+N103+#REF!</f>
        <v>#REF!</v>
      </c>
    </row>
    <row r="131" spans="10:11" s="14" customFormat="1" ht="12.75">
      <c r="J131" s="176"/>
      <c r="K131" s="177"/>
    </row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ht="12.75">
      <c r="K143" s="14"/>
    </row>
  </sheetData>
  <sheetProtection/>
  <autoFilter ref="A12:F130"/>
  <mergeCells count="32">
    <mergeCell ref="N9:N11"/>
    <mergeCell ref="N72:N97"/>
    <mergeCell ref="C1:F1"/>
    <mergeCell ref="M72:M97"/>
    <mergeCell ref="I72:I97"/>
    <mergeCell ref="J72:J97"/>
    <mergeCell ref="K72:K97"/>
    <mergeCell ref="L72:L97"/>
    <mergeCell ref="E72:E97"/>
    <mergeCell ref="F72:F97"/>
    <mergeCell ref="G72:G97"/>
    <mergeCell ref="H72:H97"/>
    <mergeCell ref="A72:A97"/>
    <mergeCell ref="B72:B97"/>
    <mergeCell ref="C72:C97"/>
    <mergeCell ref="D72:D97"/>
    <mergeCell ref="L9:L11"/>
    <mergeCell ref="G9:G11"/>
    <mergeCell ref="M9:M11"/>
    <mergeCell ref="H9:H11"/>
    <mergeCell ref="I9:I11"/>
    <mergeCell ref="J9:J11"/>
    <mergeCell ref="I1:L1"/>
    <mergeCell ref="A6:L7"/>
    <mergeCell ref="C4:M4"/>
    <mergeCell ref="B9:B11"/>
    <mergeCell ref="A9:A11"/>
    <mergeCell ref="F9:F11"/>
    <mergeCell ref="E9:E11"/>
    <mergeCell ref="D9:D11"/>
    <mergeCell ref="C9:C11"/>
    <mergeCell ref="K9:K11"/>
  </mergeCells>
  <printOptions/>
  <pageMargins left="0.2362204724409449" right="0.31496062992125984" top="0.9055118110236221" bottom="0.31496062992125984" header="0.2755905511811024" footer="0.31496062992125984"/>
  <pageSetup fitToHeight="100" fitToWidth="1" horizontalDpi="600" verticalDpi="600" orientation="landscape" paperSize="9" scale="7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 </cp:lastModifiedBy>
  <cp:lastPrinted>2011-08-05T12:08:47Z</cp:lastPrinted>
  <dcterms:created xsi:type="dcterms:W3CDTF">2004-10-22T12:47:09Z</dcterms:created>
  <dcterms:modified xsi:type="dcterms:W3CDTF">2011-08-05T12:08:58Z</dcterms:modified>
  <cp:category/>
  <cp:version/>
  <cp:contentType/>
  <cp:contentStatus/>
</cp:coreProperties>
</file>