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390" windowHeight="8640"/>
  </bookViews>
  <sheets>
    <sheet name="Поправки ноябрь" sheetId="101" r:id="rId1"/>
  </sheets>
  <calcPr calcId="125725"/>
</workbook>
</file>

<file path=xl/calcChain.xml><?xml version="1.0" encoding="utf-8"?>
<calcChain xmlns="http://schemas.openxmlformats.org/spreadsheetml/2006/main">
  <c r="E25" i="101"/>
  <c r="M69"/>
  <c r="J69"/>
  <c r="G69"/>
  <c r="L68"/>
  <c r="K68"/>
  <c r="I68"/>
  <c r="H68"/>
  <c r="E68"/>
  <c r="G68" s="1"/>
  <c r="M67"/>
  <c r="J67"/>
  <c r="G67"/>
  <c r="M66"/>
  <c r="J66"/>
  <c r="G66"/>
  <c r="M65"/>
  <c r="J65"/>
  <c r="G65"/>
  <c r="L64"/>
  <c r="K64"/>
  <c r="I64"/>
  <c r="H64"/>
  <c r="F64"/>
  <c r="E64"/>
  <c r="M63"/>
  <c r="J63"/>
  <c r="G63"/>
  <c r="M62"/>
  <c r="J62"/>
  <c r="G62"/>
  <c r="L61"/>
  <c r="K61"/>
  <c r="I61"/>
  <c r="H61"/>
  <c r="F61"/>
  <c r="E61"/>
  <c r="M60"/>
  <c r="J60"/>
  <c r="G60"/>
  <c r="M59"/>
  <c r="J59"/>
  <c r="G59"/>
  <c r="M58"/>
  <c r="J58"/>
  <c r="G58"/>
  <c r="M57"/>
  <c r="J57"/>
  <c r="G57"/>
  <c r="L56"/>
  <c r="K56"/>
  <c r="I56"/>
  <c r="H56"/>
  <c r="F56"/>
  <c r="E56"/>
  <c r="M55"/>
  <c r="J55"/>
  <c r="G55"/>
  <c r="M54"/>
  <c r="J54"/>
  <c r="G54"/>
  <c r="L53"/>
  <c r="K53"/>
  <c r="I53"/>
  <c r="H53"/>
  <c r="F53"/>
  <c r="E53"/>
  <c r="M52"/>
  <c r="J52"/>
  <c r="G52"/>
  <c r="M51"/>
  <c r="J51"/>
  <c r="G51"/>
  <c r="M50"/>
  <c r="J50"/>
  <c r="G50"/>
  <c r="M49"/>
  <c r="J49"/>
  <c r="G49"/>
  <c r="M48"/>
  <c r="J48"/>
  <c r="G48"/>
  <c r="L47"/>
  <c r="K47"/>
  <c r="M47" s="1"/>
  <c r="I47"/>
  <c r="H47"/>
  <c r="F47"/>
  <c r="E47"/>
  <c r="M46"/>
  <c r="J46"/>
  <c r="G46"/>
  <c r="M45"/>
  <c r="J45"/>
  <c r="G45"/>
  <c r="M44"/>
  <c r="J44"/>
  <c r="G44"/>
  <c r="K43"/>
  <c r="M43" s="1"/>
  <c r="J43"/>
  <c r="G43"/>
  <c r="L42"/>
  <c r="K42"/>
  <c r="M42" s="1"/>
  <c r="I42"/>
  <c r="H42"/>
  <c r="J42" s="1"/>
  <c r="F42"/>
  <c r="E42"/>
  <c r="M41"/>
  <c r="J41"/>
  <c r="G41"/>
  <c r="M40"/>
  <c r="J40"/>
  <c r="G40"/>
  <c r="M39"/>
  <c r="J39"/>
  <c r="G39"/>
  <c r="L38"/>
  <c r="K38"/>
  <c r="I38"/>
  <c r="H38"/>
  <c r="F38"/>
  <c r="E38"/>
  <c r="M37"/>
  <c r="J37"/>
  <c r="G37"/>
  <c r="L36"/>
  <c r="K36"/>
  <c r="M36" s="1"/>
  <c r="I36"/>
  <c r="H36"/>
  <c r="J36" s="1"/>
  <c r="F36"/>
  <c r="E36"/>
  <c r="G36" s="1"/>
  <c r="M35"/>
  <c r="J35"/>
  <c r="G35"/>
  <c r="L34"/>
  <c r="K34"/>
  <c r="I34"/>
  <c r="H34"/>
  <c r="F34"/>
  <c r="E34"/>
  <c r="M33"/>
  <c r="J33"/>
  <c r="G33"/>
  <c r="M32"/>
  <c r="J32"/>
  <c r="G32"/>
  <c r="M31"/>
  <c r="J31"/>
  <c r="G31"/>
  <c r="M30"/>
  <c r="J30"/>
  <c r="G30"/>
  <c r="M29"/>
  <c r="J29"/>
  <c r="G29"/>
  <c r="M28"/>
  <c r="J28"/>
  <c r="G28"/>
  <c r="M27"/>
  <c r="J27"/>
  <c r="G27"/>
  <c r="M26"/>
  <c r="J26"/>
  <c r="G26"/>
  <c r="L25"/>
  <c r="L24" s="1"/>
  <c r="K25"/>
  <c r="I25"/>
  <c r="H25"/>
  <c r="F25"/>
  <c r="H24" l="1"/>
  <c r="E24"/>
  <c r="J25"/>
  <c r="K24"/>
  <c r="G34"/>
  <c r="J34"/>
  <c r="M34"/>
  <c r="J38"/>
  <c r="M38"/>
  <c r="G53"/>
  <c r="J53"/>
  <c r="M53"/>
  <c r="G56"/>
  <c r="J56"/>
  <c r="M56"/>
  <c r="G61"/>
  <c r="J61"/>
  <c r="M61"/>
  <c r="G64"/>
  <c r="J64"/>
  <c r="M64"/>
  <c r="J68"/>
  <c r="M68"/>
  <c r="G38"/>
  <c r="F24"/>
  <c r="I24"/>
  <c r="J47"/>
  <c r="J24" s="1"/>
  <c r="G47"/>
  <c r="G42"/>
  <c r="G25"/>
  <c r="M25"/>
  <c r="M24" s="1"/>
  <c r="G24" l="1"/>
</calcChain>
</file>

<file path=xl/sharedStrings.xml><?xml version="1.0" encoding="utf-8"?>
<sst xmlns="http://schemas.openxmlformats.org/spreadsheetml/2006/main" count="150" uniqueCount="102">
  <si>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</si>
  <si>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</si>
  <si>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</si>
  <si>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</si>
  <si>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</si>
  <si>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</si>
  <si>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</si>
  <si>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</si>
  <si>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</si>
  <si>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</si>
  <si>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</si>
  <si>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</si>
  <si>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</si>
  <si>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</si>
  <si>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</si>
  <si>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</si>
  <si>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</si>
  <si>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</si>
  <si>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</si>
  <si>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</si>
  <si>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</si>
  <si>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</si>
  <si>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</si>
  <si>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</si>
  <si>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</si>
  <si>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</si>
  <si>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</si>
  <si>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</si>
  <si>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</si>
  <si>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</si>
  <si>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</si>
  <si>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</si>
  <si>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</si>
  <si>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</si>
  <si>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</si>
  <si>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</si>
  <si>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</si>
  <si>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</si>
  <si>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</si>
  <si>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</si>
  <si>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</si>
  <si>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</si>
  <si>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</si>
  <si>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</si>
  <si>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</si>
  <si>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</si>
  <si>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</si>
  <si>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</si>
  <si>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</si>
  <si>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</si>
  <si>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</si>
  <si>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</si>
  <si>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</si>
  <si>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</si>
  <si>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</si>
  <si>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</si>
  <si>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</si>
  <si>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</si>
  <si>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</si>
  <si>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</si>
  <si>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</si>
  <si>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Обесспечение проведения выборов и референдумов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</si>
  <si>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</si>
  <si>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</si>
  <si>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</si>
  <si>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</si>
  <si>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</si>
  <si>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</si>
  <si>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</si>
  <si>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</si>
  <si>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</si>
  <si>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</si>
  <si>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</si>
  <si>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</si>
  <si>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</si>
  <si>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</si>
  <si>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</si>
  <si>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</si>
  <si>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</si>
  <si>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Наименвоание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</si>
  <si>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</si>
  <si>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</si>
  <si>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</si>
  <si>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Сумма (тыс.рублей)</t>
  </si>
  <si>
    <t>2020 год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</si>
  <si>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</si>
  <si>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</si>
  <si>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</si>
  <si>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</si>
  <si>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 xml:space="preserve"> </t>
  </si>
  <si>
    <t>2021 год</t>
  </si>
  <si>
    <t xml:space="preserve">Распределение расходов бюджета Троснянского муниципального района на 2020 год и плановый период 2021 и 2022 годов по разделам и подразделам функциональной классификации расходов </t>
  </si>
  <si>
    <t>2022 год</t>
  </si>
  <si>
    <t>Условно утвержденные расходы</t>
  </si>
  <si>
    <t>УСЛОВНО УТВЕРЖДЕННЫЕ РАСХОДЫ</t>
  </si>
  <si>
    <t>Утвержденный план</t>
  </si>
  <si>
    <t>Поправки</t>
  </si>
  <si>
    <t>Уточненый план</t>
  </si>
  <si>
    <t>Приложение 3</t>
  </si>
  <si>
    <t>к решению Троснянского районного</t>
  </si>
  <si>
    <t>Совета народных депутатов</t>
  </si>
  <si>
    <t>от _______________2020 года № _______</t>
  </si>
</sst>
</file>

<file path=xl/styles.xml><?xml version="1.0" encoding="utf-8"?>
<styleSheet xmlns="http://schemas.openxmlformats.org/spreadsheetml/2006/main">
  <numFmts count="1">
    <numFmt numFmtId="165" formatCode="0.0"/>
  </numFmts>
  <fonts count="7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2" xfId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Fill="1" applyBorder="1" applyAlignment="1" applyProtection="1">
      <alignment wrapText="1"/>
      <protection hidden="1"/>
    </xf>
    <xf numFmtId="49" fontId="2" fillId="0" borderId="3" xfId="1" applyNumberFormat="1" applyFont="1" applyFill="1" applyBorder="1" applyAlignment="1" applyProtection="1">
      <alignment horizontal="center" wrapText="1"/>
      <protection hidden="1"/>
    </xf>
    <xf numFmtId="49" fontId="2" fillId="0" borderId="4" xfId="0" applyNumberFormat="1" applyFont="1" applyBorder="1" applyAlignment="1">
      <alignment horizontal="center"/>
    </xf>
    <xf numFmtId="0" fontId="3" fillId="0" borderId="2" xfId="1" applyFont="1" applyFill="1" applyBorder="1" applyAlignment="1" applyProtection="1">
      <alignment horizontal="justify" wrapText="1"/>
      <protection hidden="1"/>
    </xf>
    <xf numFmtId="49" fontId="3" fillId="0" borderId="3" xfId="1" applyNumberFormat="1" applyFont="1" applyFill="1" applyBorder="1" applyAlignment="1" applyProtection="1">
      <alignment horizontal="center" wrapText="1"/>
      <protection hidden="1"/>
    </xf>
    <xf numFmtId="49" fontId="3" fillId="0" borderId="4" xfId="0" applyNumberFormat="1" applyFont="1" applyBorder="1" applyAlignment="1">
      <alignment horizontal="center"/>
    </xf>
    <xf numFmtId="49" fontId="3" fillId="0" borderId="5" xfId="1" applyNumberFormat="1" applyFont="1" applyFill="1" applyBorder="1" applyAlignment="1" applyProtection="1">
      <alignment horizont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3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Font="1" applyFill="1" applyBorder="1" applyAlignment="1" applyProtection="1">
      <alignment wrapText="1"/>
      <protection hidden="1"/>
    </xf>
    <xf numFmtId="49" fontId="2" fillId="0" borderId="4" xfId="1" applyNumberFormat="1" applyFont="1" applyFill="1" applyBorder="1" applyAlignment="1" applyProtection="1">
      <alignment horizontal="center" wrapText="1"/>
      <protection hidden="1"/>
    </xf>
    <xf numFmtId="49" fontId="2" fillId="0" borderId="6" xfId="1" applyNumberFormat="1" applyFont="1" applyFill="1" applyBorder="1" applyAlignment="1" applyProtection="1">
      <alignment horizontal="center" wrapText="1"/>
      <protection hidden="1"/>
    </xf>
    <xf numFmtId="49" fontId="2" fillId="0" borderId="7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165" fontId="2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49" fontId="2" fillId="0" borderId="2" xfId="1" applyNumberFormat="1" applyFont="1" applyFill="1" applyBorder="1" applyAlignment="1" applyProtection="1">
      <alignment horizontal="center" wrapText="1"/>
      <protection hidden="1"/>
    </xf>
    <xf numFmtId="49" fontId="3" fillId="0" borderId="11" xfId="1" applyNumberFormat="1" applyFont="1" applyFill="1" applyBorder="1" applyAlignment="1" applyProtection="1">
      <alignment horizontal="center" wrapText="1"/>
      <protection hidden="1"/>
    </xf>
    <xf numFmtId="2" fontId="2" fillId="0" borderId="2" xfId="0" applyNumberFormat="1" applyFont="1" applyBorder="1" applyAlignment="1">
      <alignment horizontal="right" wrapText="1"/>
    </xf>
    <xf numFmtId="165" fontId="3" fillId="3" borderId="2" xfId="0" applyNumberFormat="1" applyFont="1" applyFill="1" applyBorder="1" applyAlignment="1">
      <alignment horizontal="right" vertical="top" wrapText="1"/>
    </xf>
    <xf numFmtId="2" fontId="3" fillId="0" borderId="2" xfId="0" applyNumberFormat="1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Border="1" applyAlignment="1">
      <alignment vertical="top" wrapText="1"/>
    </xf>
    <xf numFmtId="0" fontId="3" fillId="0" borderId="0" xfId="0" applyNumberFormat="1" applyFont="1" applyBorder="1" applyAlignment="1"/>
    <xf numFmtId="0" fontId="0" fillId="0" borderId="0" xfId="0" applyBorder="1"/>
    <xf numFmtId="0" fontId="2" fillId="0" borderId="11" xfId="1" applyFont="1" applyFill="1" applyBorder="1" applyAlignment="1" applyProtection="1">
      <alignment wrapText="1"/>
      <protection hidden="1"/>
    </xf>
    <xf numFmtId="165" fontId="3" fillId="0" borderId="2" xfId="0" applyNumberFormat="1" applyFont="1" applyBorder="1" applyAlignment="1">
      <alignment horizontal="right"/>
    </xf>
    <xf numFmtId="165" fontId="0" fillId="0" borderId="0" xfId="0" applyNumberFormat="1"/>
    <xf numFmtId="165" fontId="3" fillId="0" borderId="2" xfId="0" applyNumberFormat="1" applyFont="1" applyBorder="1" applyAlignment="1"/>
    <xf numFmtId="0" fontId="3" fillId="0" borderId="2" xfId="0" applyFont="1" applyBorder="1" applyAlignment="1"/>
    <xf numFmtId="165" fontId="3" fillId="0" borderId="2" xfId="0" applyNumberFormat="1" applyFont="1" applyBorder="1"/>
    <xf numFmtId="0" fontId="3" fillId="0" borderId="2" xfId="0" applyFont="1" applyBorder="1"/>
    <xf numFmtId="165" fontId="3" fillId="2" borderId="2" xfId="0" applyNumberFormat="1" applyFont="1" applyFill="1" applyBorder="1" applyAlignment="1">
      <alignment horizontal="right"/>
    </xf>
    <xf numFmtId="0" fontId="2" fillId="0" borderId="2" xfId="0" applyFont="1" applyBorder="1"/>
    <xf numFmtId="0" fontId="6" fillId="0" borderId="0" xfId="0" applyFont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8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9"/>
  <sheetViews>
    <sheetView tabSelected="1" zoomScaleNormal="100" workbookViewId="0">
      <selection activeCell="B6" sqref="B6:P12"/>
    </sheetView>
  </sheetViews>
  <sheetFormatPr defaultRowHeight="12.75"/>
  <cols>
    <col min="1" max="1" width="0.140625" customWidth="1"/>
    <col min="2" max="2" width="33.42578125" customWidth="1"/>
    <col min="3" max="3" width="7" customWidth="1"/>
    <col min="4" max="4" width="6.7109375" customWidth="1"/>
    <col min="5" max="5" width="8.5703125" customWidth="1"/>
    <col min="6" max="6" width="7.140625" customWidth="1"/>
    <col min="7" max="7" width="9.5703125" customWidth="1"/>
    <col min="8" max="8" width="9.28515625" customWidth="1"/>
    <col min="9" max="9" width="6.85546875" customWidth="1"/>
    <col min="10" max="10" width="8.7109375" customWidth="1"/>
    <col min="11" max="11" width="8.5703125" customWidth="1"/>
    <col min="12" max="12" width="7" customWidth="1"/>
    <col min="13" max="13" width="8.85546875" customWidth="1"/>
    <col min="14" max="14" width="2.42578125" customWidth="1"/>
    <col min="15" max="15" width="8.5703125" customWidth="1"/>
  </cols>
  <sheetData>
    <row r="1" spans="1:13">
      <c r="B1" s="56" t="s">
        <v>98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>
      <c r="B2" s="56" t="s">
        <v>99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>
      <c r="B3" s="56" t="s">
        <v>100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>
      <c r="B4" s="56" t="s">
        <v>101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3"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>
      <c r="A6" s="1"/>
      <c r="B6" s="1"/>
    </row>
    <row r="7" spans="1:13" ht="25.5" customHeight="1">
      <c r="A7" s="1"/>
      <c r="B7" s="75" t="s">
        <v>91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hidden="1">
      <c r="A8" s="1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3" hidden="1">
      <c r="A9" s="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>
      <c r="A10" s="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3" hidden="1">
      <c r="A11" s="1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</row>
    <row r="12" spans="1:13" hidden="1">
      <c r="A12" s="1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hidden="1">
      <c r="A13" s="1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idden="1">
      <c r="A14" s="1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idden="1">
      <c r="A15" s="1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idden="1">
      <c r="A16" s="1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5" hidden="1">
      <c r="A17" s="1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1:15" hidden="1">
      <c r="A18" s="1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</row>
    <row r="19" spans="1:15" hidden="1">
      <c r="A19" s="1"/>
      <c r="B19" s="61"/>
      <c r="C19" s="61"/>
      <c r="D19" s="61"/>
      <c r="E19" s="62"/>
      <c r="F19" s="62"/>
      <c r="G19" s="62"/>
      <c r="H19" s="62"/>
      <c r="I19" s="62"/>
      <c r="J19" s="62"/>
      <c r="K19" s="62"/>
      <c r="L19" s="62"/>
      <c r="M19" s="62"/>
    </row>
    <row r="20" spans="1:15" ht="12.75" customHeight="1">
      <c r="A20" s="1"/>
      <c r="B20" s="63" t="s">
        <v>79</v>
      </c>
      <c r="C20" s="63" t="s">
        <v>0</v>
      </c>
      <c r="D20" s="63" t="s">
        <v>1</v>
      </c>
      <c r="E20" s="66" t="s">
        <v>83</v>
      </c>
      <c r="F20" s="67"/>
      <c r="G20" s="67"/>
      <c r="H20" s="67"/>
      <c r="I20" s="67"/>
      <c r="J20" s="67"/>
      <c r="K20" s="67"/>
      <c r="L20" s="67"/>
      <c r="M20" s="68"/>
      <c r="O20" s="42"/>
    </row>
    <row r="21" spans="1:15" ht="3" customHeight="1">
      <c r="A21" s="1"/>
      <c r="B21" s="64"/>
      <c r="C21" s="64"/>
      <c r="D21" s="64"/>
      <c r="E21" s="69"/>
      <c r="F21" s="70"/>
      <c r="G21" s="70"/>
      <c r="H21" s="70"/>
      <c r="I21" s="70"/>
      <c r="J21" s="70"/>
      <c r="K21" s="70"/>
      <c r="L21" s="70"/>
      <c r="M21" s="71"/>
      <c r="O21" s="42"/>
    </row>
    <row r="22" spans="1:15">
      <c r="A22" s="1"/>
      <c r="B22" s="64"/>
      <c r="C22" s="64"/>
      <c r="D22" s="64"/>
      <c r="E22" s="72" t="s">
        <v>84</v>
      </c>
      <c r="F22" s="73"/>
      <c r="G22" s="74"/>
      <c r="H22" s="72" t="s">
        <v>90</v>
      </c>
      <c r="I22" s="73"/>
      <c r="J22" s="73"/>
      <c r="K22" s="58" t="s">
        <v>92</v>
      </c>
      <c r="L22" s="58"/>
      <c r="M22" s="58"/>
    </row>
    <row r="23" spans="1:15" ht="38.25">
      <c r="A23" s="1"/>
      <c r="B23" s="65"/>
      <c r="C23" s="65"/>
      <c r="D23" s="65"/>
      <c r="E23" s="54" t="s">
        <v>95</v>
      </c>
      <c r="F23" s="54" t="s">
        <v>96</v>
      </c>
      <c r="G23" s="54" t="s">
        <v>97</v>
      </c>
      <c r="H23" s="54" t="s">
        <v>95</v>
      </c>
      <c r="I23" s="54" t="s">
        <v>96</v>
      </c>
      <c r="J23" s="54" t="s">
        <v>97</v>
      </c>
      <c r="K23" s="54" t="s">
        <v>95</v>
      </c>
      <c r="L23" s="54" t="s">
        <v>96</v>
      </c>
      <c r="M23" s="54" t="s">
        <v>97</v>
      </c>
    </row>
    <row r="24" spans="1:15" ht="14.25" customHeight="1">
      <c r="A24" s="1"/>
      <c r="B24" s="3" t="s">
        <v>51</v>
      </c>
      <c r="C24" s="4"/>
      <c r="D24" s="5"/>
      <c r="E24" s="26">
        <f>E25+E34+E36+E38+E42+E47+E53+E56+E61+E64+E68</f>
        <v>268144.5</v>
      </c>
      <c r="F24" s="26">
        <f>F25+F34+F36+F38+F42+F47+F53+F56+F61+F64+F68</f>
        <v>10033.200000000001</v>
      </c>
      <c r="G24" s="26">
        <f t="shared" ref="G24:M24" si="0">G25+G34+G36+G38+G42+G47+G53+G56+G61+G64+G68</f>
        <v>278177.7</v>
      </c>
      <c r="H24" s="26">
        <f t="shared" si="0"/>
        <v>154652.80000000002</v>
      </c>
      <c r="I24" s="26">
        <f t="shared" si="0"/>
        <v>-6286.9</v>
      </c>
      <c r="J24" s="26">
        <f t="shared" si="0"/>
        <v>148365.90000000002</v>
      </c>
      <c r="K24" s="26">
        <f t="shared" si="0"/>
        <v>164315.80000000002</v>
      </c>
      <c r="L24" s="26">
        <f t="shared" si="0"/>
        <v>0</v>
      </c>
      <c r="M24" s="26">
        <f t="shared" si="0"/>
        <v>164315.80000000002</v>
      </c>
    </row>
    <row r="25" spans="1:15" ht="25.5">
      <c r="A25" s="2"/>
      <c r="B25" s="6" t="s">
        <v>71</v>
      </c>
      <c r="C25" s="7" t="s">
        <v>25</v>
      </c>
      <c r="D25" s="8" t="s">
        <v>25</v>
      </c>
      <c r="E25" s="26">
        <f>E26+E27+E28+E29+E30+E33+E32</f>
        <v>23640.5</v>
      </c>
      <c r="F25" s="26">
        <f>F26+F27+F28+F29+F30+F33+F32</f>
        <v>3598.9</v>
      </c>
      <c r="G25" s="26">
        <f t="shared" ref="G25:G69" si="1">E25+F25</f>
        <v>27239.4</v>
      </c>
      <c r="H25" s="26">
        <f t="shared" ref="H25:I25" si="2">H26+H27+H28+H29+H30+H33+H32</f>
        <v>19841.599999999999</v>
      </c>
      <c r="I25" s="26">
        <f t="shared" si="2"/>
        <v>0</v>
      </c>
      <c r="J25" s="26">
        <f t="shared" ref="J25:J69" si="3">H25+I25</f>
        <v>19841.599999999999</v>
      </c>
      <c r="K25" s="26">
        <f t="shared" ref="K25:L25" si="4">K26+K27+K28+K29+K30+K33+K32</f>
        <v>19878.599999999999</v>
      </c>
      <c r="L25" s="26">
        <f t="shared" si="4"/>
        <v>0</v>
      </c>
      <c r="M25" s="26">
        <f t="shared" ref="M25:M69" si="5">K25+L25</f>
        <v>19878.599999999999</v>
      </c>
      <c r="O25" s="45"/>
    </row>
    <row r="26" spans="1:15" ht="39" customHeight="1">
      <c r="A26" s="2"/>
      <c r="B26" s="9" t="s">
        <v>15</v>
      </c>
      <c r="C26" s="10" t="s">
        <v>25</v>
      </c>
      <c r="D26" s="11" t="s">
        <v>26</v>
      </c>
      <c r="E26" s="27">
        <v>1328.8</v>
      </c>
      <c r="F26" s="27">
        <v>243.5</v>
      </c>
      <c r="G26" s="26">
        <f t="shared" si="1"/>
        <v>1572.3</v>
      </c>
      <c r="H26" s="46">
        <v>1200</v>
      </c>
      <c r="I26" s="46"/>
      <c r="J26" s="26">
        <f t="shared" si="3"/>
        <v>1200</v>
      </c>
      <c r="K26" s="27">
        <v>1200</v>
      </c>
      <c r="L26" s="46"/>
      <c r="M26" s="26">
        <f t="shared" si="5"/>
        <v>1200</v>
      </c>
    </row>
    <row r="27" spans="1:15" ht="63.75" customHeight="1">
      <c r="A27" s="2"/>
      <c r="B27" s="9" t="s">
        <v>16</v>
      </c>
      <c r="C27" s="10" t="s">
        <v>25</v>
      </c>
      <c r="D27" s="11" t="s">
        <v>27</v>
      </c>
      <c r="E27" s="27">
        <v>220</v>
      </c>
      <c r="F27" s="27">
        <v>-53.1</v>
      </c>
      <c r="G27" s="26">
        <f t="shared" si="1"/>
        <v>166.9</v>
      </c>
      <c r="H27" s="46">
        <v>220</v>
      </c>
      <c r="I27" s="46"/>
      <c r="J27" s="26">
        <f t="shared" si="3"/>
        <v>220</v>
      </c>
      <c r="K27" s="27">
        <v>220</v>
      </c>
      <c r="L27" s="46"/>
      <c r="M27" s="26">
        <f t="shared" si="5"/>
        <v>220</v>
      </c>
    </row>
    <row r="28" spans="1:15" ht="80.25" customHeight="1">
      <c r="A28" s="1"/>
      <c r="B28" s="9" t="s">
        <v>17</v>
      </c>
      <c r="C28" s="12" t="s">
        <v>25</v>
      </c>
      <c r="D28" s="13" t="s">
        <v>29</v>
      </c>
      <c r="E28" s="24">
        <v>9307.2000000000007</v>
      </c>
      <c r="F28" s="24">
        <v>1726.5</v>
      </c>
      <c r="G28" s="26">
        <f t="shared" si="1"/>
        <v>11033.7</v>
      </c>
      <c r="H28" s="46">
        <v>7810</v>
      </c>
      <c r="I28" s="46"/>
      <c r="J28" s="26">
        <f t="shared" si="3"/>
        <v>7810</v>
      </c>
      <c r="K28" s="27">
        <v>7810</v>
      </c>
      <c r="L28" s="46"/>
      <c r="M28" s="26">
        <f t="shared" si="5"/>
        <v>7810</v>
      </c>
    </row>
    <row r="29" spans="1:15">
      <c r="A29" s="1"/>
      <c r="B29" s="38" t="s">
        <v>81</v>
      </c>
      <c r="C29" s="39" t="s">
        <v>25</v>
      </c>
      <c r="D29" s="39" t="s">
        <v>82</v>
      </c>
      <c r="E29" s="27">
        <v>1.5</v>
      </c>
      <c r="F29" s="27"/>
      <c r="G29" s="26">
        <f t="shared" si="1"/>
        <v>1.5</v>
      </c>
      <c r="H29" s="46">
        <v>1.6</v>
      </c>
      <c r="I29" s="46"/>
      <c r="J29" s="26">
        <f t="shared" si="3"/>
        <v>1.6</v>
      </c>
      <c r="K29" s="27">
        <v>38.6</v>
      </c>
      <c r="L29" s="46"/>
      <c r="M29" s="26">
        <f t="shared" si="5"/>
        <v>38.6</v>
      </c>
    </row>
    <row r="30" spans="1:15" ht="52.5" customHeight="1">
      <c r="A30" s="1"/>
      <c r="B30" s="9" t="s">
        <v>18</v>
      </c>
      <c r="C30" s="12" t="s">
        <v>25</v>
      </c>
      <c r="D30" s="13" t="s">
        <v>28</v>
      </c>
      <c r="E30" s="27">
        <v>3133.4</v>
      </c>
      <c r="F30" s="27">
        <v>463</v>
      </c>
      <c r="G30" s="26">
        <f t="shared" si="1"/>
        <v>3596.4</v>
      </c>
      <c r="H30" s="46">
        <v>2725</v>
      </c>
      <c r="I30" s="46"/>
      <c r="J30" s="26">
        <f t="shared" si="3"/>
        <v>2725</v>
      </c>
      <c r="K30" s="27">
        <v>2725</v>
      </c>
      <c r="L30" s="46"/>
      <c r="M30" s="26">
        <f t="shared" si="5"/>
        <v>2725</v>
      </c>
    </row>
    <row r="31" spans="1:15" ht="25.5" hidden="1">
      <c r="A31" s="1"/>
      <c r="B31" s="9" t="s">
        <v>61</v>
      </c>
      <c r="C31" s="12" t="s">
        <v>25</v>
      </c>
      <c r="D31" s="13" t="s">
        <v>60</v>
      </c>
      <c r="E31" s="24"/>
      <c r="F31" s="24"/>
      <c r="G31" s="26">
        <f t="shared" si="1"/>
        <v>0</v>
      </c>
      <c r="H31" s="47"/>
      <c r="I31" s="47"/>
      <c r="J31" s="26">
        <f t="shared" si="3"/>
        <v>0</v>
      </c>
      <c r="K31" s="27"/>
      <c r="L31" s="47"/>
      <c r="M31" s="26">
        <f t="shared" si="5"/>
        <v>0</v>
      </c>
    </row>
    <row r="32" spans="1:15">
      <c r="A32" s="1"/>
      <c r="B32" s="9" t="s">
        <v>2</v>
      </c>
      <c r="C32" s="12" t="s">
        <v>25</v>
      </c>
      <c r="D32" s="13" t="s">
        <v>30</v>
      </c>
      <c r="E32" s="27">
        <v>100</v>
      </c>
      <c r="F32" s="27"/>
      <c r="G32" s="26">
        <f t="shared" si="1"/>
        <v>100</v>
      </c>
      <c r="H32" s="46">
        <v>100</v>
      </c>
      <c r="I32" s="46"/>
      <c r="J32" s="26">
        <f t="shared" si="3"/>
        <v>100</v>
      </c>
      <c r="K32" s="27">
        <v>100</v>
      </c>
      <c r="L32" s="46"/>
      <c r="M32" s="26">
        <f t="shared" si="5"/>
        <v>100</v>
      </c>
    </row>
    <row r="33" spans="1:14" ht="14.25" customHeight="1">
      <c r="A33" s="1"/>
      <c r="B33" s="9" t="s">
        <v>65</v>
      </c>
      <c r="C33" s="10" t="s">
        <v>25</v>
      </c>
      <c r="D33" s="14" t="s">
        <v>31</v>
      </c>
      <c r="E33" s="24">
        <v>9549.6</v>
      </c>
      <c r="F33" s="24">
        <v>1219</v>
      </c>
      <c r="G33" s="26">
        <f t="shared" si="1"/>
        <v>10768.6</v>
      </c>
      <c r="H33" s="48">
        <v>7785</v>
      </c>
      <c r="I33" s="48"/>
      <c r="J33" s="26">
        <f t="shared" si="3"/>
        <v>7785</v>
      </c>
      <c r="K33" s="27">
        <v>7785</v>
      </c>
      <c r="L33" s="48"/>
      <c r="M33" s="26">
        <f t="shared" si="5"/>
        <v>7785</v>
      </c>
    </row>
    <row r="34" spans="1:14" ht="15" customHeight="1">
      <c r="A34" s="2"/>
      <c r="B34" s="6" t="s">
        <v>72</v>
      </c>
      <c r="C34" s="7" t="s">
        <v>58</v>
      </c>
      <c r="D34" s="16" t="s">
        <v>58</v>
      </c>
      <c r="E34" s="21">
        <f>E35</f>
        <v>829.3</v>
      </c>
      <c r="F34" s="21">
        <f>F35</f>
        <v>0</v>
      </c>
      <c r="G34" s="26">
        <f t="shared" si="1"/>
        <v>829.3</v>
      </c>
      <c r="H34" s="21">
        <f t="shared" ref="H34:L34" si="6">H35</f>
        <v>769.3</v>
      </c>
      <c r="I34" s="21">
        <f t="shared" si="6"/>
        <v>0</v>
      </c>
      <c r="J34" s="26">
        <f t="shared" si="3"/>
        <v>769.3</v>
      </c>
      <c r="K34" s="21">
        <f t="shared" si="6"/>
        <v>791.4</v>
      </c>
      <c r="L34" s="21">
        <f t="shared" si="6"/>
        <v>0</v>
      </c>
      <c r="M34" s="26">
        <f t="shared" si="5"/>
        <v>791.4</v>
      </c>
    </row>
    <row r="35" spans="1:14" ht="23.25" customHeight="1">
      <c r="A35" s="1"/>
      <c r="B35" s="15" t="s">
        <v>24</v>
      </c>
      <c r="C35" s="10" t="s">
        <v>58</v>
      </c>
      <c r="D35" s="14" t="s">
        <v>59</v>
      </c>
      <c r="E35" s="22">
        <v>829.3</v>
      </c>
      <c r="F35" s="22"/>
      <c r="G35" s="26">
        <f t="shared" si="1"/>
        <v>829.3</v>
      </c>
      <c r="H35" s="49">
        <v>769.3</v>
      </c>
      <c r="I35" s="49"/>
      <c r="J35" s="26">
        <f t="shared" si="3"/>
        <v>769.3</v>
      </c>
      <c r="K35" s="27">
        <v>791.4</v>
      </c>
      <c r="L35" s="49"/>
      <c r="M35" s="26">
        <f t="shared" si="5"/>
        <v>791.4</v>
      </c>
    </row>
    <row r="36" spans="1:14" ht="39.75" customHeight="1">
      <c r="A36" s="1"/>
      <c r="B36" s="29" t="s">
        <v>67</v>
      </c>
      <c r="C36" s="31" t="s">
        <v>69</v>
      </c>
      <c r="D36" s="16" t="s">
        <v>69</v>
      </c>
      <c r="E36" s="26">
        <f>E37</f>
        <v>2047.1</v>
      </c>
      <c r="F36" s="26">
        <f>F37</f>
        <v>173.1</v>
      </c>
      <c r="G36" s="26">
        <f t="shared" si="1"/>
        <v>2220.1999999999998</v>
      </c>
      <c r="H36" s="26">
        <f t="shared" ref="H36:I36" si="7">H37</f>
        <v>1989</v>
      </c>
      <c r="I36" s="26">
        <f t="shared" si="7"/>
        <v>0</v>
      </c>
      <c r="J36" s="26">
        <f t="shared" si="3"/>
        <v>1989</v>
      </c>
      <c r="K36" s="26">
        <f>K37</f>
        <v>1989</v>
      </c>
      <c r="L36" s="26">
        <f>L37</f>
        <v>0</v>
      </c>
      <c r="M36" s="26">
        <f>K36+L36</f>
        <v>1989</v>
      </c>
    </row>
    <row r="37" spans="1:14" ht="50.25" customHeight="1">
      <c r="A37" s="1"/>
      <c r="B37" s="30" t="s">
        <v>68</v>
      </c>
      <c r="C37" s="32" t="s">
        <v>69</v>
      </c>
      <c r="D37" s="14" t="s">
        <v>70</v>
      </c>
      <c r="E37" s="27">
        <v>2047.1</v>
      </c>
      <c r="F37" s="27">
        <v>173.1</v>
      </c>
      <c r="G37" s="26">
        <f t="shared" si="1"/>
        <v>2220.1999999999998</v>
      </c>
      <c r="H37" s="48">
        <v>1989</v>
      </c>
      <c r="I37" s="48"/>
      <c r="J37" s="26">
        <f t="shared" si="3"/>
        <v>1989</v>
      </c>
      <c r="K37" s="27">
        <v>1989</v>
      </c>
      <c r="L37" s="48"/>
      <c r="M37" s="26">
        <f t="shared" si="5"/>
        <v>1989</v>
      </c>
      <c r="N37" s="45" t="s">
        <v>89</v>
      </c>
    </row>
    <row r="38" spans="1:14" ht="16.5" customHeight="1">
      <c r="A38" s="1"/>
      <c r="B38" s="6" t="s">
        <v>73</v>
      </c>
      <c r="C38" s="7" t="s">
        <v>32</v>
      </c>
      <c r="D38" s="8" t="s">
        <v>32</v>
      </c>
      <c r="E38" s="23">
        <f>E39+E40+E41</f>
        <v>54602.5</v>
      </c>
      <c r="F38" s="23">
        <f>F39+F40+F41</f>
        <v>-1091</v>
      </c>
      <c r="G38" s="26">
        <f t="shared" si="1"/>
        <v>53511.5</v>
      </c>
      <c r="H38" s="23">
        <f t="shared" ref="H38:I38" si="8">H39+H40+H41</f>
        <v>20623</v>
      </c>
      <c r="I38" s="23">
        <f t="shared" si="8"/>
        <v>0</v>
      </c>
      <c r="J38" s="26">
        <f t="shared" si="3"/>
        <v>20623</v>
      </c>
      <c r="K38" s="23">
        <f t="shared" ref="K38:L38" si="9">K39+K40+K41</f>
        <v>21091.599999999999</v>
      </c>
      <c r="L38" s="23">
        <f t="shared" si="9"/>
        <v>0</v>
      </c>
      <c r="M38" s="26">
        <f t="shared" si="5"/>
        <v>21091.599999999999</v>
      </c>
    </row>
    <row r="39" spans="1:14">
      <c r="A39" s="1"/>
      <c r="B39" s="15" t="s">
        <v>12</v>
      </c>
      <c r="C39" s="12" t="s">
        <v>32</v>
      </c>
      <c r="D39" s="13" t="s">
        <v>33</v>
      </c>
      <c r="E39" s="28">
        <v>2001.5</v>
      </c>
      <c r="F39" s="28"/>
      <c r="G39" s="26">
        <f t="shared" si="1"/>
        <v>2001.5</v>
      </c>
      <c r="H39" s="48">
        <v>1800</v>
      </c>
      <c r="I39" s="48"/>
      <c r="J39" s="26">
        <f t="shared" si="3"/>
        <v>1800</v>
      </c>
      <c r="K39" s="27">
        <v>1800</v>
      </c>
      <c r="L39" s="48"/>
      <c r="M39" s="26">
        <f t="shared" si="5"/>
        <v>1800</v>
      </c>
    </row>
    <row r="40" spans="1:14" ht="12.75" customHeight="1">
      <c r="A40" s="1"/>
      <c r="B40" s="15" t="s">
        <v>21</v>
      </c>
      <c r="C40" s="10" t="s">
        <v>32</v>
      </c>
      <c r="D40" s="14" t="s">
        <v>34</v>
      </c>
      <c r="E40" s="24">
        <v>52241.9</v>
      </c>
      <c r="F40" s="24">
        <v>-1046.9000000000001</v>
      </c>
      <c r="G40" s="26">
        <f t="shared" si="1"/>
        <v>51195</v>
      </c>
      <c r="H40" s="46">
        <v>18723</v>
      </c>
      <c r="I40" s="46"/>
      <c r="J40" s="26">
        <f t="shared" si="3"/>
        <v>18723</v>
      </c>
      <c r="K40" s="27">
        <v>19191.599999999999</v>
      </c>
      <c r="L40" s="46"/>
      <c r="M40" s="26">
        <f t="shared" si="5"/>
        <v>19191.599999999999</v>
      </c>
    </row>
    <row r="41" spans="1:14" ht="25.5">
      <c r="A41" s="1"/>
      <c r="B41" s="15" t="s">
        <v>3</v>
      </c>
      <c r="C41" s="10" t="s">
        <v>32</v>
      </c>
      <c r="D41" s="14" t="s">
        <v>35</v>
      </c>
      <c r="E41" s="27">
        <v>359.1</v>
      </c>
      <c r="F41" s="27">
        <v>-44.1</v>
      </c>
      <c r="G41" s="26">
        <f t="shared" si="1"/>
        <v>315</v>
      </c>
      <c r="H41" s="48">
        <v>100</v>
      </c>
      <c r="I41" s="48"/>
      <c r="J41" s="26">
        <f t="shared" si="3"/>
        <v>100</v>
      </c>
      <c r="K41" s="27">
        <v>100</v>
      </c>
      <c r="L41" s="48"/>
      <c r="M41" s="26">
        <f t="shared" si="5"/>
        <v>100</v>
      </c>
    </row>
    <row r="42" spans="1:14" ht="24.75" customHeight="1">
      <c r="A42" s="1"/>
      <c r="B42" s="6" t="s">
        <v>85</v>
      </c>
      <c r="C42" s="7" t="s">
        <v>57</v>
      </c>
      <c r="D42" s="16" t="s">
        <v>57</v>
      </c>
      <c r="E42" s="23">
        <f>E44+E45+E46</f>
        <v>4903</v>
      </c>
      <c r="F42" s="23">
        <f>F44+F45+F46</f>
        <v>-346.9</v>
      </c>
      <c r="G42" s="26">
        <f t="shared" si="1"/>
        <v>4556.1000000000004</v>
      </c>
      <c r="H42" s="23">
        <f t="shared" ref="H42:I42" si="10">H44+H45+H46</f>
        <v>880</v>
      </c>
      <c r="I42" s="23">
        <f t="shared" si="10"/>
        <v>0</v>
      </c>
      <c r="J42" s="26">
        <f t="shared" si="3"/>
        <v>880</v>
      </c>
      <c r="K42" s="23">
        <f t="shared" ref="K42:L42" si="11">K44+K45+K46</f>
        <v>530</v>
      </c>
      <c r="L42" s="23">
        <f t="shared" si="11"/>
        <v>0</v>
      </c>
      <c r="M42" s="26">
        <f t="shared" si="5"/>
        <v>530</v>
      </c>
    </row>
    <row r="43" spans="1:14" hidden="1">
      <c r="A43" s="1"/>
      <c r="B43" s="15" t="s">
        <v>8</v>
      </c>
      <c r="C43" s="12" t="s">
        <v>57</v>
      </c>
      <c r="D43" s="13" t="s">
        <v>52</v>
      </c>
      <c r="E43" s="22"/>
      <c r="F43" s="22"/>
      <c r="G43" s="26">
        <f t="shared" si="1"/>
        <v>0</v>
      </c>
      <c r="H43" s="48"/>
      <c r="I43" s="48"/>
      <c r="J43" s="26">
        <f t="shared" si="3"/>
        <v>0</v>
      </c>
      <c r="K43" s="26">
        <f>F43/C43*100</f>
        <v>0</v>
      </c>
      <c r="L43" s="48"/>
      <c r="M43" s="26">
        <f t="shared" si="5"/>
        <v>0</v>
      </c>
    </row>
    <row r="44" spans="1:14">
      <c r="A44" s="1"/>
      <c r="B44" s="15" t="s">
        <v>64</v>
      </c>
      <c r="C44" s="10" t="s">
        <v>57</v>
      </c>
      <c r="D44" s="14" t="s">
        <v>52</v>
      </c>
      <c r="E44" s="28">
        <v>220</v>
      </c>
      <c r="F44" s="28">
        <v>100</v>
      </c>
      <c r="G44" s="26">
        <f t="shared" si="1"/>
        <v>320</v>
      </c>
      <c r="H44" s="48">
        <v>210</v>
      </c>
      <c r="I44" s="48"/>
      <c r="J44" s="26">
        <f t="shared" si="3"/>
        <v>210</v>
      </c>
      <c r="K44" s="27">
        <v>210</v>
      </c>
      <c r="L44" s="48"/>
      <c r="M44" s="26">
        <f t="shared" si="5"/>
        <v>210</v>
      </c>
    </row>
    <row r="45" spans="1:14">
      <c r="A45" s="1"/>
      <c r="B45" s="15" t="s">
        <v>9</v>
      </c>
      <c r="C45" s="10" t="s">
        <v>57</v>
      </c>
      <c r="D45" s="14" t="s">
        <v>53</v>
      </c>
      <c r="E45" s="28">
        <v>1150</v>
      </c>
      <c r="F45" s="28"/>
      <c r="G45" s="26">
        <f t="shared" si="1"/>
        <v>1150</v>
      </c>
      <c r="H45" s="48">
        <v>50</v>
      </c>
      <c r="I45" s="48"/>
      <c r="J45" s="26">
        <f t="shared" si="3"/>
        <v>50</v>
      </c>
      <c r="K45" s="27">
        <v>50</v>
      </c>
      <c r="L45" s="48"/>
      <c r="M45" s="26">
        <f t="shared" si="5"/>
        <v>50</v>
      </c>
    </row>
    <row r="46" spans="1:14">
      <c r="A46" s="1"/>
      <c r="B46" s="15" t="s">
        <v>62</v>
      </c>
      <c r="C46" s="10" t="s">
        <v>57</v>
      </c>
      <c r="D46" s="14" t="s">
        <v>63</v>
      </c>
      <c r="E46" s="28">
        <v>3533</v>
      </c>
      <c r="F46" s="28">
        <v>-446.9</v>
      </c>
      <c r="G46" s="26">
        <f t="shared" si="1"/>
        <v>3086.1</v>
      </c>
      <c r="H46" s="48">
        <v>620</v>
      </c>
      <c r="I46" s="48"/>
      <c r="J46" s="26">
        <f t="shared" si="3"/>
        <v>620</v>
      </c>
      <c r="K46" s="27">
        <v>270</v>
      </c>
      <c r="L46" s="48"/>
      <c r="M46" s="26">
        <f t="shared" si="5"/>
        <v>270</v>
      </c>
    </row>
    <row r="47" spans="1:14">
      <c r="A47" s="1"/>
      <c r="B47" s="6" t="s">
        <v>74</v>
      </c>
      <c r="C47" s="7" t="s">
        <v>49</v>
      </c>
      <c r="D47" s="16" t="s">
        <v>49</v>
      </c>
      <c r="E47" s="23">
        <f>E48+E49+E51+E52+E50</f>
        <v>149592.90000000002</v>
      </c>
      <c r="F47" s="23">
        <f>F48+F49+F51+F52+F50</f>
        <v>7152.6</v>
      </c>
      <c r="G47" s="26">
        <f t="shared" si="1"/>
        <v>156745.50000000003</v>
      </c>
      <c r="H47" s="23">
        <f t="shared" ref="H47:I47" si="12">H48+H49+H51+H52+H50</f>
        <v>93103.6</v>
      </c>
      <c r="I47" s="23">
        <f t="shared" si="12"/>
        <v>-6286.9</v>
      </c>
      <c r="J47" s="26">
        <f t="shared" si="3"/>
        <v>86816.700000000012</v>
      </c>
      <c r="K47" s="23">
        <f t="shared" ref="K47:L47" si="13">K48+K49+K51+K52+K50</f>
        <v>99751.200000000012</v>
      </c>
      <c r="L47" s="23">
        <f t="shared" si="13"/>
        <v>0</v>
      </c>
      <c r="M47" s="26">
        <f t="shared" si="5"/>
        <v>99751.200000000012</v>
      </c>
    </row>
    <row r="48" spans="1:14">
      <c r="A48" s="1"/>
      <c r="B48" s="15" t="s">
        <v>4</v>
      </c>
      <c r="C48" s="12" t="s">
        <v>49</v>
      </c>
      <c r="D48" s="13" t="s">
        <v>36</v>
      </c>
      <c r="E48" s="40">
        <v>11430.2</v>
      </c>
      <c r="F48" s="40">
        <v>173.7</v>
      </c>
      <c r="G48" s="26">
        <f t="shared" si="1"/>
        <v>11603.900000000001</v>
      </c>
      <c r="H48" s="48">
        <v>5974.5</v>
      </c>
      <c r="I48" s="48">
        <v>-173.7</v>
      </c>
      <c r="J48" s="26">
        <f t="shared" si="3"/>
        <v>5800.8</v>
      </c>
      <c r="K48" s="27">
        <v>7060.7</v>
      </c>
      <c r="L48" s="48"/>
      <c r="M48" s="26">
        <f t="shared" si="5"/>
        <v>7060.7</v>
      </c>
    </row>
    <row r="49" spans="1:13">
      <c r="A49" s="1"/>
      <c r="B49" s="15" t="s">
        <v>5</v>
      </c>
      <c r="C49" s="12" t="s">
        <v>49</v>
      </c>
      <c r="D49" s="13" t="s">
        <v>37</v>
      </c>
      <c r="E49" s="28">
        <v>124285.1</v>
      </c>
      <c r="F49" s="28">
        <v>6114.8</v>
      </c>
      <c r="G49" s="26">
        <f t="shared" si="1"/>
        <v>130399.90000000001</v>
      </c>
      <c r="H49" s="50">
        <v>77003.7</v>
      </c>
      <c r="I49" s="50">
        <v>-6113.2</v>
      </c>
      <c r="J49" s="26">
        <f t="shared" si="3"/>
        <v>70890.5</v>
      </c>
      <c r="K49" s="27">
        <v>82365.100000000006</v>
      </c>
      <c r="L49" s="50"/>
      <c r="M49" s="26">
        <f t="shared" si="5"/>
        <v>82365.100000000006</v>
      </c>
    </row>
    <row r="50" spans="1:13" ht="13.5" customHeight="1">
      <c r="A50" s="1"/>
      <c r="B50" s="15" t="s">
        <v>86</v>
      </c>
      <c r="C50" s="12" t="s">
        <v>49</v>
      </c>
      <c r="D50" s="13" t="s">
        <v>87</v>
      </c>
      <c r="E50" s="28">
        <v>10017.1</v>
      </c>
      <c r="F50" s="28">
        <v>664.1</v>
      </c>
      <c r="G50" s="26">
        <f t="shared" si="1"/>
        <v>10681.2</v>
      </c>
      <c r="H50" s="50">
        <v>6889.3</v>
      </c>
      <c r="I50" s="50"/>
      <c r="J50" s="26">
        <f t="shared" si="3"/>
        <v>6889.3</v>
      </c>
      <c r="K50" s="27">
        <v>7089.3</v>
      </c>
      <c r="L50" s="50"/>
      <c r="M50" s="26">
        <f t="shared" si="5"/>
        <v>7089.3</v>
      </c>
    </row>
    <row r="51" spans="1:13" ht="25.5">
      <c r="A51" s="1"/>
      <c r="B51" s="15" t="s">
        <v>6</v>
      </c>
      <c r="C51" s="12" t="s">
        <v>49</v>
      </c>
      <c r="D51" s="13" t="s">
        <v>38</v>
      </c>
      <c r="E51" s="27">
        <v>70</v>
      </c>
      <c r="F51" s="27"/>
      <c r="G51" s="26">
        <f t="shared" si="1"/>
        <v>70</v>
      </c>
      <c r="H51" s="46">
        <v>864.6</v>
      </c>
      <c r="I51" s="46"/>
      <c r="J51" s="26">
        <f t="shared" si="3"/>
        <v>864.6</v>
      </c>
      <c r="K51" s="27">
        <v>864.6</v>
      </c>
      <c r="L51" s="46"/>
      <c r="M51" s="26">
        <f t="shared" si="5"/>
        <v>864.6</v>
      </c>
    </row>
    <row r="52" spans="1:13" ht="15.75" customHeight="1">
      <c r="A52" s="1"/>
      <c r="B52" s="15" t="s">
        <v>10</v>
      </c>
      <c r="C52" s="10" t="s">
        <v>49</v>
      </c>
      <c r="D52" s="14" t="s">
        <v>39</v>
      </c>
      <c r="E52" s="27">
        <v>3790.5</v>
      </c>
      <c r="F52" s="27">
        <v>200</v>
      </c>
      <c r="G52" s="26">
        <f t="shared" si="1"/>
        <v>3990.5</v>
      </c>
      <c r="H52" s="46">
        <v>2371.5</v>
      </c>
      <c r="I52" s="46"/>
      <c r="J52" s="26">
        <f t="shared" si="3"/>
        <v>2371.5</v>
      </c>
      <c r="K52" s="27">
        <v>2371.5</v>
      </c>
      <c r="L52" s="46"/>
      <c r="M52" s="26">
        <f t="shared" si="5"/>
        <v>2371.5</v>
      </c>
    </row>
    <row r="53" spans="1:13" ht="13.5" customHeight="1">
      <c r="A53" s="1"/>
      <c r="B53" s="6" t="s">
        <v>75</v>
      </c>
      <c r="C53" s="7" t="s">
        <v>40</v>
      </c>
      <c r="D53" s="16" t="s">
        <v>40</v>
      </c>
      <c r="E53" s="26">
        <f>E54+E55</f>
        <v>12006.3</v>
      </c>
      <c r="F53" s="26">
        <f>F54+F55</f>
        <v>582.5</v>
      </c>
      <c r="G53" s="26">
        <f t="shared" si="1"/>
        <v>12588.8</v>
      </c>
      <c r="H53" s="25">
        <f t="shared" ref="H53:I53" si="14">H54+H55</f>
        <v>5252</v>
      </c>
      <c r="I53" s="25">
        <f t="shared" si="14"/>
        <v>0</v>
      </c>
      <c r="J53" s="26">
        <f t="shared" si="3"/>
        <v>5252</v>
      </c>
      <c r="K53" s="25">
        <f t="shared" ref="K53:L53" si="15">K54+K55</f>
        <v>4991.3</v>
      </c>
      <c r="L53" s="25">
        <f t="shared" si="15"/>
        <v>0</v>
      </c>
      <c r="M53" s="26">
        <f t="shared" si="5"/>
        <v>4991.3</v>
      </c>
    </row>
    <row r="54" spans="1:13">
      <c r="A54" s="1"/>
      <c r="B54" s="15" t="s">
        <v>7</v>
      </c>
      <c r="C54" s="12" t="s">
        <v>40</v>
      </c>
      <c r="D54" s="13" t="s">
        <v>41</v>
      </c>
      <c r="E54" s="28">
        <v>11171.3</v>
      </c>
      <c r="F54" s="28">
        <v>386</v>
      </c>
      <c r="G54" s="26">
        <f t="shared" si="1"/>
        <v>11557.3</v>
      </c>
      <c r="H54" s="48">
        <v>4827</v>
      </c>
      <c r="I54" s="48"/>
      <c r="J54" s="26">
        <f t="shared" si="3"/>
        <v>4827</v>
      </c>
      <c r="K54" s="27">
        <v>4566.3</v>
      </c>
      <c r="L54" s="48"/>
      <c r="M54" s="26">
        <f t="shared" si="5"/>
        <v>4566.3</v>
      </c>
    </row>
    <row r="55" spans="1:13" ht="28.5" customHeight="1">
      <c r="A55" s="1"/>
      <c r="B55" s="15" t="s">
        <v>23</v>
      </c>
      <c r="C55" s="10" t="s">
        <v>40</v>
      </c>
      <c r="D55" s="14" t="s">
        <v>42</v>
      </c>
      <c r="E55" s="28">
        <v>835</v>
      </c>
      <c r="F55" s="28">
        <v>196.5</v>
      </c>
      <c r="G55" s="26">
        <f t="shared" si="1"/>
        <v>1031.5</v>
      </c>
      <c r="H55" s="48">
        <v>425</v>
      </c>
      <c r="I55" s="48"/>
      <c r="J55" s="26">
        <f t="shared" si="3"/>
        <v>425</v>
      </c>
      <c r="K55" s="27">
        <v>425</v>
      </c>
      <c r="L55" s="48"/>
      <c r="M55" s="26">
        <f t="shared" si="5"/>
        <v>425</v>
      </c>
    </row>
    <row r="56" spans="1:13" ht="17.25" customHeight="1">
      <c r="A56" s="1"/>
      <c r="B56" s="6" t="s">
        <v>76</v>
      </c>
      <c r="C56" s="7" t="s">
        <v>43</v>
      </c>
      <c r="D56" s="16" t="s">
        <v>43</v>
      </c>
      <c r="E56" s="23">
        <f>E57+E58+E59+E60</f>
        <v>8122.4</v>
      </c>
      <c r="F56" s="23">
        <f>F57+F58+F59+F60</f>
        <v>-36</v>
      </c>
      <c r="G56" s="26">
        <f t="shared" si="1"/>
        <v>8086.4</v>
      </c>
      <c r="H56" s="23">
        <f t="shared" ref="H56:I56" si="16">H57+H58+H59+H60</f>
        <v>7201</v>
      </c>
      <c r="I56" s="23">
        <f t="shared" si="16"/>
        <v>0</v>
      </c>
      <c r="J56" s="26">
        <f t="shared" si="3"/>
        <v>7201</v>
      </c>
      <c r="K56" s="23">
        <f t="shared" ref="K56:L56" si="17">K57+K58+K59+K60</f>
        <v>7769.5</v>
      </c>
      <c r="L56" s="23">
        <f t="shared" si="17"/>
        <v>0</v>
      </c>
      <c r="M56" s="26">
        <f t="shared" si="5"/>
        <v>7769.5</v>
      </c>
    </row>
    <row r="57" spans="1:13">
      <c r="A57" s="1"/>
      <c r="B57" s="15" t="s">
        <v>11</v>
      </c>
      <c r="C57" s="10" t="s">
        <v>43</v>
      </c>
      <c r="D57" s="14" t="s">
        <v>44</v>
      </c>
      <c r="E57" s="28">
        <v>1587.2</v>
      </c>
      <c r="F57" s="28"/>
      <c r="G57" s="26">
        <f t="shared" si="1"/>
        <v>1587.2</v>
      </c>
      <c r="H57" s="48">
        <v>729.1</v>
      </c>
      <c r="I57" s="48"/>
      <c r="J57" s="26">
        <f t="shared" si="3"/>
        <v>729.1</v>
      </c>
      <c r="K57" s="27">
        <v>729.1</v>
      </c>
      <c r="L57" s="48"/>
      <c r="M57" s="26">
        <f t="shared" si="5"/>
        <v>729.1</v>
      </c>
    </row>
    <row r="58" spans="1:13" ht="15" customHeight="1">
      <c r="A58" s="1"/>
      <c r="B58" s="15" t="s">
        <v>13</v>
      </c>
      <c r="C58" s="12" t="s">
        <v>43</v>
      </c>
      <c r="D58" s="13" t="s">
        <v>54</v>
      </c>
      <c r="E58" s="22">
        <v>1195.5</v>
      </c>
      <c r="F58" s="22"/>
      <c r="G58" s="26">
        <f t="shared" si="1"/>
        <v>1195.5</v>
      </c>
      <c r="H58" s="48">
        <v>98.7</v>
      </c>
      <c r="I58" s="48"/>
      <c r="J58" s="26">
        <f t="shared" si="3"/>
        <v>98.7</v>
      </c>
      <c r="K58" s="27">
        <v>667.2</v>
      </c>
      <c r="L58" s="48">
        <v>0</v>
      </c>
      <c r="M58" s="26">
        <f t="shared" si="5"/>
        <v>667.2</v>
      </c>
    </row>
    <row r="59" spans="1:13">
      <c r="A59" s="1"/>
      <c r="B59" s="15" t="s">
        <v>19</v>
      </c>
      <c r="C59" s="12" t="s">
        <v>43</v>
      </c>
      <c r="D59" s="13" t="s">
        <v>45</v>
      </c>
      <c r="E59" s="28">
        <v>4602.8999999999996</v>
      </c>
      <c r="F59" s="28">
        <v>-36</v>
      </c>
      <c r="G59" s="26">
        <f t="shared" si="1"/>
        <v>4566.8999999999996</v>
      </c>
      <c r="H59" s="48">
        <v>5636.4</v>
      </c>
      <c r="I59" s="48"/>
      <c r="J59" s="26">
        <f t="shared" si="3"/>
        <v>5636.4</v>
      </c>
      <c r="K59" s="27">
        <v>5636.4</v>
      </c>
      <c r="L59" s="48"/>
      <c r="M59" s="26">
        <f t="shared" si="5"/>
        <v>5636.4</v>
      </c>
    </row>
    <row r="60" spans="1:13" ht="24.75" customHeight="1">
      <c r="A60" s="1"/>
      <c r="B60" s="15" t="s">
        <v>14</v>
      </c>
      <c r="C60" s="10" t="s">
        <v>43</v>
      </c>
      <c r="D60" s="14" t="s">
        <v>46</v>
      </c>
      <c r="E60" s="22">
        <v>736.8</v>
      </c>
      <c r="F60" s="22"/>
      <c r="G60" s="26">
        <f t="shared" si="1"/>
        <v>736.8</v>
      </c>
      <c r="H60" s="49">
        <v>736.8</v>
      </c>
      <c r="I60" s="49"/>
      <c r="J60" s="26">
        <f t="shared" si="3"/>
        <v>736.8</v>
      </c>
      <c r="K60" s="27">
        <v>736.8</v>
      </c>
      <c r="L60" s="49"/>
      <c r="M60" s="26">
        <f t="shared" si="5"/>
        <v>736.8</v>
      </c>
    </row>
    <row r="61" spans="1:13" ht="15.75" customHeight="1">
      <c r="A61" s="1"/>
      <c r="B61" s="6" t="s">
        <v>77</v>
      </c>
      <c r="C61" s="7" t="s">
        <v>50</v>
      </c>
      <c r="D61" s="16" t="s">
        <v>47</v>
      </c>
      <c r="E61" s="23">
        <f>E62+E63</f>
        <v>5995.8</v>
      </c>
      <c r="F61" s="23">
        <f>F62+F63</f>
        <v>0</v>
      </c>
      <c r="G61" s="26">
        <f t="shared" si="1"/>
        <v>5995.8</v>
      </c>
      <c r="H61" s="23">
        <f>H62+H63</f>
        <v>100</v>
      </c>
      <c r="I61" s="23">
        <f>I62+I63</f>
        <v>0</v>
      </c>
      <c r="J61" s="26">
        <f t="shared" si="3"/>
        <v>100</v>
      </c>
      <c r="K61" s="23">
        <f t="shared" ref="K61:L61" si="18">K62</f>
        <v>100</v>
      </c>
      <c r="L61" s="23">
        <f t="shared" si="18"/>
        <v>0</v>
      </c>
      <c r="M61" s="26">
        <f t="shared" si="5"/>
        <v>100</v>
      </c>
    </row>
    <row r="62" spans="1:13">
      <c r="A62" s="1"/>
      <c r="B62" s="15" t="s">
        <v>22</v>
      </c>
      <c r="C62" s="12" t="s">
        <v>50</v>
      </c>
      <c r="D62" s="13" t="s">
        <v>47</v>
      </c>
      <c r="E62" s="28">
        <v>64.2</v>
      </c>
      <c r="F62" s="28"/>
      <c r="G62" s="26">
        <f t="shared" si="1"/>
        <v>64.2</v>
      </c>
      <c r="H62" s="48">
        <v>100</v>
      </c>
      <c r="I62" s="48"/>
      <c r="J62" s="26">
        <f t="shared" si="3"/>
        <v>100</v>
      </c>
      <c r="K62" s="27">
        <v>100</v>
      </c>
      <c r="L62" s="48"/>
      <c r="M62" s="26">
        <f t="shared" si="5"/>
        <v>100</v>
      </c>
    </row>
    <row r="63" spans="1:13">
      <c r="B63" s="19" t="s">
        <v>88</v>
      </c>
      <c r="C63" s="20">
        <v>1100</v>
      </c>
      <c r="D63" s="20">
        <v>1102</v>
      </c>
      <c r="E63" s="22">
        <v>5931.6</v>
      </c>
      <c r="F63" s="22"/>
      <c r="G63" s="26">
        <f t="shared" si="1"/>
        <v>5931.6</v>
      </c>
      <c r="H63" s="44"/>
      <c r="I63" s="44"/>
      <c r="J63" s="26">
        <f t="shared" si="3"/>
        <v>0</v>
      </c>
      <c r="K63" s="26"/>
      <c r="L63" s="44"/>
      <c r="M63" s="26">
        <f t="shared" si="5"/>
        <v>0</v>
      </c>
    </row>
    <row r="64" spans="1:13" ht="63.75" customHeight="1">
      <c r="B64" s="43" t="s">
        <v>78</v>
      </c>
      <c r="C64" s="17" t="s">
        <v>48</v>
      </c>
      <c r="D64" s="18" t="s">
        <v>48</v>
      </c>
      <c r="E64" s="33">
        <f>E65+E66+E67</f>
        <v>6404.7</v>
      </c>
      <c r="F64" s="33">
        <f>F65+F66+F67</f>
        <v>0</v>
      </c>
      <c r="G64" s="26">
        <f t="shared" si="1"/>
        <v>6404.7</v>
      </c>
      <c r="H64" s="33">
        <f>H65+H66+H67</f>
        <v>2569.6999999999998</v>
      </c>
      <c r="I64" s="33">
        <f>I65+I66+I67</f>
        <v>0</v>
      </c>
      <c r="J64" s="26">
        <f t="shared" si="3"/>
        <v>2569.6999999999998</v>
      </c>
      <c r="K64" s="33">
        <f>K65+K66+K67</f>
        <v>2569.6999999999998</v>
      </c>
      <c r="L64" s="33">
        <f>L65+L66+L67</f>
        <v>0</v>
      </c>
      <c r="M64" s="26">
        <f t="shared" si="5"/>
        <v>2569.6999999999998</v>
      </c>
    </row>
    <row r="65" spans="2:13" ht="51" customHeight="1">
      <c r="B65" s="15" t="s">
        <v>66</v>
      </c>
      <c r="C65" s="12" t="s">
        <v>48</v>
      </c>
      <c r="D65" s="13" t="s">
        <v>55</v>
      </c>
      <c r="E65" s="24">
        <v>2569.6999999999998</v>
      </c>
      <c r="F65" s="24"/>
      <c r="G65" s="26">
        <f t="shared" si="1"/>
        <v>2569.6999999999998</v>
      </c>
      <c r="H65" s="47">
        <v>2569.6999999999998</v>
      </c>
      <c r="I65" s="47"/>
      <c r="J65" s="26">
        <f t="shared" si="3"/>
        <v>2569.6999999999998</v>
      </c>
      <c r="K65" s="27">
        <v>2569.6999999999998</v>
      </c>
      <c r="L65" s="47"/>
      <c r="M65" s="26">
        <f t="shared" si="5"/>
        <v>2569.6999999999998</v>
      </c>
    </row>
    <row r="66" spans="2:13">
      <c r="B66" s="15" t="s">
        <v>20</v>
      </c>
      <c r="C66" s="12" t="s">
        <v>48</v>
      </c>
      <c r="D66" s="13" t="s">
        <v>56</v>
      </c>
      <c r="E66" s="34">
        <v>0</v>
      </c>
      <c r="F66" s="34">
        <v>0</v>
      </c>
      <c r="G66" s="26">
        <f t="shared" si="1"/>
        <v>0</v>
      </c>
      <c r="H66" s="48"/>
      <c r="I66" s="48"/>
      <c r="J66" s="26">
        <f t="shared" si="3"/>
        <v>0</v>
      </c>
      <c r="K66" s="27"/>
      <c r="L66" s="48"/>
      <c r="M66" s="26">
        <f t="shared" si="5"/>
        <v>0</v>
      </c>
    </row>
    <row r="67" spans="2:13" ht="40.5" customHeight="1">
      <c r="B67" s="37" t="s">
        <v>80</v>
      </c>
      <c r="C67" s="36">
        <v>1400</v>
      </c>
      <c r="D67" s="20">
        <v>1403</v>
      </c>
      <c r="E67" s="35">
        <v>3835</v>
      </c>
      <c r="F67" s="35"/>
      <c r="G67" s="26">
        <f t="shared" si="1"/>
        <v>3835</v>
      </c>
      <c r="H67" s="35"/>
      <c r="I67" s="35"/>
      <c r="J67" s="26">
        <f t="shared" si="3"/>
        <v>0</v>
      </c>
      <c r="K67" s="27"/>
      <c r="L67" s="35"/>
      <c r="M67" s="26">
        <f t="shared" si="5"/>
        <v>0</v>
      </c>
    </row>
    <row r="68" spans="2:13" s="52" customFormat="1" ht="29.25" customHeight="1">
      <c r="B68" s="53" t="s">
        <v>94</v>
      </c>
      <c r="C68" s="51">
        <v>9900</v>
      </c>
      <c r="D68" s="51"/>
      <c r="E68" s="51">
        <f>E69</f>
        <v>0</v>
      </c>
      <c r="F68" s="51"/>
      <c r="G68" s="26">
        <f t="shared" si="1"/>
        <v>0</v>
      </c>
      <c r="H68" s="51">
        <f t="shared" ref="H68:L68" si="19">H69</f>
        <v>2323.6</v>
      </c>
      <c r="I68" s="51">
        <f t="shared" si="19"/>
        <v>0</v>
      </c>
      <c r="J68" s="26">
        <f t="shared" si="3"/>
        <v>2323.6</v>
      </c>
      <c r="K68" s="51">
        <f t="shared" si="19"/>
        <v>4853.5</v>
      </c>
      <c r="L68" s="51">
        <f t="shared" si="19"/>
        <v>0</v>
      </c>
      <c r="M68" s="26">
        <f t="shared" si="5"/>
        <v>4853.5</v>
      </c>
    </row>
    <row r="69" spans="2:13">
      <c r="B69" s="49" t="s">
        <v>93</v>
      </c>
      <c r="C69" s="49">
        <v>9900</v>
      </c>
      <c r="D69" s="49">
        <v>9999</v>
      </c>
      <c r="E69" s="49"/>
      <c r="F69" s="49"/>
      <c r="G69" s="26">
        <f t="shared" si="1"/>
        <v>0</v>
      </c>
      <c r="H69" s="49">
        <v>2323.6</v>
      </c>
      <c r="I69" s="49"/>
      <c r="J69" s="26">
        <f t="shared" si="3"/>
        <v>2323.6</v>
      </c>
      <c r="K69" s="49">
        <v>4853.5</v>
      </c>
      <c r="L69" s="49"/>
      <c r="M69" s="26">
        <f t="shared" si="5"/>
        <v>4853.5</v>
      </c>
    </row>
  </sheetData>
  <mergeCells count="22">
    <mergeCell ref="B15:M15"/>
    <mergeCell ref="B7:M7"/>
    <mergeCell ref="B11:M11"/>
    <mergeCell ref="B12:M12"/>
    <mergeCell ref="B13:M13"/>
    <mergeCell ref="B14:M14"/>
    <mergeCell ref="K22:M22"/>
    <mergeCell ref="B16:M16"/>
    <mergeCell ref="B17:M17"/>
    <mergeCell ref="B18:M18"/>
    <mergeCell ref="B19:M19"/>
    <mergeCell ref="B20:B23"/>
    <mergeCell ref="C20:C23"/>
    <mergeCell ref="D20:D23"/>
    <mergeCell ref="E20:M21"/>
    <mergeCell ref="E22:G22"/>
    <mergeCell ref="H22:J22"/>
    <mergeCell ref="B1:M1"/>
    <mergeCell ref="B2:M2"/>
    <mergeCell ref="B3:M3"/>
    <mergeCell ref="B4:M4"/>
    <mergeCell ref="B5:M5"/>
  </mergeCells>
  <pageMargins left="0.11811023622047245" right="0.11811023622047245" top="0.15748031496062992" bottom="0.15748031496062992" header="0.11811023622047245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ноябрь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Евгения</cp:lastModifiedBy>
  <cp:lastPrinted>2020-11-26T12:52:57Z</cp:lastPrinted>
  <dcterms:created xsi:type="dcterms:W3CDTF">2004-10-22T12:41:04Z</dcterms:created>
  <dcterms:modified xsi:type="dcterms:W3CDTF">2020-11-26T12:52:59Z</dcterms:modified>
</cp:coreProperties>
</file>