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195" windowHeight="7425" tabRatio="829" firstSheet="1" activeTab="1"/>
  </bookViews>
  <sheets>
    <sheet name="поправки август" sheetId="47" state="hidden" r:id="rId1"/>
    <sheet name="2 поправки 2022" sheetId="80" r:id="rId2"/>
  </sheets>
  <definedNames>
    <definedName name="_xlnm._FilterDatabase" localSheetId="0" hidden="1">'поправки август'!#REF!</definedName>
  </definedNames>
  <calcPr calcId="125725"/>
</workbook>
</file>

<file path=xl/calcChain.xml><?xml version="1.0" encoding="utf-8"?>
<calcChain xmlns="http://schemas.openxmlformats.org/spreadsheetml/2006/main">
  <c r="I1358" i="80"/>
  <c r="I949" l="1"/>
  <c r="I850"/>
  <c r="H21"/>
  <c r="I21"/>
  <c r="K21"/>
  <c r="L21"/>
  <c r="N21"/>
  <c r="O21"/>
  <c r="P21"/>
  <c r="I207"/>
  <c r="J207"/>
  <c r="K207"/>
  <c r="L207"/>
  <c r="M207"/>
  <c r="N207"/>
  <c r="O207"/>
  <c r="P207"/>
  <c r="H207"/>
  <c r="P220"/>
  <c r="M220"/>
  <c r="J220"/>
  <c r="J219" s="1"/>
  <c r="J218" s="1"/>
  <c r="J217" s="1"/>
  <c r="J216" s="1"/>
  <c r="P219"/>
  <c r="O219"/>
  <c r="N219"/>
  <c r="M219"/>
  <c r="L219"/>
  <c r="K219"/>
  <c r="I219"/>
  <c r="H219"/>
  <c r="P218"/>
  <c r="O218"/>
  <c r="N218"/>
  <c r="M218"/>
  <c r="L218"/>
  <c r="K218"/>
  <c r="I218"/>
  <c r="H218"/>
  <c r="P217"/>
  <c r="O217"/>
  <c r="N217"/>
  <c r="M217"/>
  <c r="L217"/>
  <c r="K217"/>
  <c r="I217"/>
  <c r="H217"/>
  <c r="P216"/>
  <c r="O216"/>
  <c r="N216"/>
  <c r="M216"/>
  <c r="L216"/>
  <c r="K216"/>
  <c r="I216"/>
  <c r="H216"/>
  <c r="I1002"/>
  <c r="I1001" s="1"/>
  <c r="I1000" s="1"/>
  <c r="I999" s="1"/>
  <c r="I998" s="1"/>
  <c r="K1002"/>
  <c r="K1001" s="1"/>
  <c r="K1000" s="1"/>
  <c r="K999" s="1"/>
  <c r="K998" s="1"/>
  <c r="L1002"/>
  <c r="L1001" s="1"/>
  <c r="L1000" s="1"/>
  <c r="L999" s="1"/>
  <c r="L998" s="1"/>
  <c r="N1002"/>
  <c r="N1001" s="1"/>
  <c r="N1000" s="1"/>
  <c r="N999" s="1"/>
  <c r="N998" s="1"/>
  <c r="O1002"/>
  <c r="O1001" s="1"/>
  <c r="O1000" s="1"/>
  <c r="O999" s="1"/>
  <c r="O998" s="1"/>
  <c r="I996"/>
  <c r="I995" s="1"/>
  <c r="I994" s="1"/>
  <c r="I993" s="1"/>
  <c r="I992" s="1"/>
  <c r="K996"/>
  <c r="K995" s="1"/>
  <c r="K994" s="1"/>
  <c r="K993" s="1"/>
  <c r="K992" s="1"/>
  <c r="L996"/>
  <c r="L995" s="1"/>
  <c r="L994" s="1"/>
  <c r="L993" s="1"/>
  <c r="L992" s="1"/>
  <c r="N996"/>
  <c r="N995" s="1"/>
  <c r="N994" s="1"/>
  <c r="N993" s="1"/>
  <c r="N992" s="1"/>
  <c r="O996"/>
  <c r="O995" s="1"/>
  <c r="O994" s="1"/>
  <c r="O993" s="1"/>
  <c r="O992" s="1"/>
  <c r="I990"/>
  <c r="I989" s="1"/>
  <c r="I988" s="1"/>
  <c r="I987" s="1"/>
  <c r="K990"/>
  <c r="K989" s="1"/>
  <c r="K988" s="1"/>
  <c r="K987" s="1"/>
  <c r="L990"/>
  <c r="L989" s="1"/>
  <c r="L988" s="1"/>
  <c r="L987" s="1"/>
  <c r="N990"/>
  <c r="N989" s="1"/>
  <c r="N988" s="1"/>
  <c r="N987" s="1"/>
  <c r="O990"/>
  <c r="O989" s="1"/>
  <c r="O988" s="1"/>
  <c r="O987" s="1"/>
  <c r="N986" l="1"/>
  <c r="K986"/>
  <c r="L986"/>
  <c r="I986"/>
  <c r="O986"/>
  <c r="J1358"/>
  <c r="I1354"/>
  <c r="I973"/>
  <c r="I972" s="1"/>
  <c r="I971" s="1"/>
  <c r="I357"/>
  <c r="I356" s="1"/>
  <c r="I355" s="1"/>
  <c r="I354" s="1"/>
  <c r="K357"/>
  <c r="K356" s="1"/>
  <c r="K355" s="1"/>
  <c r="K354" s="1"/>
  <c r="L357"/>
  <c r="L356" s="1"/>
  <c r="L355" s="1"/>
  <c r="L354" s="1"/>
  <c r="N357"/>
  <c r="N356" s="1"/>
  <c r="N355" s="1"/>
  <c r="N354" s="1"/>
  <c r="O357"/>
  <c r="O356" s="1"/>
  <c r="O355" s="1"/>
  <c r="O354" s="1"/>
  <c r="K1338"/>
  <c r="L1338"/>
  <c r="N1338"/>
  <c r="O1338"/>
  <c r="H1338"/>
  <c r="P1361"/>
  <c r="P1360" s="1"/>
  <c r="P1359" s="1"/>
  <c r="M1361"/>
  <c r="M1360" s="1"/>
  <c r="M1359" s="1"/>
  <c r="J1361"/>
  <c r="O1360"/>
  <c r="O1359" s="1"/>
  <c r="N1360"/>
  <c r="N1359" s="1"/>
  <c r="L1360"/>
  <c r="K1360"/>
  <c r="K1359" s="1"/>
  <c r="I1360"/>
  <c r="I1359" s="1"/>
  <c r="H1360"/>
  <c r="H1359" s="1"/>
  <c r="L1359"/>
  <c r="I128"/>
  <c r="P1434"/>
  <c r="M1434"/>
  <c r="J1434"/>
  <c r="P1433"/>
  <c r="P1432" s="1"/>
  <c r="P1431" s="1"/>
  <c r="M1433"/>
  <c r="J1433"/>
  <c r="O1432"/>
  <c r="O1431" s="1"/>
  <c r="N1432"/>
  <c r="N1431" s="1"/>
  <c r="M1432"/>
  <c r="M1431" s="1"/>
  <c r="L1432"/>
  <c r="L1431" s="1"/>
  <c r="K1432"/>
  <c r="K1431" s="1"/>
  <c r="I1432"/>
  <c r="I1431" s="1"/>
  <c r="H1432"/>
  <c r="H1431"/>
  <c r="P1430"/>
  <c r="M1430"/>
  <c r="M1429" s="1"/>
  <c r="M1428" s="1"/>
  <c r="J1430"/>
  <c r="P1429"/>
  <c r="P1428" s="1"/>
  <c r="O1429"/>
  <c r="N1429"/>
  <c r="N1428" s="1"/>
  <c r="N1427" s="1"/>
  <c r="N1426" s="1"/>
  <c r="N1425" s="1"/>
  <c r="N1424" s="1"/>
  <c r="L1429"/>
  <c r="K1429"/>
  <c r="K1428" s="1"/>
  <c r="I1429"/>
  <c r="H1429"/>
  <c r="H1428" s="1"/>
  <c r="O1428"/>
  <c r="L1428"/>
  <c r="L1427" s="1"/>
  <c r="L1426" s="1"/>
  <c r="L1425" s="1"/>
  <c r="L1424" s="1"/>
  <c r="I1428"/>
  <c r="P1423"/>
  <c r="K1423"/>
  <c r="M1423" s="1"/>
  <c r="H1423"/>
  <c r="J1423" s="1"/>
  <c r="P1422"/>
  <c r="M1422"/>
  <c r="K1422"/>
  <c r="J1422"/>
  <c r="H1422"/>
  <c r="P1421"/>
  <c r="N1421"/>
  <c r="M1421"/>
  <c r="K1421"/>
  <c r="I1421"/>
  <c r="I1420" s="1"/>
  <c r="H1421"/>
  <c r="P1420"/>
  <c r="O1420"/>
  <c r="N1420"/>
  <c r="L1420"/>
  <c r="K1420"/>
  <c r="P1419"/>
  <c r="M1419"/>
  <c r="M1339" s="1"/>
  <c r="J1419"/>
  <c r="N1418"/>
  <c r="P1418" s="1"/>
  <c r="K1418"/>
  <c r="M1418" s="1"/>
  <c r="H1418"/>
  <c r="P1414"/>
  <c r="M1414"/>
  <c r="J1414"/>
  <c r="P1413"/>
  <c r="M1413"/>
  <c r="J1413"/>
  <c r="P1412"/>
  <c r="M1412"/>
  <c r="J1412"/>
  <c r="P1411"/>
  <c r="M1411"/>
  <c r="J1411"/>
  <c r="P1410"/>
  <c r="M1410"/>
  <c r="J1410"/>
  <c r="P1409"/>
  <c r="M1409"/>
  <c r="J1409"/>
  <c r="P1408"/>
  <c r="M1408"/>
  <c r="M1340" s="1"/>
  <c r="J1408"/>
  <c r="N1407"/>
  <c r="P1407" s="1"/>
  <c r="K1407"/>
  <c r="M1407" s="1"/>
  <c r="H1407"/>
  <c r="J1407" s="1"/>
  <c r="N1406"/>
  <c r="K1406"/>
  <c r="M1406" s="1"/>
  <c r="H1406"/>
  <c r="J1406" s="1"/>
  <c r="H1405"/>
  <c r="J1405" s="1"/>
  <c r="P1403"/>
  <c r="M1403"/>
  <c r="J1403"/>
  <c r="P1402"/>
  <c r="M1402"/>
  <c r="J1402"/>
  <c r="P1401"/>
  <c r="M1401"/>
  <c r="J1401"/>
  <c r="P1400"/>
  <c r="M1400"/>
  <c r="J1400"/>
  <c r="P1396"/>
  <c r="M1396"/>
  <c r="J1396"/>
  <c r="P1395"/>
  <c r="K1395"/>
  <c r="M1395" s="1"/>
  <c r="H1395"/>
  <c r="J1395" s="1"/>
  <c r="P1394"/>
  <c r="P1393"/>
  <c r="P1392"/>
  <c r="P1391"/>
  <c r="P1390"/>
  <c r="P1389" s="1"/>
  <c r="P1388" s="1"/>
  <c r="P1387" s="1"/>
  <c r="P1386" s="1"/>
  <c r="M1390"/>
  <c r="M1389" s="1"/>
  <c r="M1388" s="1"/>
  <c r="M1387" s="1"/>
  <c r="M1386" s="1"/>
  <c r="M1385" s="1"/>
  <c r="J1390"/>
  <c r="O1389"/>
  <c r="O1388" s="1"/>
  <c r="O1387" s="1"/>
  <c r="O1386" s="1"/>
  <c r="N1389"/>
  <c r="L1389"/>
  <c r="L1388" s="1"/>
  <c r="L1387" s="1"/>
  <c r="L1386" s="1"/>
  <c r="K1389"/>
  <c r="I1389"/>
  <c r="I1388" s="1"/>
  <c r="I1387" s="1"/>
  <c r="I1386" s="1"/>
  <c r="H1389"/>
  <c r="N1388"/>
  <c r="N1387" s="1"/>
  <c r="N1386" s="1"/>
  <c r="K1388"/>
  <c r="K1387" s="1"/>
  <c r="K1386" s="1"/>
  <c r="K1385" s="1"/>
  <c r="H1388"/>
  <c r="H1387" s="1"/>
  <c r="H1386" s="1"/>
  <c r="H1385" s="1"/>
  <c r="P1383"/>
  <c r="M1383"/>
  <c r="J1383"/>
  <c r="P1382"/>
  <c r="P1381" s="1"/>
  <c r="O1382"/>
  <c r="N1382"/>
  <c r="N1381" s="1"/>
  <c r="N1380" s="1"/>
  <c r="N1379" s="1"/>
  <c r="N1378" s="1"/>
  <c r="L1382"/>
  <c r="K1382"/>
  <c r="K1381" s="1"/>
  <c r="K1380" s="1"/>
  <c r="K1379" s="1"/>
  <c r="K1378" s="1"/>
  <c r="I1382"/>
  <c r="H1382"/>
  <c r="H1381" s="1"/>
  <c r="H1380" s="1"/>
  <c r="H1379" s="1"/>
  <c r="H1378" s="1"/>
  <c r="O1381"/>
  <c r="O1380" s="1"/>
  <c r="L1381"/>
  <c r="L1380" s="1"/>
  <c r="L1379" s="1"/>
  <c r="L1378" s="1"/>
  <c r="I1381"/>
  <c r="I1380" s="1"/>
  <c r="P1380"/>
  <c r="P1379" s="1"/>
  <c r="P1378" s="1"/>
  <c r="O1379"/>
  <c r="O1378" s="1"/>
  <c r="I1379"/>
  <c r="I1378" s="1"/>
  <c r="P1377"/>
  <c r="M1377"/>
  <c r="J1377"/>
  <c r="P1376"/>
  <c r="M1376"/>
  <c r="J1376"/>
  <c r="P1375"/>
  <c r="M1375"/>
  <c r="J1375"/>
  <c r="P1374"/>
  <c r="M1374"/>
  <c r="J1374"/>
  <c r="P1373"/>
  <c r="P1372" s="1"/>
  <c r="P1371" s="1"/>
  <c r="P1370" s="1"/>
  <c r="M1373"/>
  <c r="J1373"/>
  <c r="O1372"/>
  <c r="O1371" s="1"/>
  <c r="O1370" s="1"/>
  <c r="O1369" s="1"/>
  <c r="N1372"/>
  <c r="M1372"/>
  <c r="M1371" s="1"/>
  <c r="M1370" s="1"/>
  <c r="L1372"/>
  <c r="L1371" s="1"/>
  <c r="L1370" s="1"/>
  <c r="L1368" s="1"/>
  <c r="K1372"/>
  <c r="K1371" s="1"/>
  <c r="K1370" s="1"/>
  <c r="K1369" s="1"/>
  <c r="I1372"/>
  <c r="H1372"/>
  <c r="H1371" s="1"/>
  <c r="N1371"/>
  <c r="N1370" s="1"/>
  <c r="N1368" s="1"/>
  <c r="I1371"/>
  <c r="I1370" s="1"/>
  <c r="I1368" s="1"/>
  <c r="P1367"/>
  <c r="P1366" s="1"/>
  <c r="P1365" s="1"/>
  <c r="P1364" s="1"/>
  <c r="P1363" s="1"/>
  <c r="M1367"/>
  <c r="M1366" s="1"/>
  <c r="M1365" s="1"/>
  <c r="M1364" s="1"/>
  <c r="M1363" s="1"/>
  <c r="J1367"/>
  <c r="O1366"/>
  <c r="N1366"/>
  <c r="N1365" s="1"/>
  <c r="N1364" s="1"/>
  <c r="N1363" s="1"/>
  <c r="L1366"/>
  <c r="L1365" s="1"/>
  <c r="L1364" s="1"/>
  <c r="L1363" s="1"/>
  <c r="K1366"/>
  <c r="K1365" s="1"/>
  <c r="K1364" s="1"/>
  <c r="K1363" s="1"/>
  <c r="I1366"/>
  <c r="I1365" s="1"/>
  <c r="I1364" s="1"/>
  <c r="I1363" s="1"/>
  <c r="H1366"/>
  <c r="H1365" s="1"/>
  <c r="H1364" s="1"/>
  <c r="H1363" s="1"/>
  <c r="O1365"/>
  <c r="O1364" s="1"/>
  <c r="O1363" s="1"/>
  <c r="P1358"/>
  <c r="P1357" s="1"/>
  <c r="P1356" s="1"/>
  <c r="P1355" s="1"/>
  <c r="M1358"/>
  <c r="M1357" s="1"/>
  <c r="M1356" s="1"/>
  <c r="O1357"/>
  <c r="O1356" s="1"/>
  <c r="N1357"/>
  <c r="N1356" s="1"/>
  <c r="N1355" s="1"/>
  <c r="L1357"/>
  <c r="L1356" s="1"/>
  <c r="K1357"/>
  <c r="K1356" s="1"/>
  <c r="K1355" s="1"/>
  <c r="H1357"/>
  <c r="H1356" s="1"/>
  <c r="P1354"/>
  <c r="P1353" s="1"/>
  <c r="P1352" s="1"/>
  <c r="P1351" s="1"/>
  <c r="M1354"/>
  <c r="M1353" s="1"/>
  <c r="M1352" s="1"/>
  <c r="M1351" s="1"/>
  <c r="J1354"/>
  <c r="O1353"/>
  <c r="N1353"/>
  <c r="L1353"/>
  <c r="K1353"/>
  <c r="I1353"/>
  <c r="H1353"/>
  <c r="O1352"/>
  <c r="N1352"/>
  <c r="L1352"/>
  <c r="K1352"/>
  <c r="I1352"/>
  <c r="H1352"/>
  <c r="O1351"/>
  <c r="N1351"/>
  <c r="L1351"/>
  <c r="K1351"/>
  <c r="I1351"/>
  <c r="H1351"/>
  <c r="P1350"/>
  <c r="M1350"/>
  <c r="J1350"/>
  <c r="N1349"/>
  <c r="K1349"/>
  <c r="M1349" s="1"/>
  <c r="H1349"/>
  <c r="K1348"/>
  <c r="M1348" s="1"/>
  <c r="P1347"/>
  <c r="M1347"/>
  <c r="J1347"/>
  <c r="O1346"/>
  <c r="O1345" s="1"/>
  <c r="O1344" s="1"/>
  <c r="N1346"/>
  <c r="M1346"/>
  <c r="M1345" s="1"/>
  <c r="L1346"/>
  <c r="L1345" s="1"/>
  <c r="L1344" s="1"/>
  <c r="K1346"/>
  <c r="K1345" s="1"/>
  <c r="I1346"/>
  <c r="I1345" s="1"/>
  <c r="I1344" s="1"/>
  <c r="H1346"/>
  <c r="N1345"/>
  <c r="P1340"/>
  <c r="O1340"/>
  <c r="N1340"/>
  <c r="L1340"/>
  <c r="K1340"/>
  <c r="I1340"/>
  <c r="H1340"/>
  <c r="P1339"/>
  <c r="O1339"/>
  <c r="N1339"/>
  <c r="N1337" s="1"/>
  <c r="L1339"/>
  <c r="K1339"/>
  <c r="I1339"/>
  <c r="H1339"/>
  <c r="P1336"/>
  <c r="M1336"/>
  <c r="J1336"/>
  <c r="P1335"/>
  <c r="K1335"/>
  <c r="M1335" s="1"/>
  <c r="H1335"/>
  <c r="J1335" s="1"/>
  <c r="P1334"/>
  <c r="P1333" s="1"/>
  <c r="M1334"/>
  <c r="J1334"/>
  <c r="O1333"/>
  <c r="O1332" s="1"/>
  <c r="O1331" s="1"/>
  <c r="O1330" s="1"/>
  <c r="O1321" s="1"/>
  <c r="N1333"/>
  <c r="N1332" s="1"/>
  <c r="N1331" s="1"/>
  <c r="N1330" s="1"/>
  <c r="N1321" s="1"/>
  <c r="M1333"/>
  <c r="L1333"/>
  <c r="L1332" s="1"/>
  <c r="L1331" s="1"/>
  <c r="L1330" s="1"/>
  <c r="L1321" s="1"/>
  <c r="K1333"/>
  <c r="I1333"/>
  <c r="I1332" s="1"/>
  <c r="I1331" s="1"/>
  <c r="I1330" s="1"/>
  <c r="I1321" s="1"/>
  <c r="H1333"/>
  <c r="P1329"/>
  <c r="M1329"/>
  <c r="J1329"/>
  <c r="P1328"/>
  <c r="M1328"/>
  <c r="J1328"/>
  <c r="P1327"/>
  <c r="M1327"/>
  <c r="H1327"/>
  <c r="J1327" s="1"/>
  <c r="P1326"/>
  <c r="M1326"/>
  <c r="J1326"/>
  <c r="P1325"/>
  <c r="M1325"/>
  <c r="H1325"/>
  <c r="P1324"/>
  <c r="M1324"/>
  <c r="P1323"/>
  <c r="M1323"/>
  <c r="P1322"/>
  <c r="M1322"/>
  <c r="P1320"/>
  <c r="P1319" s="1"/>
  <c r="P1318" s="1"/>
  <c r="P1317" s="1"/>
  <c r="M1320"/>
  <c r="M1319" s="1"/>
  <c r="M1318" s="1"/>
  <c r="M1317" s="1"/>
  <c r="J1320"/>
  <c r="O1319"/>
  <c r="N1319"/>
  <c r="N1318" s="1"/>
  <c r="N1317" s="1"/>
  <c r="L1319"/>
  <c r="L1318" s="1"/>
  <c r="L1317" s="1"/>
  <c r="L1312" s="1"/>
  <c r="L1311" s="1"/>
  <c r="K1319"/>
  <c r="K1318" s="1"/>
  <c r="K1317" s="1"/>
  <c r="I1319"/>
  <c r="I1318" s="1"/>
  <c r="I1317" s="1"/>
  <c r="I1312" s="1"/>
  <c r="I1311" s="1"/>
  <c r="H1319"/>
  <c r="O1318"/>
  <c r="O1317" s="1"/>
  <c r="O1312" s="1"/>
  <c r="O1311" s="1"/>
  <c r="P1316"/>
  <c r="M1316"/>
  <c r="J1316"/>
  <c r="N1315"/>
  <c r="P1315" s="1"/>
  <c r="K1315"/>
  <c r="M1315" s="1"/>
  <c r="H1315"/>
  <c r="J1315" s="1"/>
  <c r="K1314"/>
  <c r="M1314" s="1"/>
  <c r="P1310"/>
  <c r="P1309" s="1"/>
  <c r="P1308" s="1"/>
  <c r="P1307" s="1"/>
  <c r="P1306" s="1"/>
  <c r="M1310"/>
  <c r="J1310"/>
  <c r="O1309"/>
  <c r="O1308" s="1"/>
  <c r="O1307" s="1"/>
  <c r="O1306" s="1"/>
  <c r="N1309"/>
  <c r="M1309"/>
  <c r="M1308" s="1"/>
  <c r="M1307" s="1"/>
  <c r="M1306" s="1"/>
  <c r="L1309"/>
  <c r="L1308" s="1"/>
  <c r="L1307" s="1"/>
  <c r="L1306" s="1"/>
  <c r="K1309"/>
  <c r="K1308" s="1"/>
  <c r="K1307" s="1"/>
  <c r="K1306" s="1"/>
  <c r="I1309"/>
  <c r="I1308" s="1"/>
  <c r="I1307" s="1"/>
  <c r="I1306" s="1"/>
  <c r="H1309"/>
  <c r="N1308"/>
  <c r="N1307" s="1"/>
  <c r="N1306" s="1"/>
  <c r="P1305"/>
  <c r="M1305"/>
  <c r="J1305"/>
  <c r="N1304"/>
  <c r="P1304" s="1"/>
  <c r="K1304"/>
  <c r="M1304" s="1"/>
  <c r="H1304"/>
  <c r="J1304" s="1"/>
  <c r="K1303"/>
  <c r="M1303" s="1"/>
  <c r="P1300"/>
  <c r="M1300"/>
  <c r="J1300"/>
  <c r="P1299"/>
  <c r="M1299"/>
  <c r="J1299"/>
  <c r="P1298"/>
  <c r="M1298"/>
  <c r="J1298"/>
  <c r="O1297"/>
  <c r="O1296" s="1"/>
  <c r="N1297"/>
  <c r="L1297"/>
  <c r="L1296" s="1"/>
  <c r="L1295" s="1"/>
  <c r="K1297"/>
  <c r="K1296" s="1"/>
  <c r="K1295" s="1"/>
  <c r="H1297"/>
  <c r="N1296"/>
  <c r="N1295" s="1"/>
  <c r="O1295"/>
  <c r="P1294"/>
  <c r="M1294"/>
  <c r="J1294"/>
  <c r="P1293"/>
  <c r="K1293"/>
  <c r="M1293" s="1"/>
  <c r="H1293"/>
  <c r="J1293" s="1"/>
  <c r="P1292"/>
  <c r="P1291"/>
  <c r="P1290"/>
  <c r="M1290"/>
  <c r="J1290"/>
  <c r="P1289"/>
  <c r="M1289"/>
  <c r="J1289"/>
  <c r="O1288"/>
  <c r="O1287" s="1"/>
  <c r="O1286" s="1"/>
  <c r="N1288"/>
  <c r="N1287" s="1"/>
  <c r="N1286" s="1"/>
  <c r="L1288"/>
  <c r="L1287" s="1"/>
  <c r="L1286" s="1"/>
  <c r="K1288"/>
  <c r="K1287" s="1"/>
  <c r="K1286" s="1"/>
  <c r="I1288"/>
  <c r="I1287" s="1"/>
  <c r="I1286" s="1"/>
  <c r="I1285" s="1"/>
  <c r="I1284" s="1"/>
  <c r="H1288"/>
  <c r="P1283"/>
  <c r="M1283"/>
  <c r="J1283"/>
  <c r="P1282"/>
  <c r="K1282"/>
  <c r="M1282" s="1"/>
  <c r="H1282"/>
  <c r="J1282" s="1"/>
  <c r="P1281"/>
  <c r="P1280"/>
  <c r="P1279"/>
  <c r="P1278"/>
  <c r="M1278"/>
  <c r="H1278"/>
  <c r="J1278" s="1"/>
  <c r="P1277"/>
  <c r="M1277"/>
  <c r="H1277"/>
  <c r="J1277" s="1"/>
  <c r="P1276"/>
  <c r="M1276"/>
  <c r="H1276"/>
  <c r="J1276" s="1"/>
  <c r="P1275"/>
  <c r="M1275"/>
  <c r="H1275"/>
  <c r="J1275" s="1"/>
  <c r="P1274"/>
  <c r="M1274"/>
  <c r="J1274"/>
  <c r="P1273"/>
  <c r="M1273"/>
  <c r="H1273"/>
  <c r="J1273" s="1"/>
  <c r="P1272"/>
  <c r="M1272"/>
  <c r="H1272"/>
  <c r="J1272" s="1"/>
  <c r="P1271"/>
  <c r="M1271"/>
  <c r="H1271"/>
  <c r="J1271" s="1"/>
  <c r="P1270"/>
  <c r="M1270"/>
  <c r="H1270"/>
  <c r="J1270" s="1"/>
  <c r="P1269"/>
  <c r="M1269"/>
  <c r="H1269"/>
  <c r="J1269" s="1"/>
  <c r="P1268"/>
  <c r="M1268"/>
  <c r="H1268"/>
  <c r="J1268" s="1"/>
  <c r="P1267"/>
  <c r="M1267"/>
  <c r="H1267"/>
  <c r="J1267" s="1"/>
  <c r="P1266"/>
  <c r="M1266"/>
  <c r="H1266"/>
  <c r="J1266" s="1"/>
  <c r="P1265"/>
  <c r="M1265"/>
  <c r="H1265"/>
  <c r="J1265" s="1"/>
  <c r="P1264"/>
  <c r="M1264"/>
  <c r="H1264"/>
  <c r="J1264" s="1"/>
  <c r="P1263"/>
  <c r="M1263"/>
  <c r="H1263"/>
  <c r="J1263" s="1"/>
  <c r="P1262"/>
  <c r="M1262"/>
  <c r="H1262"/>
  <c r="J1262" s="1"/>
  <c r="P1261"/>
  <c r="M1261"/>
  <c r="H1261"/>
  <c r="J1261" s="1"/>
  <c r="P1260"/>
  <c r="M1260"/>
  <c r="H1260"/>
  <c r="J1260" s="1"/>
  <c r="P1259"/>
  <c r="M1259"/>
  <c r="H1259"/>
  <c r="J1259" s="1"/>
  <c r="P1258"/>
  <c r="M1258"/>
  <c r="J1258"/>
  <c r="P1257"/>
  <c r="M1257"/>
  <c r="J1257"/>
  <c r="P1256"/>
  <c r="M1256"/>
  <c r="J1256"/>
  <c r="P1255"/>
  <c r="M1255"/>
  <c r="J1255"/>
  <c r="P1254"/>
  <c r="M1254"/>
  <c r="J1254"/>
  <c r="P1253"/>
  <c r="M1253"/>
  <c r="J1253"/>
  <c r="P1252"/>
  <c r="M1252"/>
  <c r="J1252"/>
  <c r="P1251"/>
  <c r="K1251"/>
  <c r="M1251" s="1"/>
  <c r="H1251"/>
  <c r="J1251" s="1"/>
  <c r="P1250"/>
  <c r="P1249"/>
  <c r="P1248"/>
  <c r="M1248"/>
  <c r="J1248"/>
  <c r="P1247"/>
  <c r="M1247"/>
  <c r="J1247"/>
  <c r="P1246"/>
  <c r="M1246"/>
  <c r="J1246"/>
  <c r="P1245"/>
  <c r="K1245"/>
  <c r="M1245" s="1"/>
  <c r="H1245"/>
  <c r="J1245" s="1"/>
  <c r="P1244"/>
  <c r="P1243"/>
  <c r="P1242"/>
  <c r="M1242"/>
  <c r="J1242"/>
  <c r="P1241"/>
  <c r="M1241"/>
  <c r="J1241"/>
  <c r="P1240"/>
  <c r="M1240"/>
  <c r="H1240"/>
  <c r="J1240" s="1"/>
  <c r="P1239"/>
  <c r="M1239"/>
  <c r="P1238"/>
  <c r="M1238"/>
  <c r="P1237"/>
  <c r="M1237"/>
  <c r="J1237"/>
  <c r="P1236"/>
  <c r="M1236"/>
  <c r="J1236"/>
  <c r="P1235"/>
  <c r="M1235"/>
  <c r="J1235"/>
  <c r="P1234"/>
  <c r="M1234"/>
  <c r="J1234"/>
  <c r="P1233"/>
  <c r="M1233"/>
  <c r="J1233"/>
  <c r="P1232"/>
  <c r="K1232"/>
  <c r="M1232" s="1"/>
  <c r="H1232"/>
  <c r="J1232" s="1"/>
  <c r="P1231"/>
  <c r="P1230"/>
  <c r="P1229"/>
  <c r="M1229"/>
  <c r="J1229"/>
  <c r="P1228"/>
  <c r="M1228"/>
  <c r="J1228"/>
  <c r="P1227"/>
  <c r="M1227"/>
  <c r="J1227"/>
  <c r="P1226"/>
  <c r="M1226"/>
  <c r="J1226"/>
  <c r="P1225"/>
  <c r="P1224" s="1"/>
  <c r="P1223" s="1"/>
  <c r="P1222" s="1"/>
  <c r="M1225"/>
  <c r="J1225"/>
  <c r="O1224"/>
  <c r="O1223" s="1"/>
  <c r="O1222" s="1"/>
  <c r="O1221" s="1"/>
  <c r="O1220" s="1"/>
  <c r="N1224"/>
  <c r="N1223" s="1"/>
  <c r="N1222" s="1"/>
  <c r="N1221" s="1"/>
  <c r="N1220" s="1"/>
  <c r="M1224"/>
  <c r="M1223" s="1"/>
  <c r="M1222" s="1"/>
  <c r="L1224"/>
  <c r="L1223" s="1"/>
  <c r="L1222" s="1"/>
  <c r="L1221" s="1"/>
  <c r="L1220" s="1"/>
  <c r="K1224"/>
  <c r="K1223" s="1"/>
  <c r="K1222" s="1"/>
  <c r="I1224"/>
  <c r="I1223" s="1"/>
  <c r="I1222" s="1"/>
  <c r="I1221" s="1"/>
  <c r="I1220" s="1"/>
  <c r="H1224"/>
  <c r="P1218"/>
  <c r="M1218"/>
  <c r="J1218"/>
  <c r="P1217"/>
  <c r="M1217"/>
  <c r="H1217"/>
  <c r="J1217" s="1"/>
  <c r="P1216"/>
  <c r="M1216"/>
  <c r="P1215"/>
  <c r="M1215"/>
  <c r="P1214"/>
  <c r="M1214"/>
  <c r="P1213"/>
  <c r="M1213"/>
  <c r="J1213"/>
  <c r="P1212"/>
  <c r="M1212"/>
  <c r="H1212"/>
  <c r="J1212" s="1"/>
  <c r="P1211"/>
  <c r="M1211"/>
  <c r="P1210"/>
  <c r="M1210"/>
  <c r="P1209"/>
  <c r="M1209"/>
  <c r="P1208"/>
  <c r="M1208"/>
  <c r="P1207"/>
  <c r="M1207"/>
  <c r="P1204"/>
  <c r="M1204"/>
  <c r="J1204"/>
  <c r="N1203"/>
  <c r="P1203" s="1"/>
  <c r="K1203"/>
  <c r="M1203" s="1"/>
  <c r="H1203"/>
  <c r="J1203" s="1"/>
  <c r="K1202"/>
  <c r="M1202" s="1"/>
  <c r="P1200"/>
  <c r="M1200"/>
  <c r="J1200"/>
  <c r="P1199"/>
  <c r="K1199"/>
  <c r="H1199"/>
  <c r="J1199" s="1"/>
  <c r="P1198"/>
  <c r="P1197"/>
  <c r="P1196"/>
  <c r="M1196"/>
  <c r="J1196"/>
  <c r="P1195"/>
  <c r="M1195"/>
  <c r="J1195"/>
  <c r="P1194"/>
  <c r="M1194"/>
  <c r="J1194"/>
  <c r="N1193"/>
  <c r="P1193" s="1"/>
  <c r="K1193"/>
  <c r="M1193" s="1"/>
  <c r="H1193"/>
  <c r="J1193" s="1"/>
  <c r="K1192"/>
  <c r="M1192" s="1"/>
  <c r="P1190"/>
  <c r="P1189" s="1"/>
  <c r="P1188" s="1"/>
  <c r="P1187" s="1"/>
  <c r="M1190"/>
  <c r="M1189" s="1"/>
  <c r="M1188" s="1"/>
  <c r="M1187" s="1"/>
  <c r="J1190"/>
  <c r="O1189"/>
  <c r="N1189"/>
  <c r="N1188" s="1"/>
  <c r="N1187" s="1"/>
  <c r="L1189"/>
  <c r="L1188" s="1"/>
  <c r="L1187" s="1"/>
  <c r="L1186" s="1"/>
  <c r="L1185" s="1"/>
  <c r="L1184" s="1"/>
  <c r="L1183" s="1"/>
  <c r="L1182" s="1"/>
  <c r="K1189"/>
  <c r="I1189"/>
  <c r="H1189"/>
  <c r="H1188" s="1"/>
  <c r="O1188"/>
  <c r="O1187" s="1"/>
  <c r="O1186" s="1"/>
  <c r="O1185" s="1"/>
  <c r="O1184" s="1"/>
  <c r="O1183" s="1"/>
  <c r="O1182" s="1"/>
  <c r="K1188"/>
  <c r="K1187" s="1"/>
  <c r="I1188"/>
  <c r="I1187" s="1"/>
  <c r="I1186" s="1"/>
  <c r="I1185" s="1"/>
  <c r="I1184" s="1"/>
  <c r="I1183" s="1"/>
  <c r="I1182" s="1"/>
  <c r="P1181"/>
  <c r="M1181"/>
  <c r="J1181"/>
  <c r="P1180"/>
  <c r="M1180"/>
  <c r="J1180"/>
  <c r="P1179"/>
  <c r="P1178" s="1"/>
  <c r="P1177" s="1"/>
  <c r="M1179"/>
  <c r="J1179"/>
  <c r="O1178"/>
  <c r="O1177" s="1"/>
  <c r="N1178"/>
  <c r="M1178"/>
  <c r="M1177" s="1"/>
  <c r="L1178"/>
  <c r="L1177" s="1"/>
  <c r="K1178"/>
  <c r="K1177" s="1"/>
  <c r="I1178"/>
  <c r="I1177" s="1"/>
  <c r="H1178"/>
  <c r="N1177"/>
  <c r="H1177"/>
  <c r="P1176"/>
  <c r="P1175" s="1"/>
  <c r="P1174" s="1"/>
  <c r="M1176"/>
  <c r="J1176"/>
  <c r="O1175"/>
  <c r="N1175"/>
  <c r="N1174" s="1"/>
  <c r="L1175"/>
  <c r="L1174" s="1"/>
  <c r="K1175"/>
  <c r="I1175"/>
  <c r="H1175"/>
  <c r="H1174" s="1"/>
  <c r="O1174"/>
  <c r="K1174"/>
  <c r="I1174"/>
  <c r="P1173"/>
  <c r="P1172" s="1"/>
  <c r="P1171" s="1"/>
  <c r="M1173"/>
  <c r="J1173"/>
  <c r="O1172"/>
  <c r="O1171" s="1"/>
  <c r="N1172"/>
  <c r="M1172"/>
  <c r="M1171" s="1"/>
  <c r="L1172"/>
  <c r="L1171" s="1"/>
  <c r="K1172"/>
  <c r="K1171" s="1"/>
  <c r="I1172"/>
  <c r="I1171" s="1"/>
  <c r="H1172"/>
  <c r="N1171"/>
  <c r="P1169"/>
  <c r="M1169"/>
  <c r="J1169"/>
  <c r="N1168"/>
  <c r="P1168" s="1"/>
  <c r="K1168"/>
  <c r="M1168" s="1"/>
  <c r="H1168"/>
  <c r="P1164"/>
  <c r="M1164"/>
  <c r="J1164"/>
  <c r="P1163"/>
  <c r="M1163"/>
  <c r="H1163"/>
  <c r="J1163" s="1"/>
  <c r="P1162"/>
  <c r="M1162"/>
  <c r="P1161"/>
  <c r="M1161"/>
  <c r="J1161"/>
  <c r="P1160"/>
  <c r="M1160"/>
  <c r="H1160"/>
  <c r="J1160" s="1"/>
  <c r="P1159"/>
  <c r="M1159"/>
  <c r="P1158"/>
  <c r="M1158"/>
  <c r="J1158"/>
  <c r="P1157"/>
  <c r="M1157"/>
  <c r="H1157"/>
  <c r="J1157" s="1"/>
  <c r="P1156"/>
  <c r="M1156"/>
  <c r="P1155"/>
  <c r="M1155"/>
  <c r="P1154"/>
  <c r="M1154"/>
  <c r="P1151"/>
  <c r="O1151"/>
  <c r="N1151"/>
  <c r="L1151"/>
  <c r="K1151"/>
  <c r="H1151"/>
  <c r="J1151" s="1"/>
  <c r="O1150"/>
  <c r="N1150"/>
  <c r="L1150"/>
  <c r="K1150"/>
  <c r="I1150"/>
  <c r="H1150"/>
  <c r="O1149"/>
  <c r="N1149"/>
  <c r="L1149"/>
  <c r="K1149"/>
  <c r="I1149"/>
  <c r="H1149"/>
  <c r="O1148"/>
  <c r="N1148"/>
  <c r="L1148"/>
  <c r="L1147" s="1"/>
  <c r="K1148"/>
  <c r="I1148"/>
  <c r="I1147" s="1"/>
  <c r="H1148"/>
  <c r="O1147"/>
  <c r="H1147"/>
  <c r="P1146"/>
  <c r="M1146"/>
  <c r="J1146"/>
  <c r="P1145"/>
  <c r="M1145"/>
  <c r="H1145"/>
  <c r="J1145" s="1"/>
  <c r="P1144"/>
  <c r="M1144"/>
  <c r="P1143"/>
  <c r="M1143"/>
  <c r="P1142"/>
  <c r="M1142"/>
  <c r="P1141"/>
  <c r="M1141"/>
  <c r="J1141"/>
  <c r="P1140"/>
  <c r="M1140"/>
  <c r="J1140"/>
  <c r="P1139"/>
  <c r="M1139"/>
  <c r="J1139"/>
  <c r="P1138"/>
  <c r="M1138"/>
  <c r="J1138"/>
  <c r="P1137"/>
  <c r="M1137"/>
  <c r="J1137"/>
  <c r="P1136"/>
  <c r="M1136"/>
  <c r="P1135"/>
  <c r="M1135"/>
  <c r="J1135"/>
  <c r="P1134"/>
  <c r="M1134"/>
  <c r="J1134"/>
  <c r="P1133"/>
  <c r="M1133"/>
  <c r="J1133"/>
  <c r="P1132"/>
  <c r="M1132"/>
  <c r="J1132"/>
  <c r="P1131"/>
  <c r="M1131"/>
  <c r="J1131"/>
  <c r="P1130"/>
  <c r="M1130"/>
  <c r="J1130"/>
  <c r="P1129"/>
  <c r="M1129"/>
  <c r="J1129"/>
  <c r="P1128"/>
  <c r="M1128"/>
  <c r="J1128"/>
  <c r="P1127"/>
  <c r="M1127"/>
  <c r="H1127"/>
  <c r="J1127" s="1"/>
  <c r="P1126"/>
  <c r="M1126"/>
  <c r="H1126"/>
  <c r="J1126" s="1"/>
  <c r="P1125"/>
  <c r="M1125"/>
  <c r="H1125"/>
  <c r="J1125" s="1"/>
  <c r="P1124"/>
  <c r="M1124"/>
  <c r="H1124"/>
  <c r="J1124" s="1"/>
  <c r="P1123"/>
  <c r="M1123"/>
  <c r="H1123"/>
  <c r="J1123" s="1"/>
  <c r="P1122"/>
  <c r="M1122"/>
  <c r="H1122"/>
  <c r="J1122" s="1"/>
  <c r="P1121"/>
  <c r="M1121"/>
  <c r="H1121"/>
  <c r="J1121" s="1"/>
  <c r="P1120"/>
  <c r="M1120"/>
  <c r="J1120"/>
  <c r="P1119"/>
  <c r="M1119"/>
  <c r="H1119"/>
  <c r="J1119" s="1"/>
  <c r="P1118"/>
  <c r="M1118"/>
  <c r="P1117"/>
  <c r="M1117"/>
  <c r="J1117"/>
  <c r="P1116"/>
  <c r="M1116"/>
  <c r="P1115"/>
  <c r="P1114" s="1"/>
  <c r="P1113" s="1"/>
  <c r="P1112" s="1"/>
  <c r="P1111" s="1"/>
  <c r="P1110" s="1"/>
  <c r="P1109" s="1"/>
  <c r="P1108" s="1"/>
  <c r="M1115"/>
  <c r="J1115"/>
  <c r="O1114"/>
  <c r="O1113" s="1"/>
  <c r="O1112" s="1"/>
  <c r="O1111" s="1"/>
  <c r="O1110" s="1"/>
  <c r="O1109" s="1"/>
  <c r="O1108" s="1"/>
  <c r="N1114"/>
  <c r="M1114"/>
  <c r="M1113" s="1"/>
  <c r="M1112" s="1"/>
  <c r="M1111" s="1"/>
  <c r="M1110" s="1"/>
  <c r="M1109" s="1"/>
  <c r="L1114"/>
  <c r="L1113" s="1"/>
  <c r="L1112" s="1"/>
  <c r="L1111" s="1"/>
  <c r="L1110" s="1"/>
  <c r="L1109" s="1"/>
  <c r="L1108" s="1"/>
  <c r="K1114"/>
  <c r="K1113" s="1"/>
  <c r="K1112" s="1"/>
  <c r="K1111" s="1"/>
  <c r="K1110" s="1"/>
  <c r="K1109" s="1"/>
  <c r="K1108" s="1"/>
  <c r="I1114"/>
  <c r="I1113" s="1"/>
  <c r="I1112" s="1"/>
  <c r="I1111" s="1"/>
  <c r="I1110" s="1"/>
  <c r="I1109" s="1"/>
  <c r="I1108" s="1"/>
  <c r="H1114"/>
  <c r="N1113"/>
  <c r="N1112" s="1"/>
  <c r="N1111" s="1"/>
  <c r="N1110" s="1"/>
  <c r="N1109" s="1"/>
  <c r="N1108" s="1"/>
  <c r="H1113"/>
  <c r="H1112" s="1"/>
  <c r="P1107"/>
  <c r="P1106" s="1"/>
  <c r="P1105" s="1"/>
  <c r="M1107"/>
  <c r="J1107"/>
  <c r="O1106"/>
  <c r="O1105" s="1"/>
  <c r="N1106"/>
  <c r="M1106"/>
  <c r="M1105" s="1"/>
  <c r="L1106"/>
  <c r="L1105" s="1"/>
  <c r="K1106"/>
  <c r="K1105" s="1"/>
  <c r="I1106"/>
  <c r="I1105" s="1"/>
  <c r="H1106"/>
  <c r="N1105"/>
  <c r="P1104"/>
  <c r="P1103" s="1"/>
  <c r="M1104"/>
  <c r="J1104"/>
  <c r="O1103"/>
  <c r="N1103"/>
  <c r="M1103"/>
  <c r="L1103"/>
  <c r="K1103"/>
  <c r="I1103"/>
  <c r="H1103"/>
  <c r="P1100"/>
  <c r="M1100"/>
  <c r="J1100"/>
  <c r="N1099"/>
  <c r="K1099"/>
  <c r="M1099" s="1"/>
  <c r="H1099"/>
  <c r="K1098"/>
  <c r="P1095"/>
  <c r="M1095"/>
  <c r="J1095"/>
  <c r="P1094"/>
  <c r="M1094"/>
  <c r="H1094"/>
  <c r="P1093"/>
  <c r="M1093"/>
  <c r="P1092"/>
  <c r="M1092"/>
  <c r="J1092"/>
  <c r="P1091"/>
  <c r="M1091"/>
  <c r="H1091"/>
  <c r="J1091" s="1"/>
  <c r="P1090"/>
  <c r="M1090"/>
  <c r="P1089"/>
  <c r="M1089"/>
  <c r="H1089"/>
  <c r="J1089" s="1"/>
  <c r="P1088"/>
  <c r="M1088"/>
  <c r="P1086"/>
  <c r="P1085" s="1"/>
  <c r="P1084" s="1"/>
  <c r="P1083" s="1"/>
  <c r="M1086"/>
  <c r="M1085" s="1"/>
  <c r="M1084" s="1"/>
  <c r="M1083" s="1"/>
  <c r="J1086"/>
  <c r="O1085"/>
  <c r="N1085"/>
  <c r="N1084" s="1"/>
  <c r="N1083" s="1"/>
  <c r="L1085"/>
  <c r="L1084" s="1"/>
  <c r="L1083" s="1"/>
  <c r="K1085"/>
  <c r="I1085"/>
  <c r="I1084" s="1"/>
  <c r="I1083" s="1"/>
  <c r="H1085"/>
  <c r="H1084" s="1"/>
  <c r="H1083" s="1"/>
  <c r="O1084"/>
  <c r="K1084"/>
  <c r="K1083" s="1"/>
  <c r="O1083"/>
  <c r="P1082"/>
  <c r="M1082"/>
  <c r="J1082"/>
  <c r="N1081"/>
  <c r="P1081" s="1"/>
  <c r="K1081"/>
  <c r="H1081"/>
  <c r="P1078"/>
  <c r="P1077" s="1"/>
  <c r="M1078"/>
  <c r="J1078"/>
  <c r="O1077"/>
  <c r="N1077"/>
  <c r="M1077"/>
  <c r="L1077"/>
  <c r="K1077"/>
  <c r="I1077"/>
  <c r="H1077"/>
  <c r="P1076"/>
  <c r="P1075" s="1"/>
  <c r="P1074" s="1"/>
  <c r="P1073" s="1"/>
  <c r="M1076"/>
  <c r="J1076"/>
  <c r="O1075"/>
  <c r="O1074" s="1"/>
  <c r="O1073" s="1"/>
  <c r="N1075"/>
  <c r="M1075"/>
  <c r="M1074" s="1"/>
  <c r="M1073" s="1"/>
  <c r="L1075"/>
  <c r="L1074" s="1"/>
  <c r="L1073" s="1"/>
  <c r="K1075"/>
  <c r="K1074" s="1"/>
  <c r="K1073" s="1"/>
  <c r="I1075"/>
  <c r="I1074" s="1"/>
  <c r="I1073" s="1"/>
  <c r="H1075"/>
  <c r="N1074"/>
  <c r="N1073" s="1"/>
  <c r="P1072"/>
  <c r="M1072"/>
  <c r="J1072"/>
  <c r="P1071"/>
  <c r="M1071"/>
  <c r="H1071"/>
  <c r="J1071" s="1"/>
  <c r="P1070"/>
  <c r="M1070"/>
  <c r="J1070"/>
  <c r="N1069"/>
  <c r="P1069" s="1"/>
  <c r="K1069"/>
  <c r="H1069"/>
  <c r="J1069" s="1"/>
  <c r="P1066"/>
  <c r="M1066"/>
  <c r="J1066"/>
  <c r="P1065"/>
  <c r="M1065"/>
  <c r="J1065"/>
  <c r="N1064"/>
  <c r="K1064"/>
  <c r="M1064" s="1"/>
  <c r="H1064"/>
  <c r="K1063"/>
  <c r="M1063" s="1"/>
  <c r="P1061"/>
  <c r="M1061"/>
  <c r="J1061"/>
  <c r="P1060"/>
  <c r="M1060"/>
  <c r="H1060"/>
  <c r="P1059"/>
  <c r="M1059"/>
  <c r="J1059"/>
  <c r="P1058"/>
  <c r="M1058"/>
  <c r="H1058"/>
  <c r="J1058" s="1"/>
  <c r="P1057"/>
  <c r="M1057"/>
  <c r="P1056"/>
  <c r="M1056"/>
  <c r="P1053"/>
  <c r="M1053"/>
  <c r="J1053"/>
  <c r="N1052"/>
  <c r="P1052" s="1"/>
  <c r="K1052"/>
  <c r="M1052" s="1"/>
  <c r="H1052"/>
  <c r="J1052" s="1"/>
  <c r="P1051"/>
  <c r="P1050" s="1"/>
  <c r="M1051"/>
  <c r="M1050" s="1"/>
  <c r="J1051"/>
  <c r="O1050"/>
  <c r="N1050"/>
  <c r="L1050"/>
  <c r="L1049" s="1"/>
  <c r="L1048" s="1"/>
  <c r="L1047" s="1"/>
  <c r="L1039" s="1"/>
  <c r="K1050"/>
  <c r="I1050"/>
  <c r="I1049" s="1"/>
  <c r="I1048" s="1"/>
  <c r="I1047" s="1"/>
  <c r="I1039" s="1"/>
  <c r="H1050"/>
  <c r="O1049"/>
  <c r="O1048" s="1"/>
  <c r="O1047" s="1"/>
  <c r="O1039" s="1"/>
  <c r="K1049"/>
  <c r="K1048" s="1"/>
  <c r="K1047" s="1"/>
  <c r="K1039" s="1"/>
  <c r="P1046"/>
  <c r="M1046"/>
  <c r="J1046"/>
  <c r="P1045"/>
  <c r="M1045"/>
  <c r="H1045"/>
  <c r="J1045" s="1"/>
  <c r="P1044"/>
  <c r="M1044"/>
  <c r="J1044"/>
  <c r="P1043"/>
  <c r="M1043"/>
  <c r="H1043"/>
  <c r="P1042"/>
  <c r="M1042"/>
  <c r="P1041"/>
  <c r="M1041"/>
  <c r="P1040"/>
  <c r="M1040"/>
  <c r="P1037"/>
  <c r="P1036" s="1"/>
  <c r="P1035" s="1"/>
  <c r="P1034" s="1"/>
  <c r="M1037"/>
  <c r="J1037"/>
  <c r="O1036"/>
  <c r="O1035" s="1"/>
  <c r="O1034" s="1"/>
  <c r="N1036"/>
  <c r="M1036"/>
  <c r="M1035" s="1"/>
  <c r="M1034" s="1"/>
  <c r="L1036"/>
  <c r="L1035" s="1"/>
  <c r="L1034" s="1"/>
  <c r="K1036"/>
  <c r="K1035" s="1"/>
  <c r="K1034" s="1"/>
  <c r="I1036"/>
  <c r="I1035" s="1"/>
  <c r="I1034" s="1"/>
  <c r="H1036"/>
  <c r="N1035"/>
  <c r="N1034" s="1"/>
  <c r="P1033"/>
  <c r="M1033"/>
  <c r="J1033"/>
  <c r="N1032"/>
  <c r="K1032"/>
  <c r="M1032" s="1"/>
  <c r="H1032"/>
  <c r="K1031"/>
  <c r="P1029"/>
  <c r="P1028" s="1"/>
  <c r="P1027" s="1"/>
  <c r="P1026" s="1"/>
  <c r="M1029"/>
  <c r="M1028" s="1"/>
  <c r="M1027" s="1"/>
  <c r="M1026" s="1"/>
  <c r="J1029"/>
  <c r="O1028"/>
  <c r="N1028"/>
  <c r="N1027" s="1"/>
  <c r="N1026" s="1"/>
  <c r="L1028"/>
  <c r="L1027" s="1"/>
  <c r="L1026" s="1"/>
  <c r="K1028"/>
  <c r="K1027" s="1"/>
  <c r="K1026" s="1"/>
  <c r="I1028"/>
  <c r="I1027" s="1"/>
  <c r="I1026" s="1"/>
  <c r="H1028"/>
  <c r="H1027" s="1"/>
  <c r="H1026" s="1"/>
  <c r="O1027"/>
  <c r="O1026" s="1"/>
  <c r="P1024"/>
  <c r="M1024"/>
  <c r="H1024"/>
  <c r="J1024" s="1"/>
  <c r="P1023"/>
  <c r="M1023"/>
  <c r="H1023"/>
  <c r="J1023" s="1"/>
  <c r="P1022"/>
  <c r="M1022"/>
  <c r="H1022"/>
  <c r="J1022" s="1"/>
  <c r="P1021"/>
  <c r="M1021"/>
  <c r="J1021"/>
  <c r="P1020"/>
  <c r="M1020"/>
  <c r="H1020"/>
  <c r="J1020" s="1"/>
  <c r="P1019"/>
  <c r="M1019"/>
  <c r="P1018"/>
  <c r="M1018"/>
  <c r="P1017"/>
  <c r="M1017"/>
  <c r="P1015"/>
  <c r="P1014" s="1"/>
  <c r="P1013" s="1"/>
  <c r="P1012" s="1"/>
  <c r="P1011" s="1"/>
  <c r="P1010" s="1"/>
  <c r="M1015"/>
  <c r="J1015"/>
  <c r="O1014"/>
  <c r="O1013" s="1"/>
  <c r="N1014"/>
  <c r="M1014"/>
  <c r="M1013" s="1"/>
  <c r="M1012" s="1"/>
  <c r="M1011" s="1"/>
  <c r="M1010" s="1"/>
  <c r="L1014"/>
  <c r="L1013" s="1"/>
  <c r="L1012" s="1"/>
  <c r="L1011" s="1"/>
  <c r="L1010" s="1"/>
  <c r="K1014"/>
  <c r="K1013" s="1"/>
  <c r="K1012" s="1"/>
  <c r="K1011" s="1"/>
  <c r="K1010" s="1"/>
  <c r="I1014"/>
  <c r="I1013" s="1"/>
  <c r="I1012" s="1"/>
  <c r="I1011" s="1"/>
  <c r="I1010" s="1"/>
  <c r="H1014"/>
  <c r="N1013"/>
  <c r="N1012" s="1"/>
  <c r="N1011" s="1"/>
  <c r="N1010" s="1"/>
  <c r="O1012"/>
  <c r="O1011" s="1"/>
  <c r="O1010" s="1"/>
  <c r="P1009"/>
  <c r="M1009"/>
  <c r="J1009"/>
  <c r="P1008"/>
  <c r="M1008"/>
  <c r="H1008"/>
  <c r="P1007"/>
  <c r="M1007"/>
  <c r="P1006"/>
  <c r="M1006"/>
  <c r="P1005"/>
  <c r="M1005"/>
  <c r="P1004"/>
  <c r="M1004"/>
  <c r="P1003"/>
  <c r="P1002" s="1"/>
  <c r="P1001" s="1"/>
  <c r="P1000" s="1"/>
  <c r="P999" s="1"/>
  <c r="P998" s="1"/>
  <c r="M1003"/>
  <c r="M1002" s="1"/>
  <c r="M1001" s="1"/>
  <c r="M1000" s="1"/>
  <c r="M999" s="1"/>
  <c r="M998" s="1"/>
  <c r="J1003"/>
  <c r="J1002" s="1"/>
  <c r="J1001" s="1"/>
  <c r="J1000" s="1"/>
  <c r="J999" s="1"/>
  <c r="J998" s="1"/>
  <c r="H1002"/>
  <c r="P997"/>
  <c r="P996" s="1"/>
  <c r="P995" s="1"/>
  <c r="P994" s="1"/>
  <c r="P993" s="1"/>
  <c r="P992" s="1"/>
  <c r="M997"/>
  <c r="M996" s="1"/>
  <c r="M995" s="1"/>
  <c r="M994" s="1"/>
  <c r="M993" s="1"/>
  <c r="M992" s="1"/>
  <c r="J997"/>
  <c r="J996" s="1"/>
  <c r="J995" s="1"/>
  <c r="J994" s="1"/>
  <c r="J993" s="1"/>
  <c r="J992" s="1"/>
  <c r="H996"/>
  <c r="P991"/>
  <c r="P990" s="1"/>
  <c r="P989" s="1"/>
  <c r="P988" s="1"/>
  <c r="P987" s="1"/>
  <c r="P986" s="1"/>
  <c r="M991"/>
  <c r="M990" s="1"/>
  <c r="M989" s="1"/>
  <c r="M988" s="1"/>
  <c r="M987" s="1"/>
  <c r="M986" s="1"/>
  <c r="J991"/>
  <c r="J990" s="1"/>
  <c r="J989" s="1"/>
  <c r="J988" s="1"/>
  <c r="J987" s="1"/>
  <c r="J986" s="1"/>
  <c r="H990"/>
  <c r="P985"/>
  <c r="P984" s="1"/>
  <c r="P983" s="1"/>
  <c r="P979" s="1"/>
  <c r="M985"/>
  <c r="J985"/>
  <c r="O984"/>
  <c r="O983" s="1"/>
  <c r="O979" s="1"/>
  <c r="O970" s="1"/>
  <c r="O969" s="1"/>
  <c r="O968" s="1"/>
  <c r="N984"/>
  <c r="M984"/>
  <c r="M983" s="1"/>
  <c r="M979" s="1"/>
  <c r="L984"/>
  <c r="L983" s="1"/>
  <c r="L979" s="1"/>
  <c r="L970" s="1"/>
  <c r="L969" s="1"/>
  <c r="L968" s="1"/>
  <c r="K984"/>
  <c r="K983" s="1"/>
  <c r="K979" s="1"/>
  <c r="I984"/>
  <c r="I983" s="1"/>
  <c r="I979" s="1"/>
  <c r="H984"/>
  <c r="N983"/>
  <c r="N979" s="1"/>
  <c r="P982"/>
  <c r="M982"/>
  <c r="J982"/>
  <c r="P981"/>
  <c r="M981"/>
  <c r="H981"/>
  <c r="J981" s="1"/>
  <c r="P980"/>
  <c r="M980"/>
  <c r="P978"/>
  <c r="M978"/>
  <c r="J978"/>
  <c r="P977"/>
  <c r="M977"/>
  <c r="H977"/>
  <c r="J977" s="1"/>
  <c r="P976"/>
  <c r="M976"/>
  <c r="P975"/>
  <c r="M975"/>
  <c r="P974"/>
  <c r="M974"/>
  <c r="J974"/>
  <c r="N973"/>
  <c r="K973"/>
  <c r="M973" s="1"/>
  <c r="H973"/>
  <c r="K972"/>
  <c r="P966"/>
  <c r="M966"/>
  <c r="J966"/>
  <c r="P965"/>
  <c r="M965"/>
  <c r="H965"/>
  <c r="J965" s="1"/>
  <c r="P964"/>
  <c r="M964"/>
  <c r="P963"/>
  <c r="M963"/>
  <c r="P962"/>
  <c r="M962"/>
  <c r="P961"/>
  <c r="M961"/>
  <c r="J961"/>
  <c r="P960"/>
  <c r="M960"/>
  <c r="J960"/>
  <c r="N959"/>
  <c r="P959" s="1"/>
  <c r="K959"/>
  <c r="M959" s="1"/>
  <c r="H959"/>
  <c r="P956"/>
  <c r="P953" s="1"/>
  <c r="P952" s="1"/>
  <c r="P951" s="1"/>
  <c r="P950" s="1"/>
  <c r="M956"/>
  <c r="J956"/>
  <c r="J955"/>
  <c r="J954"/>
  <c r="O953"/>
  <c r="N953"/>
  <c r="M953"/>
  <c r="L953"/>
  <c r="K953"/>
  <c r="H953"/>
  <c r="J953" s="1"/>
  <c r="O952"/>
  <c r="N952"/>
  <c r="M952"/>
  <c r="L952"/>
  <c r="K952"/>
  <c r="H952"/>
  <c r="J952" s="1"/>
  <c r="O951"/>
  <c r="N951"/>
  <c r="M951"/>
  <c r="L951"/>
  <c r="K951"/>
  <c r="H951"/>
  <c r="J951" s="1"/>
  <c r="O950"/>
  <c r="N950"/>
  <c r="M950"/>
  <c r="L950"/>
  <c r="K950"/>
  <c r="H950"/>
  <c r="J950" s="1"/>
  <c r="P949"/>
  <c r="P948" s="1"/>
  <c r="P947" s="1"/>
  <c r="P946" s="1"/>
  <c r="K949"/>
  <c r="J949"/>
  <c r="O948"/>
  <c r="O947" s="1"/>
  <c r="O946" s="1"/>
  <c r="O945" s="1"/>
  <c r="N948"/>
  <c r="N947" s="1"/>
  <c r="N946" s="1"/>
  <c r="L948"/>
  <c r="L947" s="1"/>
  <c r="L946" s="1"/>
  <c r="L945" s="1"/>
  <c r="L944" s="1"/>
  <c r="L943" s="1"/>
  <c r="L927" s="1"/>
  <c r="I948"/>
  <c r="I947" s="1"/>
  <c r="I946" s="1"/>
  <c r="I945" s="1"/>
  <c r="I944" s="1"/>
  <c r="I943" s="1"/>
  <c r="I927" s="1"/>
  <c r="H948"/>
  <c r="P942"/>
  <c r="M942"/>
  <c r="J942"/>
  <c r="P941"/>
  <c r="M941"/>
  <c r="J941"/>
  <c r="P940"/>
  <c r="M940"/>
  <c r="J940"/>
  <c r="P939"/>
  <c r="M939"/>
  <c r="J939"/>
  <c r="P938"/>
  <c r="M938"/>
  <c r="J938"/>
  <c r="P937"/>
  <c r="M937"/>
  <c r="J937"/>
  <c r="P936"/>
  <c r="M936"/>
  <c r="J936"/>
  <c r="P935"/>
  <c r="M935"/>
  <c r="J935"/>
  <c r="P934"/>
  <c r="M934"/>
  <c r="J934"/>
  <c r="P933"/>
  <c r="M933"/>
  <c r="H933"/>
  <c r="J933" s="1"/>
  <c r="P932"/>
  <c r="M932"/>
  <c r="P931"/>
  <c r="M931"/>
  <c r="P930"/>
  <c r="M930"/>
  <c r="P929"/>
  <c r="M929"/>
  <c r="P928"/>
  <c r="M928"/>
  <c r="J926"/>
  <c r="J925" s="1"/>
  <c r="J924" s="1"/>
  <c r="J923" s="1"/>
  <c r="J922" s="1"/>
  <c r="P925"/>
  <c r="O925"/>
  <c r="N925"/>
  <c r="M925"/>
  <c r="L925"/>
  <c r="K925"/>
  <c r="I925"/>
  <c r="H925"/>
  <c r="P924"/>
  <c r="O924"/>
  <c r="N924"/>
  <c r="M924"/>
  <c r="L924"/>
  <c r="K924"/>
  <c r="I924"/>
  <c r="H924"/>
  <c r="H923" s="1"/>
  <c r="H922" s="1"/>
  <c r="P923"/>
  <c r="P922" s="1"/>
  <c r="O923"/>
  <c r="O922" s="1"/>
  <c r="N923"/>
  <c r="N922" s="1"/>
  <c r="M923"/>
  <c r="M922" s="1"/>
  <c r="L923"/>
  <c r="L922" s="1"/>
  <c r="K923"/>
  <c r="K922" s="1"/>
  <c r="I923"/>
  <c r="I922" s="1"/>
  <c r="P921"/>
  <c r="M921"/>
  <c r="J921"/>
  <c r="P920"/>
  <c r="K920"/>
  <c r="M920" s="1"/>
  <c r="H920"/>
  <c r="J920" s="1"/>
  <c r="P919"/>
  <c r="P918"/>
  <c r="P917"/>
  <c r="M917"/>
  <c r="J917"/>
  <c r="P916"/>
  <c r="M916"/>
  <c r="J916"/>
  <c r="P915"/>
  <c r="M915"/>
  <c r="J915"/>
  <c r="P914"/>
  <c r="K914"/>
  <c r="H914"/>
  <c r="J914" s="1"/>
  <c r="P913"/>
  <c r="H913"/>
  <c r="P912"/>
  <c r="P911"/>
  <c r="M911"/>
  <c r="J911"/>
  <c r="P910"/>
  <c r="M910"/>
  <c r="H910"/>
  <c r="J910" s="1"/>
  <c r="P909"/>
  <c r="M909"/>
  <c r="P908"/>
  <c r="M908"/>
  <c r="P907"/>
  <c r="P906"/>
  <c r="M906"/>
  <c r="J906"/>
  <c r="P905"/>
  <c r="M905"/>
  <c r="H905"/>
  <c r="J905" s="1"/>
  <c r="P904"/>
  <c r="M904"/>
  <c r="P903"/>
  <c r="M903"/>
  <c r="P902"/>
  <c r="M902"/>
  <c r="P901"/>
  <c r="M901"/>
  <c r="P900"/>
  <c r="M900"/>
  <c r="J900"/>
  <c r="N899"/>
  <c r="P899" s="1"/>
  <c r="K899"/>
  <c r="H899"/>
  <c r="J899" s="1"/>
  <c r="P896"/>
  <c r="P895" s="1"/>
  <c r="P894" s="1"/>
  <c r="P893" s="1"/>
  <c r="M896"/>
  <c r="J896"/>
  <c r="O895"/>
  <c r="O894" s="1"/>
  <c r="O893" s="1"/>
  <c r="N895"/>
  <c r="M895"/>
  <c r="M894" s="1"/>
  <c r="M893" s="1"/>
  <c r="L895"/>
  <c r="L894" s="1"/>
  <c r="L893" s="1"/>
  <c r="K895"/>
  <c r="K894" s="1"/>
  <c r="K893" s="1"/>
  <c r="I895"/>
  <c r="I894" s="1"/>
  <c r="I893" s="1"/>
  <c r="H895"/>
  <c r="N894"/>
  <c r="N893" s="1"/>
  <c r="P892"/>
  <c r="P891" s="1"/>
  <c r="P890" s="1"/>
  <c r="P889" s="1"/>
  <c r="M892"/>
  <c r="M891" s="1"/>
  <c r="M890" s="1"/>
  <c r="M889" s="1"/>
  <c r="J892"/>
  <c r="O891"/>
  <c r="N891"/>
  <c r="N890" s="1"/>
  <c r="N889" s="1"/>
  <c r="L891"/>
  <c r="L890" s="1"/>
  <c r="L889" s="1"/>
  <c r="K891"/>
  <c r="I891"/>
  <c r="I890" s="1"/>
  <c r="I889" s="1"/>
  <c r="H891"/>
  <c r="H890" s="1"/>
  <c r="H889" s="1"/>
  <c r="O890"/>
  <c r="K890"/>
  <c r="K889" s="1"/>
  <c r="O889"/>
  <c r="P888"/>
  <c r="M888"/>
  <c r="J888"/>
  <c r="P887"/>
  <c r="M887"/>
  <c r="J887"/>
  <c r="P886"/>
  <c r="M886"/>
  <c r="J886"/>
  <c r="O885"/>
  <c r="N885"/>
  <c r="L885"/>
  <c r="K885"/>
  <c r="I885"/>
  <c r="H885"/>
  <c r="O884"/>
  <c r="O883" s="1"/>
  <c r="N884"/>
  <c r="N883" s="1"/>
  <c r="L884"/>
  <c r="K884"/>
  <c r="K883" s="1"/>
  <c r="I884"/>
  <c r="I883" s="1"/>
  <c r="H884"/>
  <c r="L883"/>
  <c r="P882"/>
  <c r="P881" s="1"/>
  <c r="P880" s="1"/>
  <c r="P879" s="1"/>
  <c r="M882"/>
  <c r="M881" s="1"/>
  <c r="M880" s="1"/>
  <c r="M879" s="1"/>
  <c r="J882"/>
  <c r="O881"/>
  <c r="O880" s="1"/>
  <c r="O879" s="1"/>
  <c r="N881"/>
  <c r="N880" s="1"/>
  <c r="N879" s="1"/>
  <c r="L881"/>
  <c r="L880" s="1"/>
  <c r="L879" s="1"/>
  <c r="K881"/>
  <c r="K880" s="1"/>
  <c r="K879" s="1"/>
  <c r="I881"/>
  <c r="I880" s="1"/>
  <c r="I879" s="1"/>
  <c r="H881"/>
  <c r="H880" s="1"/>
  <c r="H879" s="1"/>
  <c r="P878"/>
  <c r="P877" s="1"/>
  <c r="P876" s="1"/>
  <c r="P875" s="1"/>
  <c r="M878"/>
  <c r="J878"/>
  <c r="O877"/>
  <c r="O876" s="1"/>
  <c r="O875" s="1"/>
  <c r="N877"/>
  <c r="N876" s="1"/>
  <c r="N875" s="1"/>
  <c r="M877"/>
  <c r="L877"/>
  <c r="L876" s="1"/>
  <c r="L875" s="1"/>
  <c r="K877"/>
  <c r="K876" s="1"/>
  <c r="K875" s="1"/>
  <c r="I877"/>
  <c r="I876" s="1"/>
  <c r="I875" s="1"/>
  <c r="H877"/>
  <c r="M876"/>
  <c r="M875" s="1"/>
  <c r="H876"/>
  <c r="P874"/>
  <c r="P873" s="1"/>
  <c r="P872" s="1"/>
  <c r="P871" s="1"/>
  <c r="M874"/>
  <c r="M873" s="1"/>
  <c r="M872" s="1"/>
  <c r="M871" s="1"/>
  <c r="J874"/>
  <c r="O873"/>
  <c r="O872" s="1"/>
  <c r="O871" s="1"/>
  <c r="N873"/>
  <c r="N872" s="1"/>
  <c r="N871" s="1"/>
  <c r="L873"/>
  <c r="L872" s="1"/>
  <c r="L871" s="1"/>
  <c r="K873"/>
  <c r="K872" s="1"/>
  <c r="K871" s="1"/>
  <c r="I873"/>
  <c r="I872" s="1"/>
  <c r="I871" s="1"/>
  <c r="H873"/>
  <c r="H872" s="1"/>
  <c r="H871" s="1"/>
  <c r="P870"/>
  <c r="P869" s="1"/>
  <c r="P868" s="1"/>
  <c r="P867" s="1"/>
  <c r="M870"/>
  <c r="J870"/>
  <c r="O869"/>
  <c r="O868" s="1"/>
  <c r="O867" s="1"/>
  <c r="N869"/>
  <c r="N868" s="1"/>
  <c r="N867" s="1"/>
  <c r="M869"/>
  <c r="M868" s="1"/>
  <c r="M867" s="1"/>
  <c r="L869"/>
  <c r="L868" s="1"/>
  <c r="L867" s="1"/>
  <c r="K869"/>
  <c r="K868" s="1"/>
  <c r="K867" s="1"/>
  <c r="I869"/>
  <c r="I868" s="1"/>
  <c r="I867" s="1"/>
  <c r="H869"/>
  <c r="H868" s="1"/>
  <c r="P866"/>
  <c r="P865" s="1"/>
  <c r="P864" s="1"/>
  <c r="P863" s="1"/>
  <c r="M866"/>
  <c r="M865" s="1"/>
  <c r="M864" s="1"/>
  <c r="M863" s="1"/>
  <c r="J866"/>
  <c r="O865"/>
  <c r="O864" s="1"/>
  <c r="O863" s="1"/>
  <c r="N865"/>
  <c r="N864" s="1"/>
  <c r="N863" s="1"/>
  <c r="L865"/>
  <c r="L864" s="1"/>
  <c r="L863" s="1"/>
  <c r="K865"/>
  <c r="K864" s="1"/>
  <c r="K863" s="1"/>
  <c r="I865"/>
  <c r="I864" s="1"/>
  <c r="I863" s="1"/>
  <c r="H865"/>
  <c r="H864" s="1"/>
  <c r="H863" s="1"/>
  <c r="P862"/>
  <c r="P861" s="1"/>
  <c r="P860" s="1"/>
  <c r="P859" s="1"/>
  <c r="M862"/>
  <c r="J862"/>
  <c r="O861"/>
  <c r="O860" s="1"/>
  <c r="O859" s="1"/>
  <c r="N861"/>
  <c r="N860" s="1"/>
  <c r="N859" s="1"/>
  <c r="M861"/>
  <c r="M860" s="1"/>
  <c r="M859" s="1"/>
  <c r="L861"/>
  <c r="L860" s="1"/>
  <c r="L859" s="1"/>
  <c r="K861"/>
  <c r="K860" s="1"/>
  <c r="K859" s="1"/>
  <c r="I861"/>
  <c r="I860" s="1"/>
  <c r="I859" s="1"/>
  <c r="H861"/>
  <c r="H860" s="1"/>
  <c r="P858"/>
  <c r="P857" s="1"/>
  <c r="P856" s="1"/>
  <c r="P855" s="1"/>
  <c r="M858"/>
  <c r="M857" s="1"/>
  <c r="M856" s="1"/>
  <c r="M855" s="1"/>
  <c r="J858"/>
  <c r="O857"/>
  <c r="O856" s="1"/>
  <c r="O855" s="1"/>
  <c r="N857"/>
  <c r="N856" s="1"/>
  <c r="N855" s="1"/>
  <c r="L857"/>
  <c r="L856" s="1"/>
  <c r="L855" s="1"/>
  <c r="K857"/>
  <c r="K856" s="1"/>
  <c r="K855" s="1"/>
  <c r="I857"/>
  <c r="I856" s="1"/>
  <c r="I855" s="1"/>
  <c r="H857"/>
  <c r="H856" s="1"/>
  <c r="H855" s="1"/>
  <c r="N854"/>
  <c r="K854"/>
  <c r="J854"/>
  <c r="O853"/>
  <c r="O852" s="1"/>
  <c r="O851" s="1"/>
  <c r="N853"/>
  <c r="L853"/>
  <c r="L852" s="1"/>
  <c r="L851" s="1"/>
  <c r="I853"/>
  <c r="I852" s="1"/>
  <c r="I851" s="1"/>
  <c r="H853"/>
  <c r="N852"/>
  <c r="N851" s="1"/>
  <c r="H852"/>
  <c r="H851" s="1"/>
  <c r="P850"/>
  <c r="P849" s="1"/>
  <c r="P848" s="1"/>
  <c r="P847" s="1"/>
  <c r="P846" s="1"/>
  <c r="M850"/>
  <c r="M849" s="1"/>
  <c r="M848" s="1"/>
  <c r="M847" s="1"/>
  <c r="M846" s="1"/>
  <c r="J850"/>
  <c r="O849"/>
  <c r="N849"/>
  <c r="N848" s="1"/>
  <c r="N847" s="1"/>
  <c r="N846" s="1"/>
  <c r="L849"/>
  <c r="L848" s="1"/>
  <c r="L847" s="1"/>
  <c r="L846" s="1"/>
  <c r="K849"/>
  <c r="K848" s="1"/>
  <c r="K847" s="1"/>
  <c r="K846" s="1"/>
  <c r="I849"/>
  <c r="I848" s="1"/>
  <c r="I847" s="1"/>
  <c r="I846" s="1"/>
  <c r="H849"/>
  <c r="H848" s="1"/>
  <c r="H847" s="1"/>
  <c r="H846" s="1"/>
  <c r="O848"/>
  <c r="O847" s="1"/>
  <c r="O846" s="1"/>
  <c r="P845"/>
  <c r="P844" s="1"/>
  <c r="P843" s="1"/>
  <c r="P842" s="1"/>
  <c r="M845"/>
  <c r="J845"/>
  <c r="O844"/>
  <c r="O843" s="1"/>
  <c r="O842" s="1"/>
  <c r="N844"/>
  <c r="N843" s="1"/>
  <c r="N842" s="1"/>
  <c r="M844"/>
  <c r="M843" s="1"/>
  <c r="M842" s="1"/>
  <c r="L844"/>
  <c r="L843" s="1"/>
  <c r="L842" s="1"/>
  <c r="K844"/>
  <c r="K843" s="1"/>
  <c r="K842" s="1"/>
  <c r="I844"/>
  <c r="I843" s="1"/>
  <c r="I842" s="1"/>
  <c r="H844"/>
  <c r="H843" s="1"/>
  <c r="P841"/>
  <c r="M841"/>
  <c r="J841"/>
  <c r="P840"/>
  <c r="M840"/>
  <c r="J840"/>
  <c r="P839"/>
  <c r="M839"/>
  <c r="J839"/>
  <c r="P838"/>
  <c r="M838"/>
  <c r="H838"/>
  <c r="J838" s="1"/>
  <c r="P837"/>
  <c r="M837"/>
  <c r="P836"/>
  <c r="M836"/>
  <c r="P835"/>
  <c r="M835"/>
  <c r="J835"/>
  <c r="P834"/>
  <c r="M834"/>
  <c r="H834"/>
  <c r="J834" s="1"/>
  <c r="P833"/>
  <c r="M833"/>
  <c r="P832"/>
  <c r="M832"/>
  <c r="P831"/>
  <c r="M831"/>
  <c r="J831"/>
  <c r="N830"/>
  <c r="P830" s="1"/>
  <c r="K830"/>
  <c r="M830" s="1"/>
  <c r="H830"/>
  <c r="J830" s="1"/>
  <c r="P824"/>
  <c r="M824"/>
  <c r="H824"/>
  <c r="J824" s="1"/>
  <c r="P823"/>
  <c r="M823"/>
  <c r="H823"/>
  <c r="J823" s="1"/>
  <c r="P822"/>
  <c r="M822"/>
  <c r="H822"/>
  <c r="J822" s="1"/>
  <c r="P821"/>
  <c r="M821"/>
  <c r="H821"/>
  <c r="J821" s="1"/>
  <c r="P820"/>
  <c r="M820"/>
  <c r="H820"/>
  <c r="J820" s="1"/>
  <c r="P819"/>
  <c r="M819"/>
  <c r="H819"/>
  <c r="J819" s="1"/>
  <c r="P818"/>
  <c r="M818"/>
  <c r="H818"/>
  <c r="J818" s="1"/>
  <c r="P817"/>
  <c r="M817"/>
  <c r="H817"/>
  <c r="J817" s="1"/>
  <c r="P816"/>
  <c r="M816"/>
  <c r="H816"/>
  <c r="J816" s="1"/>
  <c r="P815"/>
  <c r="M815"/>
  <c r="H815"/>
  <c r="J815" s="1"/>
  <c r="P814"/>
  <c r="M814"/>
  <c r="H814"/>
  <c r="J814" s="1"/>
  <c r="P813"/>
  <c r="M813"/>
  <c r="H813"/>
  <c r="J813" s="1"/>
  <c r="P812"/>
  <c r="M812"/>
  <c r="H812"/>
  <c r="J812" s="1"/>
  <c r="P811"/>
  <c r="M811"/>
  <c r="H811"/>
  <c r="J811" s="1"/>
  <c r="P810"/>
  <c r="M810"/>
  <c r="H810"/>
  <c r="J810" s="1"/>
  <c r="P809"/>
  <c r="M809"/>
  <c r="H809"/>
  <c r="J809" s="1"/>
  <c r="P808"/>
  <c r="M808"/>
  <c r="H808"/>
  <c r="J808" s="1"/>
  <c r="P807"/>
  <c r="M807"/>
  <c r="H807"/>
  <c r="J807" s="1"/>
  <c r="P806"/>
  <c r="M806"/>
  <c r="H806"/>
  <c r="J806" s="1"/>
  <c r="P805"/>
  <c r="M805"/>
  <c r="H805"/>
  <c r="J805" s="1"/>
  <c r="P804"/>
  <c r="M804"/>
  <c r="H804"/>
  <c r="J804" s="1"/>
  <c r="P803"/>
  <c r="M803"/>
  <c r="H803"/>
  <c r="J803" s="1"/>
  <c r="P802"/>
  <c r="M802"/>
  <c r="J802"/>
  <c r="P801"/>
  <c r="M801"/>
  <c r="H801"/>
  <c r="P800"/>
  <c r="M800"/>
  <c r="P799"/>
  <c r="M799"/>
  <c r="P798"/>
  <c r="M798"/>
  <c r="H798"/>
  <c r="J798" s="1"/>
  <c r="P797"/>
  <c r="M797"/>
  <c r="H797"/>
  <c r="J797" s="1"/>
  <c r="P796"/>
  <c r="M796"/>
  <c r="H796"/>
  <c r="J796" s="1"/>
  <c r="P795"/>
  <c r="M795"/>
  <c r="H795"/>
  <c r="J795" s="1"/>
  <c r="P794"/>
  <c r="M794"/>
  <c r="J794"/>
  <c r="P793"/>
  <c r="M793"/>
  <c r="H793"/>
  <c r="J793" s="1"/>
  <c r="P792"/>
  <c r="M792"/>
  <c r="P791"/>
  <c r="M791"/>
  <c r="P790"/>
  <c r="M790"/>
  <c r="J790"/>
  <c r="P789"/>
  <c r="M789"/>
  <c r="H789"/>
  <c r="J789" s="1"/>
  <c r="P788"/>
  <c r="M788"/>
  <c r="P787"/>
  <c r="M787"/>
  <c r="P786"/>
  <c r="M786"/>
  <c r="J786"/>
  <c r="P785"/>
  <c r="M785"/>
  <c r="H785"/>
  <c r="J785" s="1"/>
  <c r="P784"/>
  <c r="M784"/>
  <c r="P783"/>
  <c r="M783"/>
  <c r="P782"/>
  <c r="M782"/>
  <c r="J782"/>
  <c r="P781"/>
  <c r="M781"/>
  <c r="J781"/>
  <c r="P780"/>
  <c r="M780"/>
  <c r="J780"/>
  <c r="P779"/>
  <c r="M779"/>
  <c r="J779"/>
  <c r="P778"/>
  <c r="M778"/>
  <c r="J778"/>
  <c r="P777"/>
  <c r="M777"/>
  <c r="J777"/>
  <c r="P776"/>
  <c r="M776"/>
  <c r="H776"/>
  <c r="J776" s="1"/>
  <c r="P775"/>
  <c r="M775"/>
  <c r="P774"/>
  <c r="M774"/>
  <c r="H774"/>
  <c r="J774" s="1"/>
  <c r="P773"/>
  <c r="M773"/>
  <c r="P772"/>
  <c r="M772"/>
  <c r="J772"/>
  <c r="P771"/>
  <c r="M771"/>
  <c r="H771"/>
  <c r="P770"/>
  <c r="M770"/>
  <c r="P769"/>
  <c r="M769"/>
  <c r="P768"/>
  <c r="M768"/>
  <c r="J768"/>
  <c r="P767"/>
  <c r="M767"/>
  <c r="H767"/>
  <c r="J767" s="1"/>
  <c r="P766"/>
  <c r="M766"/>
  <c r="P765"/>
  <c r="M765"/>
  <c r="P764"/>
  <c r="M764"/>
  <c r="H764"/>
  <c r="J764" s="1"/>
  <c r="P763"/>
  <c r="M763"/>
  <c r="H763"/>
  <c r="J763" s="1"/>
  <c r="P762"/>
  <c r="M762"/>
  <c r="H762"/>
  <c r="J762" s="1"/>
  <c r="P761"/>
  <c r="M761"/>
  <c r="H761"/>
  <c r="J761" s="1"/>
  <c r="P760"/>
  <c r="M760"/>
  <c r="H760"/>
  <c r="J760" s="1"/>
  <c r="P759"/>
  <c r="M759"/>
  <c r="H759"/>
  <c r="J759" s="1"/>
  <c r="P758"/>
  <c r="M758"/>
  <c r="H758"/>
  <c r="J758" s="1"/>
  <c r="P757"/>
  <c r="M757"/>
  <c r="H757"/>
  <c r="J757" s="1"/>
  <c r="P756"/>
  <c r="M756"/>
  <c r="H756"/>
  <c r="J756" s="1"/>
  <c r="P755"/>
  <c r="M755"/>
  <c r="H755"/>
  <c r="J755" s="1"/>
  <c r="P754"/>
  <c r="M754"/>
  <c r="H754"/>
  <c r="J754" s="1"/>
  <c r="P753"/>
  <c r="M753"/>
  <c r="H753"/>
  <c r="J753" s="1"/>
  <c r="P752"/>
  <c r="M752"/>
  <c r="H752"/>
  <c r="J752" s="1"/>
  <c r="P751"/>
  <c r="M751"/>
  <c r="H751"/>
  <c r="J751" s="1"/>
  <c r="P750"/>
  <c r="M750"/>
  <c r="H750"/>
  <c r="J750" s="1"/>
  <c r="P749"/>
  <c r="M749"/>
  <c r="H749"/>
  <c r="J749" s="1"/>
  <c r="P748"/>
  <c r="M748"/>
  <c r="H748"/>
  <c r="J748" s="1"/>
  <c r="P747"/>
  <c r="M747"/>
  <c r="H747"/>
  <c r="J747" s="1"/>
  <c r="P746"/>
  <c r="M746"/>
  <c r="H746"/>
  <c r="J746" s="1"/>
  <c r="P745"/>
  <c r="M745"/>
  <c r="H745"/>
  <c r="J745" s="1"/>
  <c r="P744"/>
  <c r="M744"/>
  <c r="H744"/>
  <c r="J744" s="1"/>
  <c r="P743"/>
  <c r="M743"/>
  <c r="H743"/>
  <c r="J743" s="1"/>
  <c r="P742"/>
  <c r="M742"/>
  <c r="H742"/>
  <c r="J742" s="1"/>
  <c r="P741"/>
  <c r="M741"/>
  <c r="H741"/>
  <c r="J741" s="1"/>
  <c r="P740"/>
  <c r="M740"/>
  <c r="H740"/>
  <c r="J740" s="1"/>
  <c r="P739"/>
  <c r="M739"/>
  <c r="H739"/>
  <c r="J739" s="1"/>
  <c r="P738"/>
  <c r="M738"/>
  <c r="H738"/>
  <c r="J738" s="1"/>
  <c r="P737"/>
  <c r="M737"/>
  <c r="H737"/>
  <c r="J737" s="1"/>
  <c r="P736"/>
  <c r="M736"/>
  <c r="H736"/>
  <c r="J736" s="1"/>
  <c r="P735"/>
  <c r="M735"/>
  <c r="H735"/>
  <c r="J735" s="1"/>
  <c r="P734"/>
  <c r="M734"/>
  <c r="H734"/>
  <c r="J734" s="1"/>
  <c r="P733"/>
  <c r="M733"/>
  <c r="H733"/>
  <c r="J733" s="1"/>
  <c r="P732"/>
  <c r="M732"/>
  <c r="H732"/>
  <c r="J732" s="1"/>
  <c r="P731"/>
  <c r="M731"/>
  <c r="H731"/>
  <c r="J731" s="1"/>
  <c r="P730"/>
  <c r="M730"/>
  <c r="H730"/>
  <c r="J730" s="1"/>
  <c r="P729"/>
  <c r="M729"/>
  <c r="H729"/>
  <c r="J729" s="1"/>
  <c r="P728"/>
  <c r="M728"/>
  <c r="H728"/>
  <c r="J728" s="1"/>
  <c r="P727"/>
  <c r="M727"/>
  <c r="H727"/>
  <c r="J727" s="1"/>
  <c r="P726"/>
  <c r="M726"/>
  <c r="J726"/>
  <c r="P725"/>
  <c r="M725"/>
  <c r="H725"/>
  <c r="J725" s="1"/>
  <c r="P724"/>
  <c r="M724"/>
  <c r="P723"/>
  <c r="M723"/>
  <c r="P722"/>
  <c r="M722"/>
  <c r="P721"/>
  <c r="M721"/>
  <c r="J721"/>
  <c r="P720"/>
  <c r="M720"/>
  <c r="H720"/>
  <c r="J720" s="1"/>
  <c r="P719"/>
  <c r="M719"/>
  <c r="P718"/>
  <c r="M718"/>
  <c r="P717"/>
  <c r="M717"/>
  <c r="J717"/>
  <c r="P716"/>
  <c r="M716"/>
  <c r="J716"/>
  <c r="P715"/>
  <c r="M715"/>
  <c r="J715"/>
  <c r="P714"/>
  <c r="M714"/>
  <c r="J714"/>
  <c r="P713"/>
  <c r="M713"/>
  <c r="J713"/>
  <c r="P712"/>
  <c r="M712"/>
  <c r="J712"/>
  <c r="P711"/>
  <c r="M711"/>
  <c r="J711"/>
  <c r="P710"/>
  <c r="M710"/>
  <c r="J710"/>
  <c r="P709"/>
  <c r="M709"/>
  <c r="J709"/>
  <c r="P708"/>
  <c r="M708"/>
  <c r="J708"/>
  <c r="P707"/>
  <c r="M707"/>
  <c r="J707"/>
  <c r="P706"/>
  <c r="M706"/>
  <c r="J706"/>
  <c r="P705"/>
  <c r="M705"/>
  <c r="H705"/>
  <c r="J705" s="1"/>
  <c r="P704"/>
  <c r="M704"/>
  <c r="H704"/>
  <c r="J704" s="1"/>
  <c r="P703"/>
  <c r="M703"/>
  <c r="H703"/>
  <c r="J703" s="1"/>
  <c r="P702"/>
  <c r="M702"/>
  <c r="H702"/>
  <c r="J702" s="1"/>
  <c r="P701"/>
  <c r="M701"/>
  <c r="H701"/>
  <c r="J701" s="1"/>
  <c r="P700"/>
  <c r="M700"/>
  <c r="H700"/>
  <c r="J700" s="1"/>
  <c r="P699"/>
  <c r="M699"/>
  <c r="H699"/>
  <c r="J699" s="1"/>
  <c r="P698"/>
  <c r="M698"/>
  <c r="H698"/>
  <c r="J698" s="1"/>
  <c r="P697"/>
  <c r="M697"/>
  <c r="H697"/>
  <c r="J697" s="1"/>
  <c r="P696"/>
  <c r="M696"/>
  <c r="J696"/>
  <c r="P695"/>
  <c r="M695"/>
  <c r="J695"/>
  <c r="P694"/>
  <c r="M694"/>
  <c r="J694"/>
  <c r="P693"/>
  <c r="M693"/>
  <c r="J693"/>
  <c r="P692"/>
  <c r="M692"/>
  <c r="J692"/>
  <c r="P691"/>
  <c r="M691"/>
  <c r="J691"/>
  <c r="P690"/>
  <c r="M690"/>
  <c r="J690"/>
  <c r="P689"/>
  <c r="M689"/>
  <c r="J689"/>
  <c r="P688"/>
  <c r="M688"/>
  <c r="H688"/>
  <c r="J688" s="1"/>
  <c r="P687"/>
  <c r="M687"/>
  <c r="H687"/>
  <c r="J687" s="1"/>
  <c r="P686"/>
  <c r="M686"/>
  <c r="H686"/>
  <c r="J686" s="1"/>
  <c r="P685"/>
  <c r="M685"/>
  <c r="H685"/>
  <c r="J685" s="1"/>
  <c r="P684"/>
  <c r="M684"/>
  <c r="H684"/>
  <c r="J684" s="1"/>
  <c r="P683"/>
  <c r="M683"/>
  <c r="H683"/>
  <c r="J683" s="1"/>
  <c r="P682"/>
  <c r="M682"/>
  <c r="H682"/>
  <c r="J682" s="1"/>
  <c r="P681"/>
  <c r="M681"/>
  <c r="H681"/>
  <c r="J681" s="1"/>
  <c r="P680"/>
  <c r="M680"/>
  <c r="H680"/>
  <c r="J680" s="1"/>
  <c r="P679"/>
  <c r="M679"/>
  <c r="H679"/>
  <c r="J679" s="1"/>
  <c r="P678"/>
  <c r="M678"/>
  <c r="H678"/>
  <c r="J678" s="1"/>
  <c r="P677"/>
  <c r="M677"/>
  <c r="H677"/>
  <c r="J677" s="1"/>
  <c r="P676"/>
  <c r="M676"/>
  <c r="P675"/>
  <c r="M675"/>
  <c r="H675"/>
  <c r="J675" s="1"/>
  <c r="P674"/>
  <c r="M674"/>
  <c r="H674"/>
  <c r="J674" s="1"/>
  <c r="P673"/>
  <c r="M673"/>
  <c r="H673"/>
  <c r="J673" s="1"/>
  <c r="P672"/>
  <c r="M672"/>
  <c r="H672"/>
  <c r="J672" s="1"/>
  <c r="P671"/>
  <c r="M671"/>
  <c r="H671"/>
  <c r="J671" s="1"/>
  <c r="P670"/>
  <c r="M670"/>
  <c r="H670"/>
  <c r="J670" s="1"/>
  <c r="P669"/>
  <c r="M669"/>
  <c r="H669"/>
  <c r="J669" s="1"/>
  <c r="P668"/>
  <c r="M668"/>
  <c r="P667"/>
  <c r="M667"/>
  <c r="P666"/>
  <c r="M666"/>
  <c r="H666"/>
  <c r="J666" s="1"/>
  <c r="P665"/>
  <c r="M665"/>
  <c r="H665"/>
  <c r="J665" s="1"/>
  <c r="P664"/>
  <c r="M664"/>
  <c r="H664"/>
  <c r="J664" s="1"/>
  <c r="P663"/>
  <c r="M663"/>
  <c r="H663"/>
  <c r="J663" s="1"/>
  <c r="P662"/>
  <c r="M662"/>
  <c r="H662"/>
  <c r="J662" s="1"/>
  <c r="P661"/>
  <c r="M661"/>
  <c r="H661"/>
  <c r="J661" s="1"/>
  <c r="P660"/>
  <c r="M660"/>
  <c r="H660"/>
  <c r="J660" s="1"/>
  <c r="P659"/>
  <c r="M659"/>
  <c r="H659"/>
  <c r="J659" s="1"/>
  <c r="P658"/>
  <c r="M658"/>
  <c r="H658"/>
  <c r="J658" s="1"/>
  <c r="P657"/>
  <c r="M657"/>
  <c r="H657"/>
  <c r="J657" s="1"/>
  <c r="P656"/>
  <c r="M656"/>
  <c r="H656"/>
  <c r="J656" s="1"/>
  <c r="P655"/>
  <c r="M655"/>
  <c r="H655"/>
  <c r="J655" s="1"/>
  <c r="P654"/>
  <c r="M654"/>
  <c r="H654"/>
  <c r="J654" s="1"/>
  <c r="P653"/>
  <c r="M653"/>
  <c r="H653"/>
  <c r="J653" s="1"/>
  <c r="P652"/>
  <c r="M652"/>
  <c r="H652"/>
  <c r="J652" s="1"/>
  <c r="P651"/>
  <c r="M651"/>
  <c r="H651"/>
  <c r="J651" s="1"/>
  <c r="P650"/>
  <c r="M650"/>
  <c r="H650"/>
  <c r="J650" s="1"/>
  <c r="P649"/>
  <c r="M649"/>
  <c r="H649"/>
  <c r="J649" s="1"/>
  <c r="P648"/>
  <c r="M648"/>
  <c r="H648"/>
  <c r="J648" s="1"/>
  <c r="P647"/>
  <c r="M647"/>
  <c r="H647"/>
  <c r="J647" s="1"/>
  <c r="P646"/>
  <c r="M646"/>
  <c r="H646"/>
  <c r="J646" s="1"/>
  <c r="P645"/>
  <c r="M645"/>
  <c r="H645"/>
  <c r="J645" s="1"/>
  <c r="P644"/>
  <c r="M644"/>
  <c r="H644"/>
  <c r="J644" s="1"/>
  <c r="P642"/>
  <c r="P641" s="1"/>
  <c r="P640" s="1"/>
  <c r="P639" s="1"/>
  <c r="M642"/>
  <c r="M641" s="1"/>
  <c r="M640" s="1"/>
  <c r="M639" s="1"/>
  <c r="J642"/>
  <c r="O641"/>
  <c r="N641"/>
  <c r="N640" s="1"/>
  <c r="N639" s="1"/>
  <c r="L641"/>
  <c r="L640" s="1"/>
  <c r="L639" s="1"/>
  <c r="K641"/>
  <c r="I641"/>
  <c r="H641"/>
  <c r="O640"/>
  <c r="O639" s="1"/>
  <c r="K640"/>
  <c r="K639" s="1"/>
  <c r="I640"/>
  <c r="I639" s="1"/>
  <c r="P638"/>
  <c r="P637" s="1"/>
  <c r="P636" s="1"/>
  <c r="P635" s="1"/>
  <c r="M638"/>
  <c r="M637" s="1"/>
  <c r="M636" s="1"/>
  <c r="M635" s="1"/>
  <c r="J638"/>
  <c r="O637"/>
  <c r="O636" s="1"/>
  <c r="O635" s="1"/>
  <c r="N637"/>
  <c r="N636" s="1"/>
  <c r="N635" s="1"/>
  <c r="L637"/>
  <c r="L636" s="1"/>
  <c r="L635" s="1"/>
  <c r="K637"/>
  <c r="K636" s="1"/>
  <c r="K635" s="1"/>
  <c r="I637"/>
  <c r="I636" s="1"/>
  <c r="I635" s="1"/>
  <c r="H637"/>
  <c r="H636" s="1"/>
  <c r="P634"/>
  <c r="P633" s="1"/>
  <c r="P632" s="1"/>
  <c r="P631" s="1"/>
  <c r="M634"/>
  <c r="J634"/>
  <c r="O633"/>
  <c r="O632" s="1"/>
  <c r="O631" s="1"/>
  <c r="N633"/>
  <c r="M633"/>
  <c r="M632" s="1"/>
  <c r="M631" s="1"/>
  <c r="L633"/>
  <c r="L632" s="1"/>
  <c r="L631" s="1"/>
  <c r="K633"/>
  <c r="K632" s="1"/>
  <c r="K631" s="1"/>
  <c r="I633"/>
  <c r="I632" s="1"/>
  <c r="I631" s="1"/>
  <c r="H633"/>
  <c r="N632"/>
  <c r="N631" s="1"/>
  <c r="H632"/>
  <c r="P630"/>
  <c r="M630"/>
  <c r="J630"/>
  <c r="P629"/>
  <c r="M629"/>
  <c r="J629"/>
  <c r="O628"/>
  <c r="N628"/>
  <c r="N627" s="1"/>
  <c r="N626" s="1"/>
  <c r="L628"/>
  <c r="L627" s="1"/>
  <c r="L626" s="1"/>
  <c r="K628"/>
  <c r="I628"/>
  <c r="H628"/>
  <c r="O627"/>
  <c r="O626" s="1"/>
  <c r="K627"/>
  <c r="K626" s="1"/>
  <c r="I627"/>
  <c r="I626" s="1"/>
  <c r="P625"/>
  <c r="M625"/>
  <c r="J625"/>
  <c r="P624"/>
  <c r="K624"/>
  <c r="M624" s="1"/>
  <c r="H624"/>
  <c r="J624" s="1"/>
  <c r="P623"/>
  <c r="P622"/>
  <c r="P621"/>
  <c r="P620" s="1"/>
  <c r="P619" s="1"/>
  <c r="P618" s="1"/>
  <c r="M621"/>
  <c r="M620" s="1"/>
  <c r="M619" s="1"/>
  <c r="M618" s="1"/>
  <c r="J621"/>
  <c r="O620"/>
  <c r="N620"/>
  <c r="N619" s="1"/>
  <c r="N618" s="1"/>
  <c r="L620"/>
  <c r="L619" s="1"/>
  <c r="L618" s="1"/>
  <c r="K620"/>
  <c r="I620"/>
  <c r="H620"/>
  <c r="O619"/>
  <c r="O618" s="1"/>
  <c r="K619"/>
  <c r="K618" s="1"/>
  <c r="I619"/>
  <c r="I618" s="1"/>
  <c r="P612"/>
  <c r="P611" s="1"/>
  <c r="P610" s="1"/>
  <c r="M612"/>
  <c r="J612"/>
  <c r="O611"/>
  <c r="O610" s="1"/>
  <c r="N611"/>
  <c r="M611"/>
  <c r="M610" s="1"/>
  <c r="L611"/>
  <c r="L610" s="1"/>
  <c r="K611"/>
  <c r="K610" s="1"/>
  <c r="I611"/>
  <c r="I610" s="1"/>
  <c r="H611"/>
  <c r="N610"/>
  <c r="H610"/>
  <c r="P609"/>
  <c r="P608" s="1"/>
  <c r="P607" s="1"/>
  <c r="M609"/>
  <c r="M608" s="1"/>
  <c r="M607" s="1"/>
  <c r="J609"/>
  <c r="O608"/>
  <c r="N608"/>
  <c r="N607" s="1"/>
  <c r="L608"/>
  <c r="L607" s="1"/>
  <c r="K608"/>
  <c r="I608"/>
  <c r="H608"/>
  <c r="O607"/>
  <c r="K607"/>
  <c r="I607"/>
  <c r="P606"/>
  <c r="M606"/>
  <c r="J606"/>
  <c r="O605"/>
  <c r="O604" s="1"/>
  <c r="N605"/>
  <c r="N604" s="1"/>
  <c r="M605"/>
  <c r="M604" s="1"/>
  <c r="M603" s="1"/>
  <c r="L605"/>
  <c r="L604" s="1"/>
  <c r="K605"/>
  <c r="K604" s="1"/>
  <c r="I605"/>
  <c r="H605"/>
  <c r="I604"/>
  <c r="P602"/>
  <c r="M602"/>
  <c r="J602"/>
  <c r="N601"/>
  <c r="P601" s="1"/>
  <c r="K601"/>
  <c r="H601"/>
  <c r="J601" s="1"/>
  <c r="P599"/>
  <c r="M599"/>
  <c r="J599"/>
  <c r="O598"/>
  <c r="O597" s="1"/>
  <c r="O596" s="1"/>
  <c r="N598"/>
  <c r="M598"/>
  <c r="M597" s="1"/>
  <c r="L598"/>
  <c r="L597" s="1"/>
  <c r="L596" s="1"/>
  <c r="K598"/>
  <c r="K597" s="1"/>
  <c r="I598"/>
  <c r="I597" s="1"/>
  <c r="I596" s="1"/>
  <c r="H598"/>
  <c r="N597"/>
  <c r="H597"/>
  <c r="P595"/>
  <c r="M595"/>
  <c r="J595"/>
  <c r="N594"/>
  <c r="K594"/>
  <c r="M594" s="1"/>
  <c r="H594"/>
  <c r="K593"/>
  <c r="P588"/>
  <c r="M588"/>
  <c r="J588"/>
  <c r="O587"/>
  <c r="N587"/>
  <c r="L587"/>
  <c r="K587"/>
  <c r="I587"/>
  <c r="H587"/>
  <c r="O586"/>
  <c r="N586"/>
  <c r="L586"/>
  <c r="K586"/>
  <c r="I586"/>
  <c r="H586"/>
  <c r="O585"/>
  <c r="L585"/>
  <c r="I585"/>
  <c r="H585"/>
  <c r="P583"/>
  <c r="P582" s="1"/>
  <c r="P581" s="1"/>
  <c r="P580" s="1"/>
  <c r="P579" s="1"/>
  <c r="P578" s="1"/>
  <c r="M583"/>
  <c r="M582" s="1"/>
  <c r="M581" s="1"/>
  <c r="M580" s="1"/>
  <c r="M579" s="1"/>
  <c r="M578" s="1"/>
  <c r="J583"/>
  <c r="O582"/>
  <c r="N582"/>
  <c r="N581" s="1"/>
  <c r="N580" s="1"/>
  <c r="N579" s="1"/>
  <c r="N578" s="1"/>
  <c r="L582"/>
  <c r="L581" s="1"/>
  <c r="L580" s="1"/>
  <c r="L579" s="1"/>
  <c r="L578" s="1"/>
  <c r="K582"/>
  <c r="I582"/>
  <c r="H582"/>
  <c r="O581"/>
  <c r="O580" s="1"/>
  <c r="O579" s="1"/>
  <c r="O578" s="1"/>
  <c r="K581"/>
  <c r="K580" s="1"/>
  <c r="K579" s="1"/>
  <c r="K578" s="1"/>
  <c r="I581"/>
  <c r="I580" s="1"/>
  <c r="I579" s="1"/>
  <c r="I578" s="1"/>
  <c r="P577"/>
  <c r="M577"/>
  <c r="J577"/>
  <c r="P576"/>
  <c r="K576"/>
  <c r="M576" s="1"/>
  <c r="H576"/>
  <c r="J576" s="1"/>
  <c r="P575"/>
  <c r="P574"/>
  <c r="P573"/>
  <c r="M573"/>
  <c r="J573"/>
  <c r="P572"/>
  <c r="M572"/>
  <c r="J572"/>
  <c r="O571"/>
  <c r="O570" s="1"/>
  <c r="O569" s="1"/>
  <c r="O564" s="1"/>
  <c r="N571"/>
  <c r="N570" s="1"/>
  <c r="L571"/>
  <c r="L570" s="1"/>
  <c r="L569" s="1"/>
  <c r="L564" s="1"/>
  <c r="K571"/>
  <c r="I571"/>
  <c r="I570" s="1"/>
  <c r="I569" s="1"/>
  <c r="I564" s="1"/>
  <c r="H571"/>
  <c r="P568"/>
  <c r="M568"/>
  <c r="J568"/>
  <c r="N567"/>
  <c r="P567" s="1"/>
  <c r="K567"/>
  <c r="H567"/>
  <c r="J567" s="1"/>
  <c r="P563"/>
  <c r="M563"/>
  <c r="J563"/>
  <c r="P562"/>
  <c r="M562"/>
  <c r="H562"/>
  <c r="J562" s="1"/>
  <c r="P561"/>
  <c r="M561"/>
  <c r="P560"/>
  <c r="M560"/>
  <c r="P559"/>
  <c r="M559"/>
  <c r="P558"/>
  <c r="P557" s="1"/>
  <c r="P556" s="1"/>
  <c r="P555" s="1"/>
  <c r="P554" s="1"/>
  <c r="P553" s="1"/>
  <c r="M558"/>
  <c r="J558"/>
  <c r="O557"/>
  <c r="N557"/>
  <c r="N556" s="1"/>
  <c r="N555" s="1"/>
  <c r="N554" s="1"/>
  <c r="N553" s="1"/>
  <c r="L557"/>
  <c r="L556" s="1"/>
  <c r="L555" s="1"/>
  <c r="L554" s="1"/>
  <c r="L553" s="1"/>
  <c r="K557"/>
  <c r="I557"/>
  <c r="H557"/>
  <c r="O556"/>
  <c r="O555" s="1"/>
  <c r="O554" s="1"/>
  <c r="O553" s="1"/>
  <c r="K556"/>
  <c r="K555" s="1"/>
  <c r="K554" s="1"/>
  <c r="K553" s="1"/>
  <c r="I556"/>
  <c r="I555" s="1"/>
  <c r="I554" s="1"/>
  <c r="I553" s="1"/>
  <c r="P550"/>
  <c r="P429" s="1"/>
  <c r="M550"/>
  <c r="M548" s="1"/>
  <c r="J550"/>
  <c r="P549"/>
  <c r="M549"/>
  <c r="J549"/>
  <c r="O548"/>
  <c r="O545" s="1"/>
  <c r="O544" s="1"/>
  <c r="O543" s="1"/>
  <c r="O542" s="1"/>
  <c r="O536" s="1"/>
  <c r="O535" s="1"/>
  <c r="O534" s="1"/>
  <c r="N548"/>
  <c r="L548"/>
  <c r="L545" s="1"/>
  <c r="L544" s="1"/>
  <c r="L543" s="1"/>
  <c r="L542" s="1"/>
  <c r="L536" s="1"/>
  <c r="L535" s="1"/>
  <c r="L534" s="1"/>
  <c r="K548"/>
  <c r="I548"/>
  <c r="I545" s="1"/>
  <c r="I544" s="1"/>
  <c r="I543" s="1"/>
  <c r="I542" s="1"/>
  <c r="I536" s="1"/>
  <c r="I535" s="1"/>
  <c r="I534" s="1"/>
  <c r="H548"/>
  <c r="P547"/>
  <c r="M547"/>
  <c r="J547"/>
  <c r="P546"/>
  <c r="K546"/>
  <c r="M546" s="1"/>
  <c r="H546"/>
  <c r="J546" s="1"/>
  <c r="N545"/>
  <c r="N544" s="1"/>
  <c r="N543" s="1"/>
  <c r="N542" s="1"/>
  <c r="N536" s="1"/>
  <c r="N535" s="1"/>
  <c r="N534" s="1"/>
  <c r="P541"/>
  <c r="M541"/>
  <c r="J541"/>
  <c r="P540"/>
  <c r="K540"/>
  <c r="M540" s="1"/>
  <c r="H540"/>
  <c r="J540" s="1"/>
  <c r="P539"/>
  <c r="P538"/>
  <c r="P537"/>
  <c r="P533"/>
  <c r="M533"/>
  <c r="H533"/>
  <c r="J533" s="1"/>
  <c r="P532"/>
  <c r="M532"/>
  <c r="H532"/>
  <c r="J532" s="1"/>
  <c r="P531"/>
  <c r="M531"/>
  <c r="H531"/>
  <c r="J531" s="1"/>
  <c r="P530"/>
  <c r="M530"/>
  <c r="H530"/>
  <c r="J530" s="1"/>
  <c r="P529"/>
  <c r="P528" s="1"/>
  <c r="P527" s="1"/>
  <c r="P526" s="1"/>
  <c r="M529"/>
  <c r="J529"/>
  <c r="O528"/>
  <c r="O527" s="1"/>
  <c r="O526" s="1"/>
  <c r="N528"/>
  <c r="M528"/>
  <c r="M527" s="1"/>
  <c r="M526" s="1"/>
  <c r="L528"/>
  <c r="L527" s="1"/>
  <c r="L526" s="1"/>
  <c r="K528"/>
  <c r="K527" s="1"/>
  <c r="K526" s="1"/>
  <c r="I528"/>
  <c r="I527" s="1"/>
  <c r="I526" s="1"/>
  <c r="H528"/>
  <c r="N527"/>
  <c r="N526" s="1"/>
  <c r="P525"/>
  <c r="M525"/>
  <c r="J525"/>
  <c r="P524"/>
  <c r="M524"/>
  <c r="H524"/>
  <c r="P523"/>
  <c r="M523"/>
  <c r="P522"/>
  <c r="M522"/>
  <c r="P521"/>
  <c r="P520" s="1"/>
  <c r="P519" s="1"/>
  <c r="P518" s="1"/>
  <c r="M521"/>
  <c r="M520" s="1"/>
  <c r="M519" s="1"/>
  <c r="M518" s="1"/>
  <c r="J521"/>
  <c r="O520"/>
  <c r="N520"/>
  <c r="N519" s="1"/>
  <c r="N518" s="1"/>
  <c r="L520"/>
  <c r="L519" s="1"/>
  <c r="L518" s="1"/>
  <c r="K520"/>
  <c r="I520"/>
  <c r="H520"/>
  <c r="O519"/>
  <c r="O518" s="1"/>
  <c r="K519"/>
  <c r="K518" s="1"/>
  <c r="I519"/>
  <c r="I518" s="1"/>
  <c r="P517"/>
  <c r="M517"/>
  <c r="J517"/>
  <c r="P516"/>
  <c r="M516"/>
  <c r="H516"/>
  <c r="J516" s="1"/>
  <c r="P515"/>
  <c r="M515"/>
  <c r="P514"/>
  <c r="M514"/>
  <c r="P513"/>
  <c r="P512" s="1"/>
  <c r="P511" s="1"/>
  <c r="P510" s="1"/>
  <c r="M513"/>
  <c r="J513"/>
  <c r="O512"/>
  <c r="O511" s="1"/>
  <c r="O510" s="1"/>
  <c r="N512"/>
  <c r="M512"/>
  <c r="M511" s="1"/>
  <c r="M510" s="1"/>
  <c r="L512"/>
  <c r="L511" s="1"/>
  <c r="L510" s="1"/>
  <c r="K512"/>
  <c r="K511" s="1"/>
  <c r="K510" s="1"/>
  <c r="I512"/>
  <c r="I511" s="1"/>
  <c r="I510" s="1"/>
  <c r="H512"/>
  <c r="N511"/>
  <c r="N510" s="1"/>
  <c r="H511"/>
  <c r="P507"/>
  <c r="P506" s="1"/>
  <c r="P505" s="1"/>
  <c r="P504" s="1"/>
  <c r="P503" s="1"/>
  <c r="P502" s="1"/>
  <c r="M507"/>
  <c r="J507"/>
  <c r="O506"/>
  <c r="O505" s="1"/>
  <c r="O504" s="1"/>
  <c r="O503" s="1"/>
  <c r="O502" s="1"/>
  <c r="N506"/>
  <c r="M506"/>
  <c r="M505" s="1"/>
  <c r="M504" s="1"/>
  <c r="M503" s="1"/>
  <c r="M502" s="1"/>
  <c r="L506"/>
  <c r="L505" s="1"/>
  <c r="L504" s="1"/>
  <c r="L503" s="1"/>
  <c r="L502" s="1"/>
  <c r="K506"/>
  <c r="K505" s="1"/>
  <c r="K504" s="1"/>
  <c r="K503" s="1"/>
  <c r="K502" s="1"/>
  <c r="I506"/>
  <c r="I505" s="1"/>
  <c r="I504" s="1"/>
  <c r="I503" s="1"/>
  <c r="I502" s="1"/>
  <c r="H506"/>
  <c r="N505"/>
  <c r="N504" s="1"/>
  <c r="N503" s="1"/>
  <c r="N502" s="1"/>
  <c r="P500"/>
  <c r="P499" s="1"/>
  <c r="P498" s="1"/>
  <c r="P497" s="1"/>
  <c r="P496" s="1"/>
  <c r="P495" s="1"/>
  <c r="M500"/>
  <c r="M499" s="1"/>
  <c r="M498" s="1"/>
  <c r="M497" s="1"/>
  <c r="M496" s="1"/>
  <c r="M495" s="1"/>
  <c r="J500"/>
  <c r="O499"/>
  <c r="N499"/>
  <c r="N498" s="1"/>
  <c r="N497" s="1"/>
  <c r="N496" s="1"/>
  <c r="N495" s="1"/>
  <c r="L499"/>
  <c r="L498" s="1"/>
  <c r="L497" s="1"/>
  <c r="L496" s="1"/>
  <c r="L495" s="1"/>
  <c r="K499"/>
  <c r="I499"/>
  <c r="H499"/>
  <c r="O498"/>
  <c r="O497" s="1"/>
  <c r="O496" s="1"/>
  <c r="O495" s="1"/>
  <c r="K498"/>
  <c r="K497" s="1"/>
  <c r="K496" s="1"/>
  <c r="K495" s="1"/>
  <c r="I498"/>
  <c r="I497" s="1"/>
  <c r="I496" s="1"/>
  <c r="I495" s="1"/>
  <c r="P494"/>
  <c r="P493" s="1"/>
  <c r="P492" s="1"/>
  <c r="P491" s="1"/>
  <c r="P490" s="1"/>
  <c r="P489" s="1"/>
  <c r="P488" s="1"/>
  <c r="M494"/>
  <c r="M493" s="1"/>
  <c r="M492" s="1"/>
  <c r="M491" s="1"/>
  <c r="M490" s="1"/>
  <c r="M489" s="1"/>
  <c r="M488" s="1"/>
  <c r="J494"/>
  <c r="O493"/>
  <c r="N493"/>
  <c r="N492" s="1"/>
  <c r="N491" s="1"/>
  <c r="N490" s="1"/>
  <c r="N489" s="1"/>
  <c r="N488" s="1"/>
  <c r="L493"/>
  <c r="L492" s="1"/>
  <c r="L491" s="1"/>
  <c r="L490" s="1"/>
  <c r="L489" s="1"/>
  <c r="L488" s="1"/>
  <c r="K493"/>
  <c r="I493"/>
  <c r="H493"/>
  <c r="O492"/>
  <c r="O491" s="1"/>
  <c r="O490" s="1"/>
  <c r="O489" s="1"/>
  <c r="O488" s="1"/>
  <c r="K492"/>
  <c r="K491" s="1"/>
  <c r="K490" s="1"/>
  <c r="K489" s="1"/>
  <c r="K488" s="1"/>
  <c r="I492"/>
  <c r="I491" s="1"/>
  <c r="I490" s="1"/>
  <c r="I489" s="1"/>
  <c r="I488" s="1"/>
  <c r="P487"/>
  <c r="M487"/>
  <c r="J487"/>
  <c r="P486"/>
  <c r="M486"/>
  <c r="J486"/>
  <c r="O485"/>
  <c r="N485"/>
  <c r="N484" s="1"/>
  <c r="N483" s="1"/>
  <c r="N482" s="1"/>
  <c r="N475" s="1"/>
  <c r="N474" s="1"/>
  <c r="L485"/>
  <c r="L484" s="1"/>
  <c r="L483" s="1"/>
  <c r="L482" s="1"/>
  <c r="L475" s="1"/>
  <c r="L474" s="1"/>
  <c r="K485"/>
  <c r="I485"/>
  <c r="H485"/>
  <c r="O484"/>
  <c r="O483" s="1"/>
  <c r="O482" s="1"/>
  <c r="O475" s="1"/>
  <c r="O474" s="1"/>
  <c r="K484"/>
  <c r="K483" s="1"/>
  <c r="K482" s="1"/>
  <c r="K475" s="1"/>
  <c r="K474" s="1"/>
  <c r="I484"/>
  <c r="I483" s="1"/>
  <c r="I482" s="1"/>
  <c r="I475" s="1"/>
  <c r="I474" s="1"/>
  <c r="P481"/>
  <c r="M481"/>
  <c r="J481"/>
  <c r="P480"/>
  <c r="M480"/>
  <c r="J480"/>
  <c r="P479"/>
  <c r="M479"/>
  <c r="H479"/>
  <c r="J479" s="1"/>
  <c r="P478"/>
  <c r="M478"/>
  <c r="P477"/>
  <c r="M477"/>
  <c r="P476"/>
  <c r="M476"/>
  <c r="P473"/>
  <c r="P472" s="1"/>
  <c r="P471" s="1"/>
  <c r="M473"/>
  <c r="J473"/>
  <c r="O472"/>
  <c r="O471" s="1"/>
  <c r="N472"/>
  <c r="M472"/>
  <c r="M471" s="1"/>
  <c r="L472"/>
  <c r="L471" s="1"/>
  <c r="K472"/>
  <c r="K471" s="1"/>
  <c r="I472"/>
  <c r="I471" s="1"/>
  <c r="H472"/>
  <c r="N471"/>
  <c r="H471"/>
  <c r="P470"/>
  <c r="P469" s="1"/>
  <c r="P468" s="1"/>
  <c r="M470"/>
  <c r="M469" s="1"/>
  <c r="M468" s="1"/>
  <c r="J470"/>
  <c r="O469"/>
  <c r="N469"/>
  <c r="N468" s="1"/>
  <c r="L469"/>
  <c r="L468" s="1"/>
  <c r="K469"/>
  <c r="I469"/>
  <c r="H469"/>
  <c r="O468"/>
  <c r="O467" s="1"/>
  <c r="K468"/>
  <c r="I468"/>
  <c r="P466"/>
  <c r="M466"/>
  <c r="M465" s="1"/>
  <c r="M464" s="1"/>
  <c r="M463" s="1"/>
  <c r="J466"/>
  <c r="O465"/>
  <c r="N465"/>
  <c r="N464" s="1"/>
  <c r="N463" s="1"/>
  <c r="L465"/>
  <c r="L464" s="1"/>
  <c r="L463" s="1"/>
  <c r="K465"/>
  <c r="I465"/>
  <c r="H465"/>
  <c r="O464"/>
  <c r="O463" s="1"/>
  <c r="K464"/>
  <c r="K463" s="1"/>
  <c r="I464"/>
  <c r="I463" s="1"/>
  <c r="I458" s="1"/>
  <c r="P462"/>
  <c r="M462"/>
  <c r="J462"/>
  <c r="N461"/>
  <c r="P461" s="1"/>
  <c r="K461"/>
  <c r="M461" s="1"/>
  <c r="H461"/>
  <c r="J461" s="1"/>
  <c r="K460"/>
  <c r="M460" s="1"/>
  <c r="O458"/>
  <c r="L458"/>
  <c r="P456"/>
  <c r="M456"/>
  <c r="J456"/>
  <c r="O455"/>
  <c r="O454" s="1"/>
  <c r="O453" s="1"/>
  <c r="O452" s="1"/>
  <c r="O446" s="1"/>
  <c r="N455"/>
  <c r="M455"/>
  <c r="M454" s="1"/>
  <c r="M453" s="1"/>
  <c r="M452" s="1"/>
  <c r="L455"/>
  <c r="L454" s="1"/>
  <c r="L453" s="1"/>
  <c r="L452" s="1"/>
  <c r="L446" s="1"/>
  <c r="K455"/>
  <c r="K454" s="1"/>
  <c r="K453" s="1"/>
  <c r="K452" s="1"/>
  <c r="K446" s="1"/>
  <c r="I455"/>
  <c r="I454" s="1"/>
  <c r="I453" s="1"/>
  <c r="I452" s="1"/>
  <c r="I446" s="1"/>
  <c r="H455"/>
  <c r="N454"/>
  <c r="N453" s="1"/>
  <c r="N452" s="1"/>
  <c r="N446" s="1"/>
  <c r="P451"/>
  <c r="M451"/>
  <c r="J451"/>
  <c r="P450"/>
  <c r="M450"/>
  <c r="H450"/>
  <c r="J450" s="1"/>
  <c r="P449"/>
  <c r="M449"/>
  <c r="P448"/>
  <c r="M448"/>
  <c r="P447"/>
  <c r="M447"/>
  <c r="P445"/>
  <c r="M445"/>
  <c r="J445"/>
  <c r="N444"/>
  <c r="P444" s="1"/>
  <c r="K444"/>
  <c r="M444" s="1"/>
  <c r="H444"/>
  <c r="J444" s="1"/>
  <c r="K443"/>
  <c r="M443" s="1"/>
  <c r="P442"/>
  <c r="P441"/>
  <c r="P440" s="1"/>
  <c r="P439" s="1"/>
  <c r="P438" s="1"/>
  <c r="P437" s="1"/>
  <c r="M441"/>
  <c r="M440" s="1"/>
  <c r="M439" s="1"/>
  <c r="M438" s="1"/>
  <c r="M437" s="1"/>
  <c r="J441"/>
  <c r="O440"/>
  <c r="N440"/>
  <c r="N439" s="1"/>
  <c r="N438" s="1"/>
  <c r="N437" s="1"/>
  <c r="N431" s="1"/>
  <c r="L440"/>
  <c r="L439" s="1"/>
  <c r="L438" s="1"/>
  <c r="L437" s="1"/>
  <c r="L431" s="1"/>
  <c r="K440"/>
  <c r="I440"/>
  <c r="H440"/>
  <c r="O439"/>
  <c r="O438" s="1"/>
  <c r="O437" s="1"/>
  <c r="O431" s="1"/>
  <c r="K439"/>
  <c r="K438" s="1"/>
  <c r="K437" s="1"/>
  <c r="K431" s="1"/>
  <c r="I439"/>
  <c r="I438" s="1"/>
  <c r="I437" s="1"/>
  <c r="I431" s="1"/>
  <c r="P436"/>
  <c r="M436"/>
  <c r="J436"/>
  <c r="P435"/>
  <c r="M435"/>
  <c r="H435"/>
  <c r="J435" s="1"/>
  <c r="P434"/>
  <c r="M434"/>
  <c r="P433"/>
  <c r="M433"/>
  <c r="P432"/>
  <c r="M432"/>
  <c r="O429"/>
  <c r="N429"/>
  <c r="M429"/>
  <c r="L429"/>
  <c r="K429"/>
  <c r="I429"/>
  <c r="H429"/>
  <c r="O428"/>
  <c r="N428"/>
  <c r="L428"/>
  <c r="K428"/>
  <c r="I428"/>
  <c r="H428"/>
  <c r="O427"/>
  <c r="N427"/>
  <c r="L427"/>
  <c r="K427"/>
  <c r="I427"/>
  <c r="H427"/>
  <c r="O426"/>
  <c r="N426"/>
  <c r="L426"/>
  <c r="K426"/>
  <c r="I426"/>
  <c r="H426"/>
  <c r="P424"/>
  <c r="P423" s="1"/>
  <c r="M424"/>
  <c r="J424"/>
  <c r="O423"/>
  <c r="O422" s="1"/>
  <c r="N423"/>
  <c r="N422" s="1"/>
  <c r="M423"/>
  <c r="M422" s="1"/>
  <c r="L423"/>
  <c r="L422" s="1"/>
  <c r="K423"/>
  <c r="I423"/>
  <c r="I422" s="1"/>
  <c r="H423"/>
  <c r="H422" s="1"/>
  <c r="P422"/>
  <c r="K422"/>
  <c r="P421"/>
  <c r="P420" s="1"/>
  <c r="M421"/>
  <c r="M420" s="1"/>
  <c r="J421"/>
  <c r="O420"/>
  <c r="N420"/>
  <c r="N419" s="1"/>
  <c r="L420"/>
  <c r="K420"/>
  <c r="K419" s="1"/>
  <c r="M419" s="1"/>
  <c r="M418" s="1"/>
  <c r="M417" s="1"/>
  <c r="I420"/>
  <c r="I419" s="1"/>
  <c r="I418" s="1"/>
  <c r="I417" s="1"/>
  <c r="H420"/>
  <c r="O418"/>
  <c r="O417" s="1"/>
  <c r="L418"/>
  <c r="L417" s="1"/>
  <c r="P416"/>
  <c r="M416"/>
  <c r="J416"/>
  <c r="N415"/>
  <c r="K415"/>
  <c r="H415"/>
  <c r="J415" s="1"/>
  <c r="P409"/>
  <c r="M409"/>
  <c r="J409"/>
  <c r="P408"/>
  <c r="M408"/>
  <c r="H408"/>
  <c r="J408" s="1"/>
  <c r="P407"/>
  <c r="M407"/>
  <c r="P406"/>
  <c r="M406"/>
  <c r="P405"/>
  <c r="M405"/>
  <c r="P404"/>
  <c r="M404"/>
  <c r="P403"/>
  <c r="M403"/>
  <c r="P402"/>
  <c r="M402"/>
  <c r="P401"/>
  <c r="M401"/>
  <c r="P400"/>
  <c r="M400"/>
  <c r="J400"/>
  <c r="P399"/>
  <c r="M399"/>
  <c r="J399"/>
  <c r="P398"/>
  <c r="M398"/>
  <c r="J398"/>
  <c r="N397"/>
  <c r="K397"/>
  <c r="M397" s="1"/>
  <c r="H397"/>
  <c r="K396"/>
  <c r="P391"/>
  <c r="M391"/>
  <c r="J391"/>
  <c r="P390"/>
  <c r="M390"/>
  <c r="J390"/>
  <c r="O389"/>
  <c r="O388" s="1"/>
  <c r="O387" s="1"/>
  <c r="N389"/>
  <c r="N388" s="1"/>
  <c r="N387" s="1"/>
  <c r="L389"/>
  <c r="L388" s="1"/>
  <c r="L387" s="1"/>
  <c r="K389"/>
  <c r="K388" s="1"/>
  <c r="K387" s="1"/>
  <c r="I389"/>
  <c r="I388" s="1"/>
  <c r="I387" s="1"/>
  <c r="H389"/>
  <c r="P386"/>
  <c r="M386"/>
  <c r="J386"/>
  <c r="P385"/>
  <c r="M385"/>
  <c r="J385"/>
  <c r="N384"/>
  <c r="P384" s="1"/>
  <c r="K384"/>
  <c r="M384" s="1"/>
  <c r="H384"/>
  <c r="J384" s="1"/>
  <c r="K383"/>
  <c r="M383" s="1"/>
  <c r="P381"/>
  <c r="M381"/>
  <c r="J381"/>
  <c r="P380"/>
  <c r="M380"/>
  <c r="J380"/>
  <c r="P379"/>
  <c r="P378" s="1"/>
  <c r="P377" s="1"/>
  <c r="O379"/>
  <c r="O378" s="1"/>
  <c r="O377" s="1"/>
  <c r="N379"/>
  <c r="N378" s="1"/>
  <c r="N377" s="1"/>
  <c r="M379"/>
  <c r="M378" s="1"/>
  <c r="M377" s="1"/>
  <c r="L379"/>
  <c r="L378" s="1"/>
  <c r="L377" s="1"/>
  <c r="K379"/>
  <c r="K378" s="1"/>
  <c r="K377" s="1"/>
  <c r="I379"/>
  <c r="I378" s="1"/>
  <c r="I377" s="1"/>
  <c r="H379"/>
  <c r="P374"/>
  <c r="M374"/>
  <c r="J374"/>
  <c r="P373"/>
  <c r="K373"/>
  <c r="H373"/>
  <c r="J373" s="1"/>
  <c r="P372"/>
  <c r="P371" s="1"/>
  <c r="M372"/>
  <c r="M371" s="1"/>
  <c r="J372"/>
  <c r="O371"/>
  <c r="N371"/>
  <c r="N370" s="1"/>
  <c r="N369" s="1"/>
  <c r="N368" s="1"/>
  <c r="N360" s="1"/>
  <c r="L371"/>
  <c r="L370" s="1"/>
  <c r="L369" s="1"/>
  <c r="L368" s="1"/>
  <c r="L360" s="1"/>
  <c r="K371"/>
  <c r="I371"/>
  <c r="I370" s="1"/>
  <c r="I369" s="1"/>
  <c r="I368" s="1"/>
  <c r="I360" s="1"/>
  <c r="H371"/>
  <c r="O370"/>
  <c r="O369" s="1"/>
  <c r="O368" s="1"/>
  <c r="O360" s="1"/>
  <c r="P367"/>
  <c r="M367"/>
  <c r="J367"/>
  <c r="P366"/>
  <c r="M366"/>
  <c r="P365"/>
  <c r="M365"/>
  <c r="P364"/>
  <c r="M364"/>
  <c r="H364"/>
  <c r="J364" s="1"/>
  <c r="P363"/>
  <c r="M363"/>
  <c r="P362"/>
  <c r="M362"/>
  <c r="P361"/>
  <c r="M361"/>
  <c r="P358"/>
  <c r="P357" s="1"/>
  <c r="P356" s="1"/>
  <c r="P355" s="1"/>
  <c r="P354" s="1"/>
  <c r="M358"/>
  <c r="M357" s="1"/>
  <c r="M356" s="1"/>
  <c r="M355" s="1"/>
  <c r="M354" s="1"/>
  <c r="J358"/>
  <c r="J357" s="1"/>
  <c r="J356" s="1"/>
  <c r="J355" s="1"/>
  <c r="J354" s="1"/>
  <c r="H357"/>
  <c r="P353"/>
  <c r="M353"/>
  <c r="J353"/>
  <c r="P352"/>
  <c r="M352"/>
  <c r="H352"/>
  <c r="P351"/>
  <c r="M351"/>
  <c r="P350"/>
  <c r="M350"/>
  <c r="P349"/>
  <c r="M349"/>
  <c r="P348"/>
  <c r="P24" s="1"/>
  <c r="M348"/>
  <c r="M24" s="1"/>
  <c r="J348"/>
  <c r="P347"/>
  <c r="M347"/>
  <c r="J347"/>
  <c r="P346"/>
  <c r="M346"/>
  <c r="J346"/>
  <c r="P345"/>
  <c r="M345"/>
  <c r="J345"/>
  <c r="P344"/>
  <c r="K344"/>
  <c r="M344" s="1"/>
  <c r="H344"/>
  <c r="P343"/>
  <c r="P342"/>
  <c r="P341"/>
  <c r="M341"/>
  <c r="J341"/>
  <c r="N340"/>
  <c r="K340"/>
  <c r="M340" s="1"/>
  <c r="H340"/>
  <c r="K339"/>
  <c r="P334"/>
  <c r="P333" s="1"/>
  <c r="P332" s="1"/>
  <c r="P331" s="1"/>
  <c r="M334"/>
  <c r="M333" s="1"/>
  <c r="M332" s="1"/>
  <c r="M331" s="1"/>
  <c r="J334"/>
  <c r="O333"/>
  <c r="N333"/>
  <c r="N332" s="1"/>
  <c r="N331" s="1"/>
  <c r="L333"/>
  <c r="L332" s="1"/>
  <c r="L331" s="1"/>
  <c r="K333"/>
  <c r="I333"/>
  <c r="H333"/>
  <c r="O332"/>
  <c r="O331" s="1"/>
  <c r="K332"/>
  <c r="K331" s="1"/>
  <c r="I332"/>
  <c r="I331" s="1"/>
  <c r="P330"/>
  <c r="P329" s="1"/>
  <c r="P328" s="1"/>
  <c r="P327" s="1"/>
  <c r="M330"/>
  <c r="M329" s="1"/>
  <c r="M328" s="1"/>
  <c r="M327" s="1"/>
  <c r="J330"/>
  <c r="O329"/>
  <c r="N329"/>
  <c r="N328" s="1"/>
  <c r="N327" s="1"/>
  <c r="L329"/>
  <c r="L328" s="1"/>
  <c r="L327" s="1"/>
  <c r="K329"/>
  <c r="I329"/>
  <c r="H329"/>
  <c r="O328"/>
  <c r="O327" s="1"/>
  <c r="K328"/>
  <c r="K327" s="1"/>
  <c r="I328"/>
  <c r="I327" s="1"/>
  <c r="P326"/>
  <c r="P325" s="1"/>
  <c r="P324" s="1"/>
  <c r="P323" s="1"/>
  <c r="M326"/>
  <c r="M325" s="1"/>
  <c r="M324" s="1"/>
  <c r="M323" s="1"/>
  <c r="J326"/>
  <c r="O325"/>
  <c r="N325"/>
  <c r="N324" s="1"/>
  <c r="N323" s="1"/>
  <c r="L325"/>
  <c r="L324" s="1"/>
  <c r="L323" s="1"/>
  <c r="K325"/>
  <c r="I325"/>
  <c r="H325"/>
  <c r="O324"/>
  <c r="O323" s="1"/>
  <c r="K324"/>
  <c r="K323" s="1"/>
  <c r="I324"/>
  <c r="I323" s="1"/>
  <c r="I322" s="1"/>
  <c r="P320"/>
  <c r="P319" s="1"/>
  <c r="P318" s="1"/>
  <c r="M320"/>
  <c r="M319" s="1"/>
  <c r="M318" s="1"/>
  <c r="J320"/>
  <c r="O319"/>
  <c r="N319"/>
  <c r="N318" s="1"/>
  <c r="L319"/>
  <c r="L318" s="1"/>
  <c r="L314" s="1"/>
  <c r="L313" s="1"/>
  <c r="L312" s="1"/>
  <c r="L311" s="1"/>
  <c r="K319"/>
  <c r="I319"/>
  <c r="H319"/>
  <c r="O318"/>
  <c r="O314" s="1"/>
  <c r="O313" s="1"/>
  <c r="O312" s="1"/>
  <c r="O311" s="1"/>
  <c r="K318"/>
  <c r="I318"/>
  <c r="I314" s="1"/>
  <c r="I313" s="1"/>
  <c r="I312" s="1"/>
  <c r="I311" s="1"/>
  <c r="P317"/>
  <c r="M317"/>
  <c r="J317"/>
  <c r="N316"/>
  <c r="P316" s="1"/>
  <c r="K316"/>
  <c r="H316"/>
  <c r="P310"/>
  <c r="P309" s="1"/>
  <c r="P308" s="1"/>
  <c r="P307" s="1"/>
  <c r="P306" s="1"/>
  <c r="P305" s="1"/>
  <c r="M310"/>
  <c r="M309" s="1"/>
  <c r="M308" s="1"/>
  <c r="M307" s="1"/>
  <c r="M306" s="1"/>
  <c r="M305" s="1"/>
  <c r="J310"/>
  <c r="O309"/>
  <c r="N309"/>
  <c r="N308" s="1"/>
  <c r="N307" s="1"/>
  <c r="N306" s="1"/>
  <c r="N305" s="1"/>
  <c r="L309"/>
  <c r="L308" s="1"/>
  <c r="L307" s="1"/>
  <c r="L306" s="1"/>
  <c r="L305" s="1"/>
  <c r="K309"/>
  <c r="I309"/>
  <c r="H309"/>
  <c r="O308"/>
  <c r="O307" s="1"/>
  <c r="O306" s="1"/>
  <c r="O305" s="1"/>
  <c r="K308"/>
  <c r="K307" s="1"/>
  <c r="K306" s="1"/>
  <c r="K305" s="1"/>
  <c r="I308"/>
  <c r="I307" s="1"/>
  <c r="I306" s="1"/>
  <c r="I305" s="1"/>
  <c r="P303"/>
  <c r="M303"/>
  <c r="J303"/>
  <c r="P302"/>
  <c r="M302"/>
  <c r="H302"/>
  <c r="P301"/>
  <c r="M301"/>
  <c r="P300"/>
  <c r="M300"/>
  <c r="P299"/>
  <c r="M299"/>
  <c r="P298"/>
  <c r="M298"/>
  <c r="J298"/>
  <c r="P297"/>
  <c r="M297"/>
  <c r="H297"/>
  <c r="J297" s="1"/>
  <c r="P296"/>
  <c r="M296"/>
  <c r="P295"/>
  <c r="M295"/>
  <c r="P294"/>
  <c r="M294"/>
  <c r="P293"/>
  <c r="M293"/>
  <c r="P292"/>
  <c r="M292"/>
  <c r="P291"/>
  <c r="P290" s="1"/>
  <c r="P289" s="1"/>
  <c r="P288" s="1"/>
  <c r="P287" s="1"/>
  <c r="M291"/>
  <c r="J291"/>
  <c r="O290"/>
  <c r="O289" s="1"/>
  <c r="O288" s="1"/>
  <c r="O287" s="1"/>
  <c r="N290"/>
  <c r="M290"/>
  <c r="M289" s="1"/>
  <c r="M288" s="1"/>
  <c r="M287" s="1"/>
  <c r="L290"/>
  <c r="L289" s="1"/>
  <c r="L288" s="1"/>
  <c r="L287" s="1"/>
  <c r="K290"/>
  <c r="K289" s="1"/>
  <c r="K288" s="1"/>
  <c r="K287" s="1"/>
  <c r="I290"/>
  <c r="I289" s="1"/>
  <c r="I288" s="1"/>
  <c r="I287" s="1"/>
  <c r="H290"/>
  <c r="H289" s="1"/>
  <c r="N289"/>
  <c r="N288" s="1"/>
  <c r="N287" s="1"/>
  <c r="P286"/>
  <c r="M286"/>
  <c r="J286"/>
  <c r="P285"/>
  <c r="K285"/>
  <c r="M285" s="1"/>
  <c r="H285"/>
  <c r="J285" s="1"/>
  <c r="P284"/>
  <c r="P283"/>
  <c r="P282"/>
  <c r="P281"/>
  <c r="P280" s="1"/>
  <c r="P279" s="1"/>
  <c r="P278" s="1"/>
  <c r="M281"/>
  <c r="J281"/>
  <c r="O280"/>
  <c r="O279" s="1"/>
  <c r="O278" s="1"/>
  <c r="N280"/>
  <c r="M280"/>
  <c r="M279" s="1"/>
  <c r="M278" s="1"/>
  <c r="L280"/>
  <c r="L279" s="1"/>
  <c r="L278" s="1"/>
  <c r="K280"/>
  <c r="K279" s="1"/>
  <c r="K278" s="1"/>
  <c r="I280"/>
  <c r="I279" s="1"/>
  <c r="I278" s="1"/>
  <c r="H280"/>
  <c r="N279"/>
  <c r="N278" s="1"/>
  <c r="P277"/>
  <c r="P276" s="1"/>
  <c r="P275" s="1"/>
  <c r="P274" s="1"/>
  <c r="M277"/>
  <c r="J277"/>
  <c r="O276"/>
  <c r="O275" s="1"/>
  <c r="O274" s="1"/>
  <c r="N276"/>
  <c r="M276"/>
  <c r="M275" s="1"/>
  <c r="M274" s="1"/>
  <c r="L276"/>
  <c r="L275" s="1"/>
  <c r="L274" s="1"/>
  <c r="K276"/>
  <c r="K275" s="1"/>
  <c r="K274" s="1"/>
  <c r="I276"/>
  <c r="I275" s="1"/>
  <c r="I274" s="1"/>
  <c r="H276"/>
  <c r="N275"/>
  <c r="N274" s="1"/>
  <c r="H275"/>
  <c r="P273"/>
  <c r="P272" s="1"/>
  <c r="P271" s="1"/>
  <c r="M273"/>
  <c r="M272" s="1"/>
  <c r="M271" s="1"/>
  <c r="J273"/>
  <c r="O272"/>
  <c r="N272"/>
  <c r="N271" s="1"/>
  <c r="L272"/>
  <c r="L271" s="1"/>
  <c r="K272"/>
  <c r="I272"/>
  <c r="I271" s="1"/>
  <c r="H272"/>
  <c r="O271"/>
  <c r="K271"/>
  <c r="P268"/>
  <c r="M268"/>
  <c r="M266" s="1"/>
  <c r="M265" s="1"/>
  <c r="M264" s="1"/>
  <c r="J268"/>
  <c r="O267"/>
  <c r="N267"/>
  <c r="M267"/>
  <c r="L267"/>
  <c r="K267"/>
  <c r="I267"/>
  <c r="H267"/>
  <c r="O266"/>
  <c r="O265" s="1"/>
  <c r="O264" s="1"/>
  <c r="N266"/>
  <c r="N265" s="1"/>
  <c r="N264" s="1"/>
  <c r="L266"/>
  <c r="L265" s="1"/>
  <c r="L264" s="1"/>
  <c r="K266"/>
  <c r="K265" s="1"/>
  <c r="K264" s="1"/>
  <c r="I266"/>
  <c r="I265" s="1"/>
  <c r="I264" s="1"/>
  <c r="H266"/>
  <c r="P262"/>
  <c r="M262"/>
  <c r="J262"/>
  <c r="P261"/>
  <c r="M261"/>
  <c r="J261"/>
  <c r="P260"/>
  <c r="M260"/>
  <c r="J260"/>
  <c r="P259"/>
  <c r="M259"/>
  <c r="J259"/>
  <c r="P258"/>
  <c r="M258"/>
  <c r="J258"/>
  <c r="P257"/>
  <c r="M257"/>
  <c r="J257"/>
  <c r="P256"/>
  <c r="M256"/>
  <c r="J256"/>
  <c r="P255"/>
  <c r="M255"/>
  <c r="J255"/>
  <c r="P254"/>
  <c r="M254"/>
  <c r="J254"/>
  <c r="P253"/>
  <c r="M253"/>
  <c r="J253"/>
  <c r="P252"/>
  <c r="M252"/>
  <c r="J252"/>
  <c r="P251"/>
  <c r="M251"/>
  <c r="J251"/>
  <c r="P250"/>
  <c r="M250"/>
  <c r="J250"/>
  <c r="P249"/>
  <c r="M249"/>
  <c r="J249"/>
  <c r="P248"/>
  <c r="M248"/>
  <c r="J248"/>
  <c r="P247"/>
  <c r="M247"/>
  <c r="J247"/>
  <c r="P246"/>
  <c r="M246"/>
  <c r="J246"/>
  <c r="P245"/>
  <c r="M245"/>
  <c r="J245"/>
  <c r="P244"/>
  <c r="M244"/>
  <c r="J244"/>
  <c r="P243"/>
  <c r="M243"/>
  <c r="J243"/>
  <c r="P242"/>
  <c r="M242"/>
  <c r="J242"/>
  <c r="P241"/>
  <c r="M241"/>
  <c r="J241"/>
  <c r="P240"/>
  <c r="M240"/>
  <c r="J240"/>
  <c r="P239"/>
  <c r="M239"/>
  <c r="H239"/>
  <c r="J239" s="1"/>
  <c r="P238"/>
  <c r="M238"/>
  <c r="P237"/>
  <c r="M237"/>
  <c r="P236"/>
  <c r="M236"/>
  <c r="P235"/>
  <c r="M235"/>
  <c r="P233"/>
  <c r="P232" s="1"/>
  <c r="P231" s="1"/>
  <c r="P230" s="1"/>
  <c r="P221" s="1"/>
  <c r="M233"/>
  <c r="M232" s="1"/>
  <c r="M231" s="1"/>
  <c r="M230" s="1"/>
  <c r="M221" s="1"/>
  <c r="J233"/>
  <c r="O232"/>
  <c r="N232"/>
  <c r="N231" s="1"/>
  <c r="N230" s="1"/>
  <c r="N221" s="1"/>
  <c r="L232"/>
  <c r="L231" s="1"/>
  <c r="L230" s="1"/>
  <c r="L221" s="1"/>
  <c r="K232"/>
  <c r="I232"/>
  <c r="H232"/>
  <c r="O231"/>
  <c r="O230" s="1"/>
  <c r="O221" s="1"/>
  <c r="K231"/>
  <c r="K230" s="1"/>
  <c r="K221" s="1"/>
  <c r="I231"/>
  <c r="I230" s="1"/>
  <c r="I221" s="1"/>
  <c r="P229"/>
  <c r="M229"/>
  <c r="J229"/>
  <c r="P228"/>
  <c r="M228"/>
  <c r="H228"/>
  <c r="J228" s="1"/>
  <c r="P227"/>
  <c r="M227"/>
  <c r="P226"/>
  <c r="M226"/>
  <c r="P225"/>
  <c r="M225"/>
  <c r="H225"/>
  <c r="J225" s="1"/>
  <c r="P224"/>
  <c r="M224"/>
  <c r="H224"/>
  <c r="J224" s="1"/>
  <c r="P223"/>
  <c r="M223"/>
  <c r="H223"/>
  <c r="J223" s="1"/>
  <c r="P222"/>
  <c r="M222"/>
  <c r="P215"/>
  <c r="P214" s="1"/>
  <c r="P213" s="1"/>
  <c r="P212" s="1"/>
  <c r="P211" s="1"/>
  <c r="P210" s="1"/>
  <c r="P209" s="1"/>
  <c r="M215"/>
  <c r="M214" s="1"/>
  <c r="M213" s="1"/>
  <c r="M212" s="1"/>
  <c r="M211" s="1"/>
  <c r="M210" s="1"/>
  <c r="M209" s="1"/>
  <c r="M208" s="1"/>
  <c r="J215"/>
  <c r="O214"/>
  <c r="N214"/>
  <c r="N213" s="1"/>
  <c r="N212" s="1"/>
  <c r="N211" s="1"/>
  <c r="N210" s="1"/>
  <c r="N209" s="1"/>
  <c r="L214"/>
  <c r="L213" s="1"/>
  <c r="L212" s="1"/>
  <c r="L211" s="1"/>
  <c r="L210" s="1"/>
  <c r="L209" s="1"/>
  <c r="L208" s="1"/>
  <c r="K214"/>
  <c r="I214"/>
  <c r="H214"/>
  <c r="O213"/>
  <c r="O212" s="1"/>
  <c r="O211" s="1"/>
  <c r="O210" s="1"/>
  <c r="O209" s="1"/>
  <c r="O208" s="1"/>
  <c r="K213"/>
  <c r="K212" s="1"/>
  <c r="K211" s="1"/>
  <c r="K210" s="1"/>
  <c r="K209" s="1"/>
  <c r="K208" s="1"/>
  <c r="I213"/>
  <c r="I212" s="1"/>
  <c r="I211" s="1"/>
  <c r="I210" s="1"/>
  <c r="I209" s="1"/>
  <c r="I208" s="1"/>
  <c r="P206"/>
  <c r="P205" s="1"/>
  <c r="P204" s="1"/>
  <c r="P203" s="1"/>
  <c r="M206"/>
  <c r="J206"/>
  <c r="J205" s="1"/>
  <c r="J204" s="1"/>
  <c r="J203" s="1"/>
  <c r="O205"/>
  <c r="O204" s="1"/>
  <c r="O203" s="1"/>
  <c r="N205"/>
  <c r="M205"/>
  <c r="M204" s="1"/>
  <c r="M203" s="1"/>
  <c r="L205"/>
  <c r="L204" s="1"/>
  <c r="L203" s="1"/>
  <c r="K205"/>
  <c r="K204" s="1"/>
  <c r="K203" s="1"/>
  <c r="I205"/>
  <c r="I204" s="1"/>
  <c r="I203" s="1"/>
  <c r="H205"/>
  <c r="N204"/>
  <c r="N203" s="1"/>
  <c r="H204"/>
  <c r="H203" s="1"/>
  <c r="P200"/>
  <c r="P199" s="1"/>
  <c r="P198" s="1"/>
  <c r="M200"/>
  <c r="J200"/>
  <c r="O199"/>
  <c r="O198" s="1"/>
  <c r="O194" s="1"/>
  <c r="O193" s="1"/>
  <c r="N199"/>
  <c r="M199"/>
  <c r="M198" s="1"/>
  <c r="L199"/>
  <c r="L198" s="1"/>
  <c r="L194" s="1"/>
  <c r="L193" s="1"/>
  <c r="K199"/>
  <c r="K198" s="1"/>
  <c r="I199"/>
  <c r="I198" s="1"/>
  <c r="I194" s="1"/>
  <c r="I193" s="1"/>
  <c r="H199"/>
  <c r="N198"/>
  <c r="P197"/>
  <c r="M197"/>
  <c r="J197"/>
  <c r="N196"/>
  <c r="P196" s="1"/>
  <c r="K196"/>
  <c r="M196" s="1"/>
  <c r="H196"/>
  <c r="J196" s="1"/>
  <c r="P192"/>
  <c r="P191" s="1"/>
  <c r="P190" s="1"/>
  <c r="P189" s="1"/>
  <c r="M192"/>
  <c r="J192"/>
  <c r="O191"/>
  <c r="O190" s="1"/>
  <c r="O189" s="1"/>
  <c r="N191"/>
  <c r="M191"/>
  <c r="M190" s="1"/>
  <c r="M189" s="1"/>
  <c r="L191"/>
  <c r="L190" s="1"/>
  <c r="L189" s="1"/>
  <c r="K191"/>
  <c r="K190" s="1"/>
  <c r="K189" s="1"/>
  <c r="I191"/>
  <c r="I190" s="1"/>
  <c r="I189" s="1"/>
  <c r="H191"/>
  <c r="N190"/>
  <c r="N189" s="1"/>
  <c r="H190"/>
  <c r="P188"/>
  <c r="P187" s="1"/>
  <c r="P186" s="1"/>
  <c r="M188"/>
  <c r="J188"/>
  <c r="O187"/>
  <c r="O186" s="1"/>
  <c r="N187"/>
  <c r="M187"/>
  <c r="M186" s="1"/>
  <c r="L187"/>
  <c r="L186" s="1"/>
  <c r="K187"/>
  <c r="K186" s="1"/>
  <c r="I187"/>
  <c r="I186" s="1"/>
  <c r="H187"/>
  <c r="N186"/>
  <c r="P185"/>
  <c r="P184" s="1"/>
  <c r="P183" s="1"/>
  <c r="M185"/>
  <c r="M184" s="1"/>
  <c r="M183" s="1"/>
  <c r="J185"/>
  <c r="O184"/>
  <c r="N184"/>
  <c r="N183" s="1"/>
  <c r="L184"/>
  <c r="L183" s="1"/>
  <c r="K184"/>
  <c r="I184"/>
  <c r="H184"/>
  <c r="O183"/>
  <c r="K183"/>
  <c r="I183"/>
  <c r="P182"/>
  <c r="P181" s="1"/>
  <c r="P180" s="1"/>
  <c r="M182"/>
  <c r="J182"/>
  <c r="O181"/>
  <c r="O180" s="1"/>
  <c r="N181"/>
  <c r="M181"/>
  <c r="M180" s="1"/>
  <c r="L181"/>
  <c r="L180" s="1"/>
  <c r="K181"/>
  <c r="K180" s="1"/>
  <c r="I181"/>
  <c r="I180" s="1"/>
  <c r="H181"/>
  <c r="N180"/>
  <c r="P176"/>
  <c r="P175" s="1"/>
  <c r="P174" s="1"/>
  <c r="P173" s="1"/>
  <c r="M176"/>
  <c r="J176"/>
  <c r="J175" s="1"/>
  <c r="J174" s="1"/>
  <c r="J173" s="1"/>
  <c r="O175"/>
  <c r="O174" s="1"/>
  <c r="O173" s="1"/>
  <c r="N175"/>
  <c r="M175"/>
  <c r="M174" s="1"/>
  <c r="M173" s="1"/>
  <c r="L175"/>
  <c r="L174" s="1"/>
  <c r="L173" s="1"/>
  <c r="K175"/>
  <c r="K174" s="1"/>
  <c r="K173" s="1"/>
  <c r="I175"/>
  <c r="I174" s="1"/>
  <c r="I173" s="1"/>
  <c r="H175"/>
  <c r="N174"/>
  <c r="N173" s="1"/>
  <c r="H174"/>
  <c r="H173" s="1"/>
  <c r="P170"/>
  <c r="M170"/>
  <c r="J170"/>
  <c r="N169"/>
  <c r="K169"/>
  <c r="M169" s="1"/>
  <c r="H169"/>
  <c r="K168"/>
  <c r="M168" s="1"/>
  <c r="P167"/>
  <c r="P166" s="1"/>
  <c r="P165" s="1"/>
  <c r="M167"/>
  <c r="M166" s="1"/>
  <c r="M165" s="1"/>
  <c r="J167"/>
  <c r="O166"/>
  <c r="N166"/>
  <c r="N165" s="1"/>
  <c r="L166"/>
  <c r="L165" s="1"/>
  <c r="L164" s="1"/>
  <c r="K166"/>
  <c r="I166"/>
  <c r="H166"/>
  <c r="O165"/>
  <c r="O164" s="1"/>
  <c r="K165"/>
  <c r="I165"/>
  <c r="I164" s="1"/>
  <c r="P163"/>
  <c r="M163"/>
  <c r="J163"/>
  <c r="N162"/>
  <c r="P162" s="1"/>
  <c r="K162"/>
  <c r="M162" s="1"/>
  <c r="H162"/>
  <c r="J162" s="1"/>
  <c r="P159"/>
  <c r="M159"/>
  <c r="J159"/>
  <c r="N158"/>
  <c r="P158" s="1"/>
  <c r="K158"/>
  <c r="H158"/>
  <c r="P156"/>
  <c r="M156"/>
  <c r="M155" s="1"/>
  <c r="M154" s="1"/>
  <c r="J156"/>
  <c r="O155"/>
  <c r="N155"/>
  <c r="N154" s="1"/>
  <c r="L155"/>
  <c r="L154" s="1"/>
  <c r="L153" s="1"/>
  <c r="K155"/>
  <c r="I155"/>
  <c r="H155"/>
  <c r="O154"/>
  <c r="O153" s="1"/>
  <c r="K154"/>
  <c r="I154"/>
  <c r="I153" s="1"/>
  <c r="P152"/>
  <c r="M152"/>
  <c r="J152"/>
  <c r="N151"/>
  <c r="P151" s="1"/>
  <c r="K151"/>
  <c r="M151" s="1"/>
  <c r="H151"/>
  <c r="J151" s="1"/>
  <c r="K150"/>
  <c r="M150" s="1"/>
  <c r="P148"/>
  <c r="P147" s="1"/>
  <c r="P146" s="1"/>
  <c r="P145" s="1"/>
  <c r="M148"/>
  <c r="J148"/>
  <c r="O147"/>
  <c r="O146" s="1"/>
  <c r="O145" s="1"/>
  <c r="N147"/>
  <c r="M147"/>
  <c r="M146" s="1"/>
  <c r="M145" s="1"/>
  <c r="L147"/>
  <c r="L146" s="1"/>
  <c r="L145" s="1"/>
  <c r="K147"/>
  <c r="K146" s="1"/>
  <c r="K145" s="1"/>
  <c r="I147"/>
  <c r="I146" s="1"/>
  <c r="I145" s="1"/>
  <c r="H147"/>
  <c r="N146"/>
  <c r="N145" s="1"/>
  <c r="P144"/>
  <c r="P143" s="1"/>
  <c r="M144"/>
  <c r="J144"/>
  <c r="O143"/>
  <c r="N143"/>
  <c r="M143"/>
  <c r="L143"/>
  <c r="K143"/>
  <c r="I143"/>
  <c r="H143"/>
  <c r="P142"/>
  <c r="P141" s="1"/>
  <c r="P140" s="1"/>
  <c r="M142"/>
  <c r="J142"/>
  <c r="O141"/>
  <c r="O140" s="1"/>
  <c r="N141"/>
  <c r="M141"/>
  <c r="M140" s="1"/>
  <c r="L141"/>
  <c r="L140" s="1"/>
  <c r="K141"/>
  <c r="K140" s="1"/>
  <c r="I141"/>
  <c r="I140" s="1"/>
  <c r="H141"/>
  <c r="N140"/>
  <c r="H140"/>
  <c r="P139"/>
  <c r="P138" s="1"/>
  <c r="P137" s="1"/>
  <c r="M139"/>
  <c r="M138" s="1"/>
  <c r="M137" s="1"/>
  <c r="J139"/>
  <c r="O138"/>
  <c r="O137" s="1"/>
  <c r="N138"/>
  <c r="N137" s="1"/>
  <c r="L138"/>
  <c r="K138"/>
  <c r="K137" s="1"/>
  <c r="I138"/>
  <c r="I137" s="1"/>
  <c r="H138"/>
  <c r="L137"/>
  <c r="H137"/>
  <c r="P136"/>
  <c r="P135" s="1"/>
  <c r="P134" s="1"/>
  <c r="M136"/>
  <c r="M135" s="1"/>
  <c r="M134" s="1"/>
  <c r="J136"/>
  <c r="O135"/>
  <c r="N135"/>
  <c r="N134" s="1"/>
  <c r="L135"/>
  <c r="L134" s="1"/>
  <c r="K135"/>
  <c r="I135"/>
  <c r="H135"/>
  <c r="O134"/>
  <c r="K134"/>
  <c r="I134"/>
  <c r="P132"/>
  <c r="P131" s="1"/>
  <c r="P130" s="1"/>
  <c r="M132"/>
  <c r="M131" s="1"/>
  <c r="M130" s="1"/>
  <c r="J132"/>
  <c r="O131"/>
  <c r="N131"/>
  <c r="N130" s="1"/>
  <c r="L131"/>
  <c r="L130" s="1"/>
  <c r="K131"/>
  <c r="I131"/>
  <c r="H131"/>
  <c r="O130"/>
  <c r="K130"/>
  <c r="I130"/>
  <c r="P129"/>
  <c r="P128" s="1"/>
  <c r="M129"/>
  <c r="J129"/>
  <c r="O128"/>
  <c r="N128"/>
  <c r="M128"/>
  <c r="L128"/>
  <c r="K128"/>
  <c r="P127"/>
  <c r="P126" s="1"/>
  <c r="P125" s="1"/>
  <c r="M127"/>
  <c r="J127"/>
  <c r="O126"/>
  <c r="O125" s="1"/>
  <c r="N126"/>
  <c r="M126"/>
  <c r="M125" s="1"/>
  <c r="L126"/>
  <c r="L125" s="1"/>
  <c r="K126"/>
  <c r="K125" s="1"/>
  <c r="I126"/>
  <c r="H126"/>
  <c r="N125"/>
  <c r="P124"/>
  <c r="P123" s="1"/>
  <c r="P122" s="1"/>
  <c r="M124"/>
  <c r="J124"/>
  <c r="J21" s="1"/>
  <c r="O123"/>
  <c r="N123"/>
  <c r="N122" s="1"/>
  <c r="L123"/>
  <c r="L122" s="1"/>
  <c r="K123"/>
  <c r="I123"/>
  <c r="H123"/>
  <c r="O122"/>
  <c r="K122"/>
  <c r="I122"/>
  <c r="P120"/>
  <c r="P119" s="1"/>
  <c r="P118" s="1"/>
  <c r="P117" s="1"/>
  <c r="M120"/>
  <c r="M119" s="1"/>
  <c r="M118" s="1"/>
  <c r="M117" s="1"/>
  <c r="J120"/>
  <c r="O119"/>
  <c r="N119"/>
  <c r="N118" s="1"/>
  <c r="N117" s="1"/>
  <c r="L119"/>
  <c r="L118" s="1"/>
  <c r="L117" s="1"/>
  <c r="K119"/>
  <c r="I119"/>
  <c r="H119"/>
  <c r="O118"/>
  <c r="O117" s="1"/>
  <c r="K118"/>
  <c r="K117" s="1"/>
  <c r="I118"/>
  <c r="I117" s="1"/>
  <c r="P116"/>
  <c r="M116"/>
  <c r="J116"/>
  <c r="N115"/>
  <c r="P115" s="1"/>
  <c r="K115"/>
  <c r="M115" s="1"/>
  <c r="H115"/>
  <c r="J115" s="1"/>
  <c r="K114"/>
  <c r="M114" s="1"/>
  <c r="P112"/>
  <c r="M112"/>
  <c r="J112"/>
  <c r="N111"/>
  <c r="K111"/>
  <c r="M111" s="1"/>
  <c r="H111"/>
  <c r="K110"/>
  <c r="P106"/>
  <c r="M106"/>
  <c r="J106"/>
  <c r="N105"/>
  <c r="K105"/>
  <c r="M105" s="1"/>
  <c r="H105"/>
  <c r="J105" s="1"/>
  <c r="P103"/>
  <c r="M103"/>
  <c r="J103"/>
  <c r="P102"/>
  <c r="K102"/>
  <c r="M102" s="1"/>
  <c r="H102"/>
  <c r="P101"/>
  <c r="P100"/>
  <c r="M100"/>
  <c r="J100"/>
  <c r="P99"/>
  <c r="K99"/>
  <c r="M99" s="1"/>
  <c r="H99"/>
  <c r="J99" s="1"/>
  <c r="P98"/>
  <c r="P96"/>
  <c r="M96"/>
  <c r="J96"/>
  <c r="N95"/>
  <c r="P95" s="1"/>
  <c r="K95"/>
  <c r="H95"/>
  <c r="J95" s="1"/>
  <c r="P92"/>
  <c r="M92"/>
  <c r="J92"/>
  <c r="P91"/>
  <c r="M91"/>
  <c r="J91"/>
  <c r="P90"/>
  <c r="M90"/>
  <c r="J90"/>
  <c r="P89"/>
  <c r="M89"/>
  <c r="J89"/>
  <c r="P88"/>
  <c r="M88"/>
  <c r="J88"/>
  <c r="P87"/>
  <c r="M87"/>
  <c r="J87"/>
  <c r="P86"/>
  <c r="M86"/>
  <c r="J86"/>
  <c r="P85"/>
  <c r="M85"/>
  <c r="J85"/>
  <c r="N84"/>
  <c r="K84"/>
  <c r="M84" s="1"/>
  <c r="H84"/>
  <c r="K83"/>
  <c r="P80"/>
  <c r="M80"/>
  <c r="J80"/>
  <c r="P79"/>
  <c r="M79"/>
  <c r="H79"/>
  <c r="J79" s="1"/>
  <c r="P78"/>
  <c r="M78"/>
  <c r="P77"/>
  <c r="M77"/>
  <c r="J77"/>
  <c r="P76"/>
  <c r="M76"/>
  <c r="H76"/>
  <c r="P75"/>
  <c r="M75"/>
  <c r="P74"/>
  <c r="M74"/>
  <c r="H74"/>
  <c r="J74" s="1"/>
  <c r="P73"/>
  <c r="M73"/>
  <c r="J73"/>
  <c r="P72"/>
  <c r="M72"/>
  <c r="H72"/>
  <c r="J72" s="1"/>
  <c r="P71"/>
  <c r="M71"/>
  <c r="P70"/>
  <c r="M70"/>
  <c r="P69"/>
  <c r="M69"/>
  <c r="P67"/>
  <c r="M67"/>
  <c r="J67"/>
  <c r="P66"/>
  <c r="M66"/>
  <c r="J66"/>
  <c r="O65"/>
  <c r="N65"/>
  <c r="N64" s="1"/>
  <c r="N63" s="1"/>
  <c r="N62" s="1"/>
  <c r="N56" s="1"/>
  <c r="L65"/>
  <c r="L64" s="1"/>
  <c r="L63" s="1"/>
  <c r="L62" s="1"/>
  <c r="L56" s="1"/>
  <c r="K65"/>
  <c r="I65"/>
  <c r="H65"/>
  <c r="O64"/>
  <c r="O63" s="1"/>
  <c r="O62" s="1"/>
  <c r="O56" s="1"/>
  <c r="K64"/>
  <c r="K63" s="1"/>
  <c r="K62" s="1"/>
  <c r="K56" s="1"/>
  <c r="I64"/>
  <c r="I63" s="1"/>
  <c r="I62" s="1"/>
  <c r="I56" s="1"/>
  <c r="P61"/>
  <c r="M61"/>
  <c r="J61"/>
  <c r="P60"/>
  <c r="M60"/>
  <c r="J60"/>
  <c r="P59"/>
  <c r="M59"/>
  <c r="H59"/>
  <c r="J59" s="1"/>
  <c r="P58"/>
  <c r="M58"/>
  <c r="P57"/>
  <c r="M57"/>
  <c r="P55"/>
  <c r="M55"/>
  <c r="J55"/>
  <c r="N54"/>
  <c r="P54" s="1"/>
  <c r="K54"/>
  <c r="M54" s="1"/>
  <c r="H54"/>
  <c r="J54" s="1"/>
  <c r="P51"/>
  <c r="P50" s="1"/>
  <c r="P49" s="1"/>
  <c r="P48" s="1"/>
  <c r="M51"/>
  <c r="J51"/>
  <c r="O50"/>
  <c r="O49" s="1"/>
  <c r="O48" s="1"/>
  <c r="O47" s="1"/>
  <c r="O46" s="1"/>
  <c r="N50"/>
  <c r="M50"/>
  <c r="M49" s="1"/>
  <c r="M48" s="1"/>
  <c r="L50"/>
  <c r="L49" s="1"/>
  <c r="L48" s="1"/>
  <c r="L47" s="1"/>
  <c r="L46" s="1"/>
  <c r="K50"/>
  <c r="K49" s="1"/>
  <c r="K48" s="1"/>
  <c r="I50"/>
  <c r="I49" s="1"/>
  <c r="I48" s="1"/>
  <c r="I47" s="1"/>
  <c r="I46" s="1"/>
  <c r="H50"/>
  <c r="H49" s="1"/>
  <c r="N49"/>
  <c r="N48" s="1"/>
  <c r="P45"/>
  <c r="P44" s="1"/>
  <c r="P43" s="1"/>
  <c r="P42" s="1"/>
  <c r="P41" s="1"/>
  <c r="P40" s="1"/>
  <c r="M45"/>
  <c r="J45"/>
  <c r="O44"/>
  <c r="O43" s="1"/>
  <c r="O42" s="1"/>
  <c r="O41" s="1"/>
  <c r="O40" s="1"/>
  <c r="N44"/>
  <c r="M44"/>
  <c r="M43" s="1"/>
  <c r="M42" s="1"/>
  <c r="M41" s="1"/>
  <c r="M40" s="1"/>
  <c r="L44"/>
  <c r="L43" s="1"/>
  <c r="L42" s="1"/>
  <c r="L41" s="1"/>
  <c r="L40" s="1"/>
  <c r="K44"/>
  <c r="K43" s="1"/>
  <c r="K42" s="1"/>
  <c r="K41" s="1"/>
  <c r="K40" s="1"/>
  <c r="I44"/>
  <c r="I43" s="1"/>
  <c r="I42" s="1"/>
  <c r="I41" s="1"/>
  <c r="I40" s="1"/>
  <c r="H44"/>
  <c r="N43"/>
  <c r="N42" s="1"/>
  <c r="N41" s="1"/>
  <c r="N40" s="1"/>
  <c r="H43"/>
  <c r="P39"/>
  <c r="M39"/>
  <c r="J39"/>
  <c r="N38"/>
  <c r="K38"/>
  <c r="M38" s="1"/>
  <c r="H38"/>
  <c r="J38" s="1"/>
  <c r="P35"/>
  <c r="M35"/>
  <c r="J35"/>
  <c r="O34"/>
  <c r="N34"/>
  <c r="N33" s="1"/>
  <c r="N32" s="1"/>
  <c r="L34"/>
  <c r="L33" s="1"/>
  <c r="L32" s="1"/>
  <c r="L31" s="1"/>
  <c r="L26" s="1"/>
  <c r="K34"/>
  <c r="I34"/>
  <c r="H34"/>
  <c r="O33"/>
  <c r="O32" s="1"/>
  <c r="O31" s="1"/>
  <c r="O26" s="1"/>
  <c r="K33"/>
  <c r="K32" s="1"/>
  <c r="I33"/>
  <c r="I32" s="1"/>
  <c r="I31" s="1"/>
  <c r="I26" s="1"/>
  <c r="P30"/>
  <c r="M30"/>
  <c r="H30"/>
  <c r="J30" s="1"/>
  <c r="P29"/>
  <c r="M29"/>
  <c r="P28"/>
  <c r="M28"/>
  <c r="P27"/>
  <c r="M27"/>
  <c r="O24"/>
  <c r="N24"/>
  <c r="L24"/>
  <c r="K24"/>
  <c r="I24"/>
  <c r="H24"/>
  <c r="O23"/>
  <c r="N23"/>
  <c r="L23"/>
  <c r="K23"/>
  <c r="I23"/>
  <c r="H23"/>
  <c r="O22"/>
  <c r="N22"/>
  <c r="L22"/>
  <c r="K22"/>
  <c r="I22"/>
  <c r="H22"/>
  <c r="M123" l="1"/>
  <c r="M122" s="1"/>
  <c r="M121" s="1"/>
  <c r="M21"/>
  <c r="J214"/>
  <c r="I270"/>
  <c r="I269" s="1"/>
  <c r="M270"/>
  <c r="M269" s="1"/>
  <c r="K539"/>
  <c r="M539" s="1"/>
  <c r="J557"/>
  <c r="H566"/>
  <c r="H829"/>
  <c r="J829" s="1"/>
  <c r="J884"/>
  <c r="J885"/>
  <c r="P885"/>
  <c r="P884" s="1"/>
  <c r="P883" s="1"/>
  <c r="M885"/>
  <c r="M884" s="1"/>
  <c r="M883" s="1"/>
  <c r="O1355"/>
  <c r="O1343" s="1"/>
  <c r="O1342" s="1"/>
  <c r="O1341" s="1"/>
  <c r="L17"/>
  <c r="I19"/>
  <c r="H58"/>
  <c r="J58" s="1"/>
  <c r="M179"/>
  <c r="M178" s="1"/>
  <c r="O179"/>
  <c r="O178" s="1"/>
  <c r="O376"/>
  <c r="O375" s="1"/>
  <c r="H539"/>
  <c r="J539" s="1"/>
  <c r="J620"/>
  <c r="H1049"/>
  <c r="J1049" s="1"/>
  <c r="K1102"/>
  <c r="K1101" s="1"/>
  <c r="M1102"/>
  <c r="M1101" s="1"/>
  <c r="O1102"/>
  <c r="O1101" s="1"/>
  <c r="O1096" s="1"/>
  <c r="O1087" s="1"/>
  <c r="N1102"/>
  <c r="N1101" s="1"/>
  <c r="I1102"/>
  <c r="I1101" s="1"/>
  <c r="I1096" s="1"/>
  <c r="I1087" s="1"/>
  <c r="H1118"/>
  <c r="J1118" s="1"/>
  <c r="J1149"/>
  <c r="H1159"/>
  <c r="J1159" s="1"/>
  <c r="P1150"/>
  <c r="K1231"/>
  <c r="K1244"/>
  <c r="M1244" s="1"/>
  <c r="I1357"/>
  <c r="I1356" s="1"/>
  <c r="I1355" s="1"/>
  <c r="L1355"/>
  <c r="L1102"/>
  <c r="L1101" s="1"/>
  <c r="L1096" s="1"/>
  <c r="L1087" s="1"/>
  <c r="K442"/>
  <c r="M442" s="1"/>
  <c r="H443"/>
  <c r="J443" s="1"/>
  <c r="N443"/>
  <c r="P443" s="1"/>
  <c r="N829"/>
  <c r="P829" s="1"/>
  <c r="K1313"/>
  <c r="M1313" s="1"/>
  <c r="M1312" s="1"/>
  <c r="M1311" s="1"/>
  <c r="H1314"/>
  <c r="N1314"/>
  <c r="L1337"/>
  <c r="J1338"/>
  <c r="H898"/>
  <c r="H897" s="1"/>
  <c r="J897" s="1"/>
  <c r="K459"/>
  <c r="M459" s="1"/>
  <c r="M458" s="1"/>
  <c r="H460"/>
  <c r="N460"/>
  <c r="M426"/>
  <c r="H792"/>
  <c r="J792" s="1"/>
  <c r="K1281"/>
  <c r="M1281" s="1"/>
  <c r="H37"/>
  <c r="J37" s="1"/>
  <c r="H53"/>
  <c r="J53" s="1"/>
  <c r="H71"/>
  <c r="J71" s="1"/>
  <c r="H94"/>
  <c r="J94" s="1"/>
  <c r="M23"/>
  <c r="I1338"/>
  <c r="I1337" s="1"/>
  <c r="J22"/>
  <c r="K18"/>
  <c r="O18"/>
  <c r="H57"/>
  <c r="J57" s="1"/>
  <c r="P65"/>
  <c r="P64" s="1"/>
  <c r="P63" s="1"/>
  <c r="P62" s="1"/>
  <c r="H161"/>
  <c r="J161" s="1"/>
  <c r="N179"/>
  <c r="N178" s="1"/>
  <c r="L179"/>
  <c r="H195"/>
  <c r="J195" s="1"/>
  <c r="K270"/>
  <c r="K269" s="1"/>
  <c r="K263" s="1"/>
  <c r="K234" s="1"/>
  <c r="H425"/>
  <c r="K425"/>
  <c r="H434"/>
  <c r="J434" s="1"/>
  <c r="J440"/>
  <c r="H442"/>
  <c r="J442" s="1"/>
  <c r="K458"/>
  <c r="P485"/>
  <c r="P484" s="1"/>
  <c r="P483" s="1"/>
  <c r="P482" s="1"/>
  <c r="P475" s="1"/>
  <c r="P474" s="1"/>
  <c r="L509"/>
  <c r="L508" s="1"/>
  <c r="L501" s="1"/>
  <c r="N18"/>
  <c r="M586"/>
  <c r="H600"/>
  <c r="J600" s="1"/>
  <c r="H719"/>
  <c r="H718" s="1"/>
  <c r="J718" s="1"/>
  <c r="H1068"/>
  <c r="H1067" s="1"/>
  <c r="J1067" s="1"/>
  <c r="O1055"/>
  <c r="O1054" s="1"/>
  <c r="H1239"/>
  <c r="K1250"/>
  <c r="M1250" s="1"/>
  <c r="H1281"/>
  <c r="J1281" s="1"/>
  <c r="P1332"/>
  <c r="P1331" s="1"/>
  <c r="P1330" s="1"/>
  <c r="P1321" s="1"/>
  <c r="M1355"/>
  <c r="I1369"/>
  <c r="M428"/>
  <c r="K1147"/>
  <c r="N53"/>
  <c r="P53" s="1"/>
  <c r="J65"/>
  <c r="M65"/>
  <c r="M64" s="1"/>
  <c r="M63" s="1"/>
  <c r="M62" s="1"/>
  <c r="N94"/>
  <c r="P94" s="1"/>
  <c r="K101"/>
  <c r="M101" s="1"/>
  <c r="M22"/>
  <c r="N161"/>
  <c r="P161" s="1"/>
  <c r="K179"/>
  <c r="K178" s="1"/>
  <c r="N195"/>
  <c r="N194" s="1"/>
  <c r="N193" s="1"/>
  <c r="J267"/>
  <c r="N17"/>
  <c r="J428"/>
  <c r="H515"/>
  <c r="H514" s="1"/>
  <c r="J514" s="1"/>
  <c r="P427"/>
  <c r="P570"/>
  <c r="L584"/>
  <c r="I18"/>
  <c r="L18"/>
  <c r="N600"/>
  <c r="P600" s="1"/>
  <c r="J605"/>
  <c r="H766"/>
  <c r="H765" s="1"/>
  <c r="J765" s="1"/>
  <c r="H837"/>
  <c r="H836" s="1"/>
  <c r="J836" s="1"/>
  <c r="H904"/>
  <c r="H903" s="1"/>
  <c r="H909"/>
  <c r="J909" s="1"/>
  <c r="K919"/>
  <c r="H932"/>
  <c r="J932" s="1"/>
  <c r="H1088"/>
  <c r="J1088" s="1"/>
  <c r="H1090"/>
  <c r="J1090" s="1"/>
  <c r="N1170"/>
  <c r="I1170"/>
  <c r="I1165" s="1"/>
  <c r="I1153" s="1"/>
  <c r="I1152" s="1"/>
  <c r="L1170"/>
  <c r="L1165" s="1"/>
  <c r="L1153" s="1"/>
  <c r="L1152" s="1"/>
  <c r="P1170"/>
  <c r="J1174"/>
  <c r="J1177"/>
  <c r="H1216"/>
  <c r="J1216" s="1"/>
  <c r="P1221"/>
  <c r="P1220" s="1"/>
  <c r="H1231"/>
  <c r="J1231" s="1"/>
  <c r="H1244"/>
  <c r="J1244" s="1"/>
  <c r="H1250"/>
  <c r="J1250" s="1"/>
  <c r="N1369"/>
  <c r="J1371"/>
  <c r="I1362"/>
  <c r="J1359"/>
  <c r="O1337"/>
  <c r="K1285"/>
  <c r="K1284" s="1"/>
  <c r="N1285"/>
  <c r="N1284" s="1"/>
  <c r="N1219" s="1"/>
  <c r="M1149"/>
  <c r="H1337"/>
  <c r="K1337"/>
  <c r="L1362"/>
  <c r="M1369"/>
  <c r="M1368"/>
  <c r="P105"/>
  <c r="N104"/>
  <c r="P104" s="1"/>
  <c r="J158"/>
  <c r="H157"/>
  <c r="J157" s="1"/>
  <c r="P415"/>
  <c r="N414"/>
  <c r="N413" s="1"/>
  <c r="O425"/>
  <c r="O16"/>
  <c r="J524"/>
  <c r="H523"/>
  <c r="H522" s="1"/>
  <c r="J522" s="1"/>
  <c r="M557"/>
  <c r="M556" s="1"/>
  <c r="M555" s="1"/>
  <c r="M554" s="1"/>
  <c r="M553" s="1"/>
  <c r="M427"/>
  <c r="M601"/>
  <c r="K600"/>
  <c r="M600" s="1"/>
  <c r="M596" s="1"/>
  <c r="J766"/>
  <c r="J837"/>
  <c r="M854"/>
  <c r="M853" s="1"/>
  <c r="M852" s="1"/>
  <c r="M851" s="1"/>
  <c r="K853"/>
  <c r="K852" s="1"/>
  <c r="K851" s="1"/>
  <c r="K585"/>
  <c r="K584" s="1"/>
  <c r="H931"/>
  <c r="H995"/>
  <c r="H994" s="1"/>
  <c r="J1043"/>
  <c r="H1042"/>
  <c r="J1081"/>
  <c r="H1080"/>
  <c r="H1079" s="1"/>
  <c r="J1079" s="1"/>
  <c r="M1288"/>
  <c r="M1287" s="1"/>
  <c r="M1286" s="1"/>
  <c r="M1151"/>
  <c r="P1346"/>
  <c r="P1345" s="1"/>
  <c r="P1338"/>
  <c r="P1337" s="1"/>
  <c r="J1349"/>
  <c r="H1348"/>
  <c r="J1348" s="1"/>
  <c r="P1349"/>
  <c r="N1348"/>
  <c r="P1348" s="1"/>
  <c r="P1344" s="1"/>
  <c r="P1343" s="1"/>
  <c r="P1342" s="1"/>
  <c r="P1341" s="1"/>
  <c r="M1382"/>
  <c r="M1381" s="1"/>
  <c r="M1380" s="1"/>
  <c r="M1379" s="1"/>
  <c r="M1378" s="1"/>
  <c r="M1338"/>
  <c r="M1337" s="1"/>
  <c r="J1418"/>
  <c r="H1417"/>
  <c r="J1417" s="1"/>
  <c r="P38"/>
  <c r="N37"/>
  <c r="P37" s="1"/>
  <c r="P155"/>
  <c r="P154" s="1"/>
  <c r="P22"/>
  <c r="J316"/>
  <c r="H315"/>
  <c r="J315" s="1"/>
  <c r="J719"/>
  <c r="H791"/>
  <c r="J791" s="1"/>
  <c r="J895"/>
  <c r="H894"/>
  <c r="H893" s="1"/>
  <c r="J893" s="1"/>
  <c r="J959"/>
  <c r="H958"/>
  <c r="J958" s="1"/>
  <c r="J1168"/>
  <c r="H1167"/>
  <c r="J1167" s="1"/>
  <c r="M1175"/>
  <c r="M1174" s="1"/>
  <c r="M1148"/>
  <c r="M1199"/>
  <c r="K1198"/>
  <c r="M1198" s="1"/>
  <c r="J1297"/>
  <c r="H1296"/>
  <c r="J1325"/>
  <c r="H1324"/>
  <c r="P1406"/>
  <c r="N1405"/>
  <c r="P1405" s="1"/>
  <c r="M587"/>
  <c r="M1427"/>
  <c r="M1426" s="1"/>
  <c r="M1425" s="1"/>
  <c r="M1424" s="1"/>
  <c r="L20"/>
  <c r="L16"/>
  <c r="K17"/>
  <c r="O17"/>
  <c r="O15" s="1"/>
  <c r="H104"/>
  <c r="J104" s="1"/>
  <c r="K161"/>
  <c r="I321"/>
  <c r="I304" s="1"/>
  <c r="K382"/>
  <c r="M382" s="1"/>
  <c r="H383"/>
  <c r="N383"/>
  <c r="H414"/>
  <c r="H478"/>
  <c r="I584"/>
  <c r="K596"/>
  <c r="L967"/>
  <c r="H1001"/>
  <c r="N1147"/>
  <c r="M1150"/>
  <c r="H1355"/>
  <c r="K1368"/>
  <c r="K1362" s="1"/>
  <c r="O1368"/>
  <c r="O1362" s="1"/>
  <c r="L1369"/>
  <c r="H1370"/>
  <c r="N1362"/>
  <c r="J119"/>
  <c r="O121"/>
  <c r="L121"/>
  <c r="J131"/>
  <c r="I133"/>
  <c r="O133"/>
  <c r="J140"/>
  <c r="J155"/>
  <c r="J329"/>
  <c r="O359"/>
  <c r="I376"/>
  <c r="I375" s="1"/>
  <c r="I359" s="1"/>
  <c r="M389"/>
  <c r="M388" s="1"/>
  <c r="M387" s="1"/>
  <c r="O411"/>
  <c r="O410" s="1"/>
  <c r="I425"/>
  <c r="L425"/>
  <c r="J485"/>
  <c r="M485"/>
  <c r="M484" s="1"/>
  <c r="M483" s="1"/>
  <c r="M482" s="1"/>
  <c r="M475" s="1"/>
  <c r="M474" s="1"/>
  <c r="J493"/>
  <c r="O584"/>
  <c r="J587"/>
  <c r="I603"/>
  <c r="I591" s="1"/>
  <c r="I590" s="1"/>
  <c r="I589" s="1"/>
  <c r="J608"/>
  <c r="P628"/>
  <c r="P627" s="1"/>
  <c r="P626" s="1"/>
  <c r="P617" s="1"/>
  <c r="P616" s="1"/>
  <c r="P615" s="1"/>
  <c r="P614" s="1"/>
  <c r="J632"/>
  <c r="J1077"/>
  <c r="O1170"/>
  <c r="O1165" s="1"/>
  <c r="O1153" s="1"/>
  <c r="O1152" s="1"/>
  <c r="L1285"/>
  <c r="L1284" s="1"/>
  <c r="L1219" s="1"/>
  <c r="L1206" s="1"/>
  <c r="L1205" s="1"/>
  <c r="O1285"/>
  <c r="O1284" s="1"/>
  <c r="O1219" s="1"/>
  <c r="O1206" s="1"/>
  <c r="O1205" s="1"/>
  <c r="M1297"/>
  <c r="M1296" s="1"/>
  <c r="M1295" s="1"/>
  <c r="J1319"/>
  <c r="K1344"/>
  <c r="K1343" s="1"/>
  <c r="K1342" s="1"/>
  <c r="K1341" s="1"/>
  <c r="I1427"/>
  <c r="I1426" s="1"/>
  <c r="I1425" s="1"/>
  <c r="I1424" s="1"/>
  <c r="J1346"/>
  <c r="I970"/>
  <c r="I969" s="1"/>
  <c r="I968" s="1"/>
  <c r="I967" s="1"/>
  <c r="H584"/>
  <c r="J23"/>
  <c r="J1360"/>
  <c r="N1384"/>
  <c r="N1385"/>
  <c r="I1385"/>
  <c r="J1385" s="1"/>
  <c r="I1384"/>
  <c r="L1384"/>
  <c r="L1385"/>
  <c r="O1385"/>
  <c r="O1384"/>
  <c r="H17"/>
  <c r="J24"/>
  <c r="H29"/>
  <c r="J49"/>
  <c r="N97"/>
  <c r="P97" s="1"/>
  <c r="K104"/>
  <c r="M104" s="1"/>
  <c r="J102"/>
  <c r="H101"/>
  <c r="J101" s="1"/>
  <c r="P1384"/>
  <c r="P1385"/>
  <c r="M56"/>
  <c r="P23"/>
  <c r="P121"/>
  <c r="K133"/>
  <c r="N157"/>
  <c r="P157" s="1"/>
  <c r="L376"/>
  <c r="L375" s="1"/>
  <c r="L359" s="1"/>
  <c r="M431"/>
  <c r="M446"/>
  <c r="P428"/>
  <c r="J582"/>
  <c r="H724"/>
  <c r="J724" s="1"/>
  <c r="H775"/>
  <c r="H788"/>
  <c r="H787" s="1"/>
  <c r="J787" s="1"/>
  <c r="H833"/>
  <c r="J833" s="1"/>
  <c r="J844"/>
  <c r="J861"/>
  <c r="J869"/>
  <c r="J877"/>
  <c r="K1201"/>
  <c r="M1201" s="1"/>
  <c r="H1202"/>
  <c r="N1202"/>
  <c r="P1149"/>
  <c r="J1288"/>
  <c r="K1302"/>
  <c r="H1303"/>
  <c r="N1303"/>
  <c r="J1309"/>
  <c r="J1333"/>
  <c r="L1343"/>
  <c r="L1342" s="1"/>
  <c r="L1341" s="1"/>
  <c r="J1370"/>
  <c r="J1372"/>
  <c r="N1417"/>
  <c r="P1417" s="1"/>
  <c r="J1432"/>
  <c r="J232"/>
  <c r="H238"/>
  <c r="J238" s="1"/>
  <c r="O270"/>
  <c r="O269" s="1"/>
  <c r="O263" s="1"/>
  <c r="O234" s="1"/>
  <c r="L270"/>
  <c r="L269" s="1"/>
  <c r="J289"/>
  <c r="H296"/>
  <c r="J296" s="1"/>
  <c r="N315"/>
  <c r="P315" s="1"/>
  <c r="P314" s="1"/>
  <c r="P313" s="1"/>
  <c r="P312" s="1"/>
  <c r="P311" s="1"/>
  <c r="J319"/>
  <c r="O322"/>
  <c r="O321" s="1"/>
  <c r="O304" s="1"/>
  <c r="L322"/>
  <c r="L321" s="1"/>
  <c r="L304" s="1"/>
  <c r="H363"/>
  <c r="J363" s="1"/>
  <c r="J420"/>
  <c r="N425"/>
  <c r="J427"/>
  <c r="J429"/>
  <c r="J469"/>
  <c r="H561"/>
  <c r="J561" s="1"/>
  <c r="N566"/>
  <c r="J843"/>
  <c r="O827"/>
  <c r="O826" s="1"/>
  <c r="O825" s="1"/>
  <c r="O643" s="1"/>
  <c r="L827"/>
  <c r="L826" s="1"/>
  <c r="L825" s="1"/>
  <c r="L643" s="1"/>
  <c r="J860"/>
  <c r="J868"/>
  <c r="J876"/>
  <c r="J894"/>
  <c r="N898"/>
  <c r="H919"/>
  <c r="H918" s="1"/>
  <c r="J918" s="1"/>
  <c r="N958"/>
  <c r="P958" s="1"/>
  <c r="H964"/>
  <c r="J964" s="1"/>
  <c r="O967"/>
  <c r="H1019"/>
  <c r="H1018" s="1"/>
  <c r="N1049"/>
  <c r="N1048" s="1"/>
  <c r="N1047" s="1"/>
  <c r="N1039" s="1"/>
  <c r="M1049"/>
  <c r="M1048" s="1"/>
  <c r="M1047" s="1"/>
  <c r="M1039" s="1"/>
  <c r="K1062"/>
  <c r="M1062" s="1"/>
  <c r="N1068"/>
  <c r="N1067" s="1"/>
  <c r="P1067" s="1"/>
  <c r="N1080"/>
  <c r="J1150"/>
  <c r="H1156"/>
  <c r="J1156" s="1"/>
  <c r="H1162"/>
  <c r="J1162" s="1"/>
  <c r="N1167"/>
  <c r="P1167" s="1"/>
  <c r="K1312"/>
  <c r="K1311" s="1"/>
  <c r="I1343"/>
  <c r="I1342" s="1"/>
  <c r="I1341" s="1"/>
  <c r="J1431"/>
  <c r="K1427"/>
  <c r="K1426" s="1"/>
  <c r="K1425" s="1"/>
  <c r="K1424" s="1"/>
  <c r="O1427"/>
  <c r="O1426" s="1"/>
  <c r="O1425" s="1"/>
  <c r="O1424" s="1"/>
  <c r="P1427"/>
  <c r="P1426" s="1"/>
  <c r="P1425" s="1"/>
  <c r="P1424" s="1"/>
  <c r="I827"/>
  <c r="I826" s="1"/>
  <c r="I825" s="1"/>
  <c r="I643" s="1"/>
  <c r="M34"/>
  <c r="M33" s="1"/>
  <c r="M32" s="1"/>
  <c r="J76"/>
  <c r="H75"/>
  <c r="J75" s="1"/>
  <c r="M83"/>
  <c r="K82"/>
  <c r="M95"/>
  <c r="K94"/>
  <c r="M110"/>
  <c r="K109"/>
  <c r="M109" s="1"/>
  <c r="J169"/>
  <c r="H168"/>
  <c r="J168" s="1"/>
  <c r="P169"/>
  <c r="N168"/>
  <c r="P168" s="1"/>
  <c r="J181"/>
  <c r="H180"/>
  <c r="J180" s="1"/>
  <c r="J187"/>
  <c r="H186"/>
  <c r="J186" s="1"/>
  <c r="J199"/>
  <c r="H198"/>
  <c r="J198" s="1"/>
  <c r="J280"/>
  <c r="H279"/>
  <c r="J279" s="1"/>
  <c r="M339"/>
  <c r="K338"/>
  <c r="J344"/>
  <c r="H343"/>
  <c r="J343" s="1"/>
  <c r="J352"/>
  <c r="H351"/>
  <c r="M373"/>
  <c r="M370" s="1"/>
  <c r="M369" s="1"/>
  <c r="M368" s="1"/>
  <c r="M360" s="1"/>
  <c r="K370"/>
  <c r="K369" s="1"/>
  <c r="K368" s="1"/>
  <c r="K360" s="1"/>
  <c r="J389"/>
  <c r="H388"/>
  <c r="J388" s="1"/>
  <c r="J397"/>
  <c r="H396"/>
  <c r="P397"/>
  <c r="N396"/>
  <c r="J414"/>
  <c r="H413"/>
  <c r="P419"/>
  <c r="P418" s="1"/>
  <c r="P417" s="1"/>
  <c r="N418"/>
  <c r="N417" s="1"/>
  <c r="P465"/>
  <c r="P464" s="1"/>
  <c r="P463" s="1"/>
  <c r="P426"/>
  <c r="J523"/>
  <c r="J548"/>
  <c r="H545"/>
  <c r="J545" s="1"/>
  <c r="P566"/>
  <c r="N565"/>
  <c r="P565" s="1"/>
  <c r="M567"/>
  <c r="K566"/>
  <c r="J594"/>
  <c r="H593"/>
  <c r="P594"/>
  <c r="N593"/>
  <c r="P605"/>
  <c r="P604" s="1"/>
  <c r="P603" s="1"/>
  <c r="J771"/>
  <c r="H770"/>
  <c r="J788"/>
  <c r="P854"/>
  <c r="P853" s="1"/>
  <c r="P852" s="1"/>
  <c r="P851" s="1"/>
  <c r="N585"/>
  <c r="J898"/>
  <c r="J913"/>
  <c r="H912"/>
  <c r="J912" s="1"/>
  <c r="J919"/>
  <c r="M949"/>
  <c r="K948"/>
  <c r="K947" s="1"/>
  <c r="K946" s="1"/>
  <c r="J973"/>
  <c r="H972"/>
  <c r="P973"/>
  <c r="N972"/>
  <c r="M1031"/>
  <c r="K1030"/>
  <c r="M1030" s="1"/>
  <c r="M1025" s="1"/>
  <c r="M1016" s="1"/>
  <c r="J1036"/>
  <c r="H1035"/>
  <c r="H1048"/>
  <c r="J1048" s="1"/>
  <c r="M1069"/>
  <c r="K1068"/>
  <c r="J1080"/>
  <c r="M1098"/>
  <c r="K1097"/>
  <c r="M1097" s="1"/>
  <c r="M1096" s="1"/>
  <c r="M1087" s="1"/>
  <c r="J1103"/>
  <c r="L15"/>
  <c r="H18"/>
  <c r="H19"/>
  <c r="J19" s="1"/>
  <c r="P34"/>
  <c r="P33" s="1"/>
  <c r="P32" s="1"/>
  <c r="H36"/>
  <c r="J36" s="1"/>
  <c r="K37"/>
  <c r="J43"/>
  <c r="N52"/>
  <c r="P52" s="1"/>
  <c r="P47" s="1"/>
  <c r="P46" s="1"/>
  <c r="K53"/>
  <c r="H78"/>
  <c r="J78" s="1"/>
  <c r="K113"/>
  <c r="M113" s="1"/>
  <c r="H114"/>
  <c r="N114"/>
  <c r="L133"/>
  <c r="K149"/>
  <c r="M149" s="1"/>
  <c r="H150"/>
  <c r="N150"/>
  <c r="P164"/>
  <c r="L178"/>
  <c r="J190"/>
  <c r="K195"/>
  <c r="M195" s="1"/>
  <c r="M194" s="1"/>
  <c r="M193" s="1"/>
  <c r="H227"/>
  <c r="H237"/>
  <c r="L263"/>
  <c r="L234" s="1"/>
  <c r="N270"/>
  <c r="N269" s="1"/>
  <c r="N263" s="1"/>
  <c r="N234" s="1"/>
  <c r="P270"/>
  <c r="P269" s="1"/>
  <c r="J275"/>
  <c r="H293"/>
  <c r="H295"/>
  <c r="P322"/>
  <c r="K343"/>
  <c r="M343" s="1"/>
  <c r="H356"/>
  <c r="H407"/>
  <c r="L411"/>
  <c r="L410" s="1"/>
  <c r="J422"/>
  <c r="P431"/>
  <c r="H449"/>
  <c r="N467"/>
  <c r="P467"/>
  <c r="J471"/>
  <c r="K545"/>
  <c r="K544" s="1"/>
  <c r="K543" s="1"/>
  <c r="K542" s="1"/>
  <c r="M545"/>
  <c r="M544" s="1"/>
  <c r="M543" s="1"/>
  <c r="M542" s="1"/>
  <c r="J597"/>
  <c r="J610"/>
  <c r="L1025"/>
  <c r="L1016" s="1"/>
  <c r="O1025"/>
  <c r="O1016" s="1"/>
  <c r="J84"/>
  <c r="H83"/>
  <c r="P84"/>
  <c r="N83"/>
  <c r="H93"/>
  <c r="J93" s="1"/>
  <c r="J111"/>
  <c r="H110"/>
  <c r="P111"/>
  <c r="N110"/>
  <c r="J147"/>
  <c r="H146"/>
  <c r="J146" s="1"/>
  <c r="M158"/>
  <c r="K157"/>
  <c r="M157" s="1"/>
  <c r="M153" s="1"/>
  <c r="P266"/>
  <c r="P265" s="1"/>
  <c r="P264" s="1"/>
  <c r="P267"/>
  <c r="J302"/>
  <c r="H301"/>
  <c r="M316"/>
  <c r="K315"/>
  <c r="J340"/>
  <c r="H339"/>
  <c r="P340"/>
  <c r="N339"/>
  <c r="M396"/>
  <c r="K395"/>
  <c r="P414"/>
  <c r="M415"/>
  <c r="K414"/>
  <c r="J455"/>
  <c r="H454"/>
  <c r="J454" s="1"/>
  <c r="J506"/>
  <c r="H505"/>
  <c r="J505" s="1"/>
  <c r="J528"/>
  <c r="H527"/>
  <c r="J527" s="1"/>
  <c r="J566"/>
  <c r="H565"/>
  <c r="J565" s="1"/>
  <c r="M593"/>
  <c r="K592"/>
  <c r="M592" s="1"/>
  <c r="P598"/>
  <c r="P597" s="1"/>
  <c r="P586"/>
  <c r="H723"/>
  <c r="J801"/>
  <c r="H800"/>
  <c r="H832"/>
  <c r="J832" s="1"/>
  <c r="P898"/>
  <c r="N897"/>
  <c r="P897" s="1"/>
  <c r="M899"/>
  <c r="K898"/>
  <c r="H908"/>
  <c r="M914"/>
  <c r="K913"/>
  <c r="M972"/>
  <c r="K971"/>
  <c r="J984"/>
  <c r="H983"/>
  <c r="J1008"/>
  <c r="H1007"/>
  <c r="J1014"/>
  <c r="H1013"/>
  <c r="J1032"/>
  <c r="H1031"/>
  <c r="P1032"/>
  <c r="N1031"/>
  <c r="J1060"/>
  <c r="H1057"/>
  <c r="J1064"/>
  <c r="H1063"/>
  <c r="P1064"/>
  <c r="N1063"/>
  <c r="J1068"/>
  <c r="P1080"/>
  <c r="N1079"/>
  <c r="P1079" s="1"/>
  <c r="M1081"/>
  <c r="K1080"/>
  <c r="P56"/>
  <c r="P133"/>
  <c r="J511"/>
  <c r="H784"/>
  <c r="H828"/>
  <c r="J828" s="1"/>
  <c r="K829"/>
  <c r="H842"/>
  <c r="J842" s="1"/>
  <c r="H859"/>
  <c r="J859" s="1"/>
  <c r="H867"/>
  <c r="J867" s="1"/>
  <c r="H875"/>
  <c r="J875" s="1"/>
  <c r="H883"/>
  <c r="J883" s="1"/>
  <c r="H957"/>
  <c r="N957"/>
  <c r="P957" s="1"/>
  <c r="P945" s="1"/>
  <c r="K958"/>
  <c r="H976"/>
  <c r="H980"/>
  <c r="J980" s="1"/>
  <c r="H989"/>
  <c r="J1075"/>
  <c r="H1074"/>
  <c r="J1074" s="1"/>
  <c r="J1094"/>
  <c r="H1093"/>
  <c r="J1093" s="1"/>
  <c r="J1099"/>
  <c r="H1098"/>
  <c r="P1099"/>
  <c r="N1098"/>
  <c r="J1106"/>
  <c r="H1105"/>
  <c r="J1105" s="1"/>
  <c r="P1369"/>
  <c r="P1368"/>
  <c r="P1362" s="1"/>
  <c r="J44"/>
  <c r="K121"/>
  <c r="J123"/>
  <c r="N121"/>
  <c r="J126"/>
  <c r="N133"/>
  <c r="M133"/>
  <c r="J138"/>
  <c r="J141"/>
  <c r="J143"/>
  <c r="K164"/>
  <c r="J166"/>
  <c r="I179"/>
  <c r="I178" s="1"/>
  <c r="P179"/>
  <c r="P178" s="1"/>
  <c r="J184"/>
  <c r="J191"/>
  <c r="M263"/>
  <c r="M234" s="1"/>
  <c r="J272"/>
  <c r="J276"/>
  <c r="J309"/>
  <c r="K322"/>
  <c r="J325"/>
  <c r="N322"/>
  <c r="M322"/>
  <c r="J333"/>
  <c r="J371"/>
  <c r="P370"/>
  <c r="P369" s="1"/>
  <c r="P368" s="1"/>
  <c r="P360" s="1"/>
  <c r="J379"/>
  <c r="P389"/>
  <c r="P388" s="1"/>
  <c r="P387" s="1"/>
  <c r="I411"/>
  <c r="I410" s="1"/>
  <c r="P455"/>
  <c r="P454" s="1"/>
  <c r="P453" s="1"/>
  <c r="P452" s="1"/>
  <c r="P446" s="1"/>
  <c r="J465"/>
  <c r="I467"/>
  <c r="I457" s="1"/>
  <c r="I430" s="1"/>
  <c r="L467"/>
  <c r="L457" s="1"/>
  <c r="L430" s="1"/>
  <c r="J472"/>
  <c r="J512"/>
  <c r="K509"/>
  <c r="K508" s="1"/>
  <c r="K501" s="1"/>
  <c r="M509"/>
  <c r="M508" s="1"/>
  <c r="M501" s="1"/>
  <c r="O509"/>
  <c r="O508" s="1"/>
  <c r="J520"/>
  <c r="P548"/>
  <c r="P545" s="1"/>
  <c r="P544" s="1"/>
  <c r="P543" s="1"/>
  <c r="P542" s="1"/>
  <c r="I552"/>
  <c r="I551" s="1"/>
  <c r="O552"/>
  <c r="O551" s="1"/>
  <c r="L552"/>
  <c r="L551" s="1"/>
  <c r="J571"/>
  <c r="M571"/>
  <c r="P571"/>
  <c r="I17"/>
  <c r="P587"/>
  <c r="J598"/>
  <c r="N603"/>
  <c r="O617"/>
  <c r="O616" s="1"/>
  <c r="O615" s="1"/>
  <c r="O614" s="1"/>
  <c r="L617"/>
  <c r="L616" s="1"/>
  <c r="L615" s="1"/>
  <c r="L614" s="1"/>
  <c r="L613" s="1"/>
  <c r="M628"/>
  <c r="M627" s="1"/>
  <c r="M626" s="1"/>
  <c r="J633"/>
  <c r="J641"/>
  <c r="J846"/>
  <c r="J847"/>
  <c r="J848"/>
  <c r="J849"/>
  <c r="J855"/>
  <c r="J856"/>
  <c r="J857"/>
  <c r="J864"/>
  <c r="J863" s="1"/>
  <c r="J865"/>
  <c r="J889"/>
  <c r="J890"/>
  <c r="J891"/>
  <c r="J948"/>
  <c r="O944"/>
  <c r="O943" s="1"/>
  <c r="O927" s="1"/>
  <c r="P944"/>
  <c r="P943" s="1"/>
  <c r="P927" s="1"/>
  <c r="J1050"/>
  <c r="P1049"/>
  <c r="P1048" s="1"/>
  <c r="P1047" s="1"/>
  <c r="P1039" s="1"/>
  <c r="L1055"/>
  <c r="L1054" s="1"/>
  <c r="O1038"/>
  <c r="M1332"/>
  <c r="M1331" s="1"/>
  <c r="M1330" s="1"/>
  <c r="M1321" s="1"/>
  <c r="M1344"/>
  <c r="M1343" s="1"/>
  <c r="M1342" s="1"/>
  <c r="M1341" s="1"/>
  <c r="I125"/>
  <c r="J125" s="1"/>
  <c r="O20"/>
  <c r="I20"/>
  <c r="I1055"/>
  <c r="I1054" s="1"/>
  <c r="J1083"/>
  <c r="J1084"/>
  <c r="J1085"/>
  <c r="P1102"/>
  <c r="P1101" s="1"/>
  <c r="J1114"/>
  <c r="M1108"/>
  <c r="H1144"/>
  <c r="P1148"/>
  <c r="N1166"/>
  <c r="P1166" s="1"/>
  <c r="P1165" s="1"/>
  <c r="P1153" s="1"/>
  <c r="P1152" s="1"/>
  <c r="K1167"/>
  <c r="J1172"/>
  <c r="K1170"/>
  <c r="M1170"/>
  <c r="J1178"/>
  <c r="K1191"/>
  <c r="M1191" s="1"/>
  <c r="H1192"/>
  <c r="N1192"/>
  <c r="H1198"/>
  <c r="J1198" s="1"/>
  <c r="H1211"/>
  <c r="J1224"/>
  <c r="H1287"/>
  <c r="H1286" s="1"/>
  <c r="J1286" s="1"/>
  <c r="P1288"/>
  <c r="P1287" s="1"/>
  <c r="P1286" s="1"/>
  <c r="P1297"/>
  <c r="P1296" s="1"/>
  <c r="P1295" s="1"/>
  <c r="H1308"/>
  <c r="H1332"/>
  <c r="K1332"/>
  <c r="K1331" s="1"/>
  <c r="K1330" s="1"/>
  <c r="K1321" s="1"/>
  <c r="J1339"/>
  <c r="J1340"/>
  <c r="H1345"/>
  <c r="J1345" s="1"/>
  <c r="J1351"/>
  <c r="J1352"/>
  <c r="J1353"/>
  <c r="J1378"/>
  <c r="J1379"/>
  <c r="J1380"/>
  <c r="J1381"/>
  <c r="J1382"/>
  <c r="J1386"/>
  <c r="J1387"/>
  <c r="J1388"/>
  <c r="J1389"/>
  <c r="H1404"/>
  <c r="J1404" s="1"/>
  <c r="K1405"/>
  <c r="N1416"/>
  <c r="K1417"/>
  <c r="H1420"/>
  <c r="J1420" s="1"/>
  <c r="M1420"/>
  <c r="H1427"/>
  <c r="H1426" s="1"/>
  <c r="H1425" s="1"/>
  <c r="H1424" s="1"/>
  <c r="J1424" s="1"/>
  <c r="J611"/>
  <c r="J1421"/>
  <c r="J1428"/>
  <c r="J1429"/>
  <c r="H1318"/>
  <c r="I1219"/>
  <c r="I1206" s="1"/>
  <c r="I1205" s="1"/>
  <c r="H1223"/>
  <c r="J1147"/>
  <c r="J1148"/>
  <c r="H1171"/>
  <c r="H1170" s="1"/>
  <c r="J1170" s="1"/>
  <c r="J1027"/>
  <c r="I1025"/>
  <c r="I1016" s="1"/>
  <c r="J1026"/>
  <c r="J1028"/>
  <c r="H947"/>
  <c r="J586"/>
  <c r="J879"/>
  <c r="J880"/>
  <c r="J881"/>
  <c r="J871"/>
  <c r="J872"/>
  <c r="J873"/>
  <c r="J851"/>
  <c r="J852"/>
  <c r="J853"/>
  <c r="J636"/>
  <c r="J637"/>
  <c r="J584"/>
  <c r="I617"/>
  <c r="I616" s="1"/>
  <c r="I615" s="1"/>
  <c r="I614" s="1"/>
  <c r="J628"/>
  <c r="J585"/>
  <c r="H570"/>
  <c r="J570" s="1"/>
  <c r="J499"/>
  <c r="J290"/>
  <c r="I263"/>
  <c r="I234" s="1"/>
  <c r="J266"/>
  <c r="H265"/>
  <c r="J265" s="1"/>
  <c r="I16"/>
  <c r="J135"/>
  <c r="J128"/>
  <c r="J50"/>
  <c r="J34"/>
  <c r="L172"/>
  <c r="L171"/>
  <c r="K171"/>
  <c r="K172"/>
  <c r="M171"/>
  <c r="M172"/>
  <c r="O171"/>
  <c r="O172"/>
  <c r="L202"/>
  <c r="L201"/>
  <c r="K201"/>
  <c r="K202"/>
  <c r="M201"/>
  <c r="M202"/>
  <c r="O201"/>
  <c r="O202"/>
  <c r="J137"/>
  <c r="M164"/>
  <c r="N208"/>
  <c r="P208" s="1"/>
  <c r="H172"/>
  <c r="H171"/>
  <c r="N172"/>
  <c r="N171"/>
  <c r="I171"/>
  <c r="I172"/>
  <c r="J172"/>
  <c r="J171"/>
  <c r="P172"/>
  <c r="P171"/>
  <c r="H202"/>
  <c r="H201"/>
  <c r="N202"/>
  <c r="N201"/>
  <c r="I201"/>
  <c r="I177" s="1"/>
  <c r="I202"/>
  <c r="J202"/>
  <c r="J201"/>
  <c r="P202"/>
  <c r="P201"/>
  <c r="O177"/>
  <c r="H33"/>
  <c r="H42"/>
  <c r="H48"/>
  <c r="H64"/>
  <c r="H98"/>
  <c r="K98"/>
  <c r="H118"/>
  <c r="H122"/>
  <c r="H130"/>
  <c r="J130" s="1"/>
  <c r="H134"/>
  <c r="H154"/>
  <c r="H165"/>
  <c r="H183"/>
  <c r="J183" s="1"/>
  <c r="H189"/>
  <c r="J189" s="1"/>
  <c r="H213"/>
  <c r="H231"/>
  <c r="H271"/>
  <c r="H274"/>
  <c r="J274" s="1"/>
  <c r="H284"/>
  <c r="K284"/>
  <c r="H288"/>
  <c r="H308"/>
  <c r="N314"/>
  <c r="N313" s="1"/>
  <c r="N312" s="1"/>
  <c r="N311" s="1"/>
  <c r="H318"/>
  <c r="J318" s="1"/>
  <c r="H324"/>
  <c r="H328"/>
  <c r="H332"/>
  <c r="H370"/>
  <c r="H378"/>
  <c r="K418"/>
  <c r="K417" s="1"/>
  <c r="H419"/>
  <c r="J423"/>
  <c r="J426"/>
  <c r="O457"/>
  <c r="O430" s="1"/>
  <c r="K467"/>
  <c r="M467"/>
  <c r="M457" s="1"/>
  <c r="O501"/>
  <c r="N509"/>
  <c r="N508" s="1"/>
  <c r="N501" s="1"/>
  <c r="I509"/>
  <c r="I508" s="1"/>
  <c r="I501" s="1"/>
  <c r="P509"/>
  <c r="P508" s="1"/>
  <c r="P501" s="1"/>
  <c r="P536"/>
  <c r="P535" s="1"/>
  <c r="P534" s="1"/>
  <c r="K603"/>
  <c r="O603"/>
  <c r="O591" s="1"/>
  <c r="O590" s="1"/>
  <c r="O589" s="1"/>
  <c r="L603"/>
  <c r="L591" s="1"/>
  <c r="L590" s="1"/>
  <c r="L589" s="1"/>
  <c r="N617"/>
  <c r="N616" s="1"/>
  <c r="N615" s="1"/>
  <c r="N614" s="1"/>
  <c r="J1112"/>
  <c r="H1111"/>
  <c r="H439"/>
  <c r="H453"/>
  <c r="H464"/>
  <c r="H468"/>
  <c r="H484"/>
  <c r="H492"/>
  <c r="H498"/>
  <c r="H504"/>
  <c r="H510"/>
  <c r="H519"/>
  <c r="K538"/>
  <c r="H544"/>
  <c r="H556"/>
  <c r="N569"/>
  <c r="K570"/>
  <c r="H575"/>
  <c r="K575"/>
  <c r="H581"/>
  <c r="H604"/>
  <c r="H607"/>
  <c r="J607" s="1"/>
  <c r="H619"/>
  <c r="H623"/>
  <c r="K623"/>
  <c r="H627"/>
  <c r="H631"/>
  <c r="J631" s="1"/>
  <c r="H635"/>
  <c r="J635" s="1"/>
  <c r="H640"/>
  <c r="J1188"/>
  <c r="H1187"/>
  <c r="J1113"/>
  <c r="J1366"/>
  <c r="J1365" s="1"/>
  <c r="J1364" s="1"/>
  <c r="J1363" s="1"/>
  <c r="H1116"/>
  <c r="J1116" s="1"/>
  <c r="J1175"/>
  <c r="J1189"/>
  <c r="H1197"/>
  <c r="J1197" s="1"/>
  <c r="H1243"/>
  <c r="J1243" s="1"/>
  <c r="K1243"/>
  <c r="M1243" s="1"/>
  <c r="K1280"/>
  <c r="H1292"/>
  <c r="K1292"/>
  <c r="H1394"/>
  <c r="K1394"/>
  <c r="O108" l="1"/>
  <c r="O107" s="1"/>
  <c r="O25" s="1"/>
  <c r="H1249"/>
  <c r="H1344"/>
  <c r="H1343" s="1"/>
  <c r="K457"/>
  <c r="K430" s="1"/>
  <c r="K342"/>
  <c r="M342" s="1"/>
  <c r="I1038"/>
  <c r="J17"/>
  <c r="P17"/>
  <c r="H560"/>
  <c r="J560" s="1"/>
  <c r="P195"/>
  <c r="P194" s="1"/>
  <c r="P193" s="1"/>
  <c r="J18"/>
  <c r="N93"/>
  <c r="P93" s="1"/>
  <c r="N1344"/>
  <c r="N1343" s="1"/>
  <c r="N1342" s="1"/>
  <c r="N1341" s="1"/>
  <c r="J904"/>
  <c r="J515"/>
  <c r="H160"/>
  <c r="H70"/>
  <c r="J70" s="1"/>
  <c r="J1425"/>
  <c r="M425"/>
  <c r="L1038"/>
  <c r="M1231"/>
  <c r="K1230"/>
  <c r="M1230" s="1"/>
  <c r="H1280"/>
  <c r="K1197"/>
  <c r="M1197" s="1"/>
  <c r="H596"/>
  <c r="H569"/>
  <c r="J569" s="1"/>
  <c r="H538"/>
  <c r="H145"/>
  <c r="J145" s="1"/>
  <c r="H1155"/>
  <c r="N828"/>
  <c r="P828" s="1"/>
  <c r="P827" s="1"/>
  <c r="P826" s="1"/>
  <c r="P825" s="1"/>
  <c r="P643" s="1"/>
  <c r="K1025"/>
  <c r="K1016" s="1"/>
  <c r="H52"/>
  <c r="J52" s="1"/>
  <c r="P1068"/>
  <c r="H433"/>
  <c r="H432" s="1"/>
  <c r="J432" s="1"/>
  <c r="J1357"/>
  <c r="J1356"/>
  <c r="J1355" s="1"/>
  <c r="J160"/>
  <c r="P1314"/>
  <c r="N1313"/>
  <c r="I613"/>
  <c r="J1314"/>
  <c r="H1313"/>
  <c r="J1313" s="1"/>
  <c r="J1337"/>
  <c r="P460"/>
  <c r="N459"/>
  <c r="J425"/>
  <c r="J460"/>
  <c r="H459"/>
  <c r="J459" s="1"/>
  <c r="P153"/>
  <c r="J1239"/>
  <c r="H1238"/>
  <c r="J1238" s="1"/>
  <c r="M376"/>
  <c r="K1249"/>
  <c r="M1249" s="1"/>
  <c r="K591"/>
  <c r="K590" s="1"/>
  <c r="K589" s="1"/>
  <c r="H179"/>
  <c r="H69"/>
  <c r="J69" s="1"/>
  <c r="H1230"/>
  <c r="J1230" s="1"/>
  <c r="H1215"/>
  <c r="J1215" s="1"/>
  <c r="P596"/>
  <c r="J1019"/>
  <c r="N596"/>
  <c r="N160"/>
  <c r="N20" s="1"/>
  <c r="M17"/>
  <c r="M177"/>
  <c r="L177"/>
  <c r="M1362"/>
  <c r="M919"/>
  <c r="K918"/>
  <c r="M918" s="1"/>
  <c r="M18"/>
  <c r="H1000"/>
  <c r="J478"/>
  <c r="H477"/>
  <c r="P383"/>
  <c r="N382"/>
  <c r="M161"/>
  <c r="K160"/>
  <c r="J1324"/>
  <c r="H1323"/>
  <c r="J1296"/>
  <c r="H1295"/>
  <c r="J903"/>
  <c r="H902"/>
  <c r="J1042"/>
  <c r="H1041"/>
  <c r="J931"/>
  <c r="H930"/>
  <c r="J930" s="1"/>
  <c r="H1369"/>
  <c r="J1369" s="1"/>
  <c r="H1368"/>
  <c r="J383"/>
  <c r="H382"/>
  <c r="J382" s="1"/>
  <c r="P160"/>
  <c r="P20" s="1"/>
  <c r="M1147"/>
  <c r="J1287"/>
  <c r="H1073"/>
  <c r="J1073" s="1"/>
  <c r="H526"/>
  <c r="J526" s="1"/>
  <c r="M430"/>
  <c r="H264"/>
  <c r="J264" s="1"/>
  <c r="J1427"/>
  <c r="H1416"/>
  <c r="H1415" s="1"/>
  <c r="N1404"/>
  <c r="P1404" s="1"/>
  <c r="H1166"/>
  <c r="P1147"/>
  <c r="M591"/>
  <c r="M590" s="1"/>
  <c r="M589" s="1"/>
  <c r="H963"/>
  <c r="J963" s="1"/>
  <c r="P263"/>
  <c r="P234" s="1"/>
  <c r="K194"/>
  <c r="K193" s="1"/>
  <c r="N153"/>
  <c r="L108"/>
  <c r="N36"/>
  <c r="P36" s="1"/>
  <c r="P31" s="1"/>
  <c r="P26" s="1"/>
  <c r="P585"/>
  <c r="P584" s="1"/>
  <c r="P425"/>
  <c r="K376"/>
  <c r="M1285"/>
  <c r="M1284" s="1"/>
  <c r="I15"/>
  <c r="J1303"/>
  <c r="H1302"/>
  <c r="P1202"/>
  <c r="N1201"/>
  <c r="P1201" s="1"/>
  <c r="J29"/>
  <c r="H28"/>
  <c r="O613"/>
  <c r="K153"/>
  <c r="K108" s="1"/>
  <c r="K107" s="1"/>
  <c r="L107"/>
  <c r="L25" s="1"/>
  <c r="P1303"/>
  <c r="N1302"/>
  <c r="M1302"/>
  <c r="K1301"/>
  <c r="M1301" s="1"/>
  <c r="J1202"/>
  <c r="H1201"/>
  <c r="J1201" s="1"/>
  <c r="J775"/>
  <c r="H773"/>
  <c r="J773" s="1"/>
  <c r="P1285"/>
  <c r="P1284" s="1"/>
  <c r="P1219" s="1"/>
  <c r="K177"/>
  <c r="H1102"/>
  <c r="J1102" s="1"/>
  <c r="P18"/>
  <c r="P1416"/>
  <c r="N1415"/>
  <c r="M1405"/>
  <c r="K1404"/>
  <c r="M1404" s="1"/>
  <c r="J1308"/>
  <c r="H1307"/>
  <c r="J1211"/>
  <c r="H1210"/>
  <c r="P1192"/>
  <c r="N1191"/>
  <c r="J1155"/>
  <c r="H1154"/>
  <c r="J1154" s="1"/>
  <c r="J1144"/>
  <c r="H1143"/>
  <c r="M829"/>
  <c r="K828"/>
  <c r="J449"/>
  <c r="H448"/>
  <c r="J407"/>
  <c r="H406"/>
  <c r="H355"/>
  <c r="J293"/>
  <c r="H292"/>
  <c r="J292" s="1"/>
  <c r="J237"/>
  <c r="H236"/>
  <c r="J150"/>
  <c r="H149"/>
  <c r="J149" s="1"/>
  <c r="J114"/>
  <c r="H113"/>
  <c r="J113" s="1"/>
  <c r="H1101"/>
  <c r="M1068"/>
  <c r="K1067"/>
  <c r="M1067" s="1"/>
  <c r="J1035"/>
  <c r="H1034"/>
  <c r="J1018"/>
  <c r="H1017"/>
  <c r="J1017" s="1"/>
  <c r="P972"/>
  <c r="N971"/>
  <c r="J972"/>
  <c r="H971"/>
  <c r="N584"/>
  <c r="J770"/>
  <c r="H769"/>
  <c r="J769" s="1"/>
  <c r="P593"/>
  <c r="N592"/>
  <c r="J593"/>
  <c r="H592"/>
  <c r="J592" s="1"/>
  <c r="M566"/>
  <c r="K565"/>
  <c r="M565" s="1"/>
  <c r="J433"/>
  <c r="J413"/>
  <c r="H412"/>
  <c r="J412" s="1"/>
  <c r="P396"/>
  <c r="N395"/>
  <c r="J396"/>
  <c r="H395"/>
  <c r="J351"/>
  <c r="H349"/>
  <c r="J349" s="1"/>
  <c r="H350"/>
  <c r="J350" s="1"/>
  <c r="M338"/>
  <c r="K337"/>
  <c r="M94"/>
  <c r="K93"/>
  <c r="M93" s="1"/>
  <c r="M82"/>
  <c r="K81"/>
  <c r="M1417"/>
  <c r="K1416"/>
  <c r="J1416"/>
  <c r="J1332"/>
  <c r="H1331"/>
  <c r="J1192"/>
  <c r="H1191"/>
  <c r="J1191" s="1"/>
  <c r="M1167"/>
  <c r="K1166"/>
  <c r="M1166" s="1"/>
  <c r="M1165" s="1"/>
  <c r="M1153" s="1"/>
  <c r="M1152" s="1"/>
  <c r="P1098"/>
  <c r="N1097"/>
  <c r="J1098"/>
  <c r="H1097"/>
  <c r="J1097" s="1"/>
  <c r="H988"/>
  <c r="H987" s="1"/>
  <c r="J976"/>
  <c r="H975"/>
  <c r="J975" s="1"/>
  <c r="M958"/>
  <c r="K957"/>
  <c r="M957" s="1"/>
  <c r="J957"/>
  <c r="H929"/>
  <c r="J784"/>
  <c r="H783"/>
  <c r="J783" s="1"/>
  <c r="M1080"/>
  <c r="K1079"/>
  <c r="P1063"/>
  <c r="N1062"/>
  <c r="J1063"/>
  <c r="H1062"/>
  <c r="J1062" s="1"/>
  <c r="H1056"/>
  <c r="J1056" s="1"/>
  <c r="J1057"/>
  <c r="P1031"/>
  <c r="N1030"/>
  <c r="J1031"/>
  <c r="H1030"/>
  <c r="J1030" s="1"/>
  <c r="J1013"/>
  <c r="H1012"/>
  <c r="J1007"/>
  <c r="H1006"/>
  <c r="H993"/>
  <c r="J983"/>
  <c r="H979"/>
  <c r="J979" s="1"/>
  <c r="M971"/>
  <c r="M970" s="1"/>
  <c r="M969" s="1"/>
  <c r="M968" s="1"/>
  <c r="M967" s="1"/>
  <c r="K970"/>
  <c r="K969" s="1"/>
  <c r="K968" s="1"/>
  <c r="K967" s="1"/>
  <c r="M913"/>
  <c r="K912"/>
  <c r="J908"/>
  <c r="H907"/>
  <c r="J907" s="1"/>
  <c r="M898"/>
  <c r="K897"/>
  <c r="M897" s="1"/>
  <c r="J800"/>
  <c r="H799"/>
  <c r="J799" s="1"/>
  <c r="J723"/>
  <c r="H559"/>
  <c r="J559" s="1"/>
  <c r="M414"/>
  <c r="K413"/>
  <c r="P413"/>
  <c r="N412"/>
  <c r="M395"/>
  <c r="K394"/>
  <c r="P339"/>
  <c r="N338"/>
  <c r="J339"/>
  <c r="H338"/>
  <c r="M315"/>
  <c r="M314" s="1"/>
  <c r="M313" s="1"/>
  <c r="M312" s="1"/>
  <c r="M311" s="1"/>
  <c r="K314"/>
  <c r="K313" s="1"/>
  <c r="K312" s="1"/>
  <c r="K311" s="1"/>
  <c r="J301"/>
  <c r="H300"/>
  <c r="P110"/>
  <c r="N109"/>
  <c r="P109" s="1"/>
  <c r="J110"/>
  <c r="H109"/>
  <c r="J109" s="1"/>
  <c r="P83"/>
  <c r="N82"/>
  <c r="J83"/>
  <c r="H82"/>
  <c r="J295"/>
  <c r="H294"/>
  <c r="J294" s="1"/>
  <c r="J227"/>
  <c r="H226"/>
  <c r="P150"/>
  <c r="N149"/>
  <c r="P149" s="1"/>
  <c r="P114"/>
  <c r="N113"/>
  <c r="P113" s="1"/>
  <c r="M53"/>
  <c r="K52"/>
  <c r="M37"/>
  <c r="K36"/>
  <c r="M948"/>
  <c r="M947" s="1"/>
  <c r="M946" s="1"/>
  <c r="M585"/>
  <c r="M584" s="1"/>
  <c r="N1165"/>
  <c r="N1153" s="1"/>
  <c r="N1152" s="1"/>
  <c r="N945"/>
  <c r="N944" s="1"/>
  <c r="N943" s="1"/>
  <c r="N927" s="1"/>
  <c r="M1186"/>
  <c r="M1185" s="1"/>
  <c r="M1184" s="1"/>
  <c r="M1183" s="1"/>
  <c r="M1182" s="1"/>
  <c r="H1047"/>
  <c r="H387"/>
  <c r="J387" s="1"/>
  <c r="H342"/>
  <c r="J342" s="1"/>
  <c r="H278"/>
  <c r="J278" s="1"/>
  <c r="N177"/>
  <c r="I121"/>
  <c r="I108" s="1"/>
  <c r="H827"/>
  <c r="H826" s="1"/>
  <c r="J1426"/>
  <c r="K1165"/>
  <c r="K1153" s="1"/>
  <c r="K1152" s="1"/>
  <c r="N164"/>
  <c r="N47"/>
  <c r="N46" s="1"/>
  <c r="H194"/>
  <c r="N31"/>
  <c r="N26" s="1"/>
  <c r="K1096"/>
  <c r="K1087" s="1"/>
  <c r="J1318"/>
  <c r="H1317"/>
  <c r="J1223"/>
  <c r="H1222"/>
  <c r="J1222" s="1"/>
  <c r="J1171"/>
  <c r="J947"/>
  <c r="H946"/>
  <c r="J1292"/>
  <c r="H1291"/>
  <c r="J1291" s="1"/>
  <c r="J1249"/>
  <c r="H1186"/>
  <c r="J1187"/>
  <c r="H626"/>
  <c r="J626" s="1"/>
  <c r="J627"/>
  <c r="J623"/>
  <c r="H622"/>
  <c r="J622" s="1"/>
  <c r="J596"/>
  <c r="M575"/>
  <c r="K574"/>
  <c r="K569"/>
  <c r="M569" s="1"/>
  <c r="M570"/>
  <c r="H543"/>
  <c r="J544"/>
  <c r="J538"/>
  <c r="H537"/>
  <c r="H518"/>
  <c r="J518" s="1"/>
  <c r="J519"/>
  <c r="H503"/>
  <c r="J504"/>
  <c r="H491"/>
  <c r="J492"/>
  <c r="H467"/>
  <c r="J467" s="1"/>
  <c r="J468"/>
  <c r="H452"/>
  <c r="J453"/>
  <c r="H418"/>
  <c r="J419"/>
  <c r="H369"/>
  <c r="H362"/>
  <c r="J362" s="1"/>
  <c r="J370"/>
  <c r="H327"/>
  <c r="J327" s="1"/>
  <c r="J328"/>
  <c r="H287"/>
  <c r="J287" s="1"/>
  <c r="J288"/>
  <c r="J284"/>
  <c r="H283"/>
  <c r="H212"/>
  <c r="J213"/>
  <c r="H178"/>
  <c r="J179"/>
  <c r="H153"/>
  <c r="J153" s="1"/>
  <c r="J154"/>
  <c r="H133"/>
  <c r="J133" s="1"/>
  <c r="J134"/>
  <c r="H121"/>
  <c r="J122"/>
  <c r="M98"/>
  <c r="K97"/>
  <c r="M97" s="1"/>
  <c r="J48"/>
  <c r="H32"/>
  <c r="J33"/>
  <c r="H314"/>
  <c r="I107"/>
  <c r="I25" s="1"/>
  <c r="H1392"/>
  <c r="J1394"/>
  <c r="H1393"/>
  <c r="J1393" s="1"/>
  <c r="J1280"/>
  <c r="H1279"/>
  <c r="J1279" s="1"/>
  <c r="K1392"/>
  <c r="M1394"/>
  <c r="K1393"/>
  <c r="M1393" s="1"/>
  <c r="M1292"/>
  <c r="K1291"/>
  <c r="M1291" s="1"/>
  <c r="M1280"/>
  <c r="K1279"/>
  <c r="M1279" s="1"/>
  <c r="J1344"/>
  <c r="J1047"/>
  <c r="H639"/>
  <c r="J639" s="1"/>
  <c r="J640"/>
  <c r="M623"/>
  <c r="K622"/>
  <c r="H618"/>
  <c r="J619"/>
  <c r="H603"/>
  <c r="J603" s="1"/>
  <c r="J604"/>
  <c r="H580"/>
  <c r="J581"/>
  <c r="J575"/>
  <c r="H574"/>
  <c r="P569"/>
  <c r="N564"/>
  <c r="H555"/>
  <c r="J556"/>
  <c r="M538"/>
  <c r="K537"/>
  <c r="H509"/>
  <c r="J510"/>
  <c r="H497"/>
  <c r="J498"/>
  <c r="H483"/>
  <c r="J484"/>
  <c r="H463"/>
  <c r="J464"/>
  <c r="H438"/>
  <c r="J439"/>
  <c r="H1110"/>
  <c r="J1111"/>
  <c r="H377"/>
  <c r="J378"/>
  <c r="H331"/>
  <c r="J331" s="1"/>
  <c r="J332"/>
  <c r="H323"/>
  <c r="J324"/>
  <c r="H307"/>
  <c r="J308"/>
  <c r="M284"/>
  <c r="K283"/>
  <c r="J271"/>
  <c r="H230"/>
  <c r="J231"/>
  <c r="H164"/>
  <c r="J164" s="1"/>
  <c r="J165"/>
  <c r="H117"/>
  <c r="J118"/>
  <c r="J117" s="1"/>
  <c r="J98"/>
  <c r="H97"/>
  <c r="J97" s="1"/>
  <c r="H63"/>
  <c r="J64"/>
  <c r="H41"/>
  <c r="J42"/>
  <c r="P177"/>
  <c r="H16" l="1"/>
  <c r="H20"/>
  <c r="J20" s="1"/>
  <c r="N827"/>
  <c r="N826" s="1"/>
  <c r="N825" s="1"/>
  <c r="N643" s="1"/>
  <c r="M945"/>
  <c r="M944" s="1"/>
  <c r="M943" s="1"/>
  <c r="M927" s="1"/>
  <c r="J827"/>
  <c r="K1186"/>
  <c r="K1185" s="1"/>
  <c r="K1184" s="1"/>
  <c r="K1183" s="1"/>
  <c r="K1182" s="1"/>
  <c r="H270"/>
  <c r="H269" s="1"/>
  <c r="K1221"/>
  <c r="H47"/>
  <c r="J47" s="1"/>
  <c r="H1055"/>
  <c r="H1054" s="1"/>
  <c r="K945"/>
  <c r="K944" s="1"/>
  <c r="K943" s="1"/>
  <c r="K927" s="1"/>
  <c r="H722"/>
  <c r="J722" s="1"/>
  <c r="H1214"/>
  <c r="J1214" s="1"/>
  <c r="H962"/>
  <c r="J962" s="1"/>
  <c r="M1221"/>
  <c r="M1220" s="1"/>
  <c r="M1219" s="1"/>
  <c r="M1206" s="1"/>
  <c r="M1205" s="1"/>
  <c r="P1313"/>
  <c r="P1312" s="1"/>
  <c r="P1311" s="1"/>
  <c r="N1312"/>
  <c r="N1311" s="1"/>
  <c r="P459"/>
  <c r="P458" s="1"/>
  <c r="P457" s="1"/>
  <c r="P430" s="1"/>
  <c r="N458"/>
  <c r="N457" s="1"/>
  <c r="N430" s="1"/>
  <c r="N16"/>
  <c r="N15" s="1"/>
  <c r="H1221"/>
  <c r="J1221" s="1"/>
  <c r="P16"/>
  <c r="P15" s="1"/>
  <c r="J1166"/>
  <c r="H1165"/>
  <c r="H1362"/>
  <c r="J1368"/>
  <c r="J1362" s="1"/>
  <c r="J1041"/>
  <c r="H1040"/>
  <c r="J902"/>
  <c r="H901"/>
  <c r="J901" s="1"/>
  <c r="J1295"/>
  <c r="H1285"/>
  <c r="J1323"/>
  <c r="H1322"/>
  <c r="J1322" s="1"/>
  <c r="M160"/>
  <c r="P382"/>
  <c r="P376" s="1"/>
  <c r="N376"/>
  <c r="J477"/>
  <c r="H476"/>
  <c r="J476" s="1"/>
  <c r="H999"/>
  <c r="P1302"/>
  <c r="N1301"/>
  <c r="J28"/>
  <c r="H27"/>
  <c r="J27" s="1"/>
  <c r="J1302"/>
  <c r="H1301"/>
  <c r="J1301" s="1"/>
  <c r="J194"/>
  <c r="H193"/>
  <c r="J193" s="1"/>
  <c r="J395"/>
  <c r="H394"/>
  <c r="P395"/>
  <c r="N394"/>
  <c r="P592"/>
  <c r="P591" s="1"/>
  <c r="P590" s="1"/>
  <c r="P589" s="1"/>
  <c r="N591"/>
  <c r="N590" s="1"/>
  <c r="N589" s="1"/>
  <c r="J971"/>
  <c r="H970"/>
  <c r="P971"/>
  <c r="P970" s="1"/>
  <c r="P969" s="1"/>
  <c r="P968" s="1"/>
  <c r="P967" s="1"/>
  <c r="N970"/>
  <c r="N969" s="1"/>
  <c r="N968" s="1"/>
  <c r="N967" s="1"/>
  <c r="J1034"/>
  <c r="H1025"/>
  <c r="J1101"/>
  <c r="H1096"/>
  <c r="J236"/>
  <c r="H235"/>
  <c r="J235" s="1"/>
  <c r="H354"/>
  <c r="J406"/>
  <c r="H405"/>
  <c r="J448"/>
  <c r="H447"/>
  <c r="J447" s="1"/>
  <c r="M828"/>
  <c r="M827" s="1"/>
  <c r="M826" s="1"/>
  <c r="M825" s="1"/>
  <c r="K827"/>
  <c r="K826" s="1"/>
  <c r="K825" s="1"/>
  <c r="J1143"/>
  <c r="H1142"/>
  <c r="P1191"/>
  <c r="P1186" s="1"/>
  <c r="P1185" s="1"/>
  <c r="P1184" s="1"/>
  <c r="P1183" s="1"/>
  <c r="P1182" s="1"/>
  <c r="N1186"/>
  <c r="N1185" s="1"/>
  <c r="N1184" s="1"/>
  <c r="N1183" s="1"/>
  <c r="N1182" s="1"/>
  <c r="J1210"/>
  <c r="H1209"/>
  <c r="J1307"/>
  <c r="H1306"/>
  <c r="J1306" s="1"/>
  <c r="P1415"/>
  <c r="N1399"/>
  <c r="K1220"/>
  <c r="K1219" s="1"/>
  <c r="K1206" s="1"/>
  <c r="K1205" s="1"/>
  <c r="M36"/>
  <c r="M31" s="1"/>
  <c r="M26" s="1"/>
  <c r="K31"/>
  <c r="K26" s="1"/>
  <c r="M52"/>
  <c r="M47" s="1"/>
  <c r="M46" s="1"/>
  <c r="K47"/>
  <c r="K46" s="1"/>
  <c r="J226"/>
  <c r="H222"/>
  <c r="J222" s="1"/>
  <c r="J82"/>
  <c r="H81"/>
  <c r="P82"/>
  <c r="N81"/>
  <c r="J300"/>
  <c r="H299"/>
  <c r="J299" s="1"/>
  <c r="J338"/>
  <c r="H337"/>
  <c r="P338"/>
  <c r="N337"/>
  <c r="M394"/>
  <c r="K393"/>
  <c r="P412"/>
  <c r="P411" s="1"/>
  <c r="P410" s="1"/>
  <c r="N411"/>
  <c r="N410" s="1"/>
  <c r="M413"/>
  <c r="K412"/>
  <c r="H676"/>
  <c r="M912"/>
  <c r="K907"/>
  <c r="M907" s="1"/>
  <c r="H992"/>
  <c r="J1006"/>
  <c r="H1005"/>
  <c r="J1012"/>
  <c r="H1011"/>
  <c r="P1030"/>
  <c r="P1025" s="1"/>
  <c r="P1016" s="1"/>
  <c r="N1025"/>
  <c r="N1016" s="1"/>
  <c r="P1062"/>
  <c r="P1055" s="1"/>
  <c r="P1054" s="1"/>
  <c r="N1055"/>
  <c r="N1054" s="1"/>
  <c r="M1079"/>
  <c r="M1055" s="1"/>
  <c r="M1054" s="1"/>
  <c r="M1038" s="1"/>
  <c r="K1055"/>
  <c r="K1054" s="1"/>
  <c r="K1038" s="1"/>
  <c r="H928"/>
  <c r="J928" s="1"/>
  <c r="J929"/>
  <c r="P1097"/>
  <c r="P1096" s="1"/>
  <c r="P1087" s="1"/>
  <c r="P1038" s="1"/>
  <c r="N1096"/>
  <c r="N1087" s="1"/>
  <c r="J1331"/>
  <c r="H1330"/>
  <c r="J1415"/>
  <c r="H1399"/>
  <c r="M1416"/>
  <c r="K1415"/>
  <c r="M81"/>
  <c r="K68"/>
  <c r="M68" s="1"/>
  <c r="M337"/>
  <c r="K336"/>
  <c r="P108"/>
  <c r="P107" s="1"/>
  <c r="N108"/>
  <c r="N107" s="1"/>
  <c r="J1317"/>
  <c r="H1312"/>
  <c r="J946"/>
  <c r="H945"/>
  <c r="J826"/>
  <c r="H825"/>
  <c r="J41"/>
  <c r="H40"/>
  <c r="J40" s="1"/>
  <c r="J63"/>
  <c r="H62"/>
  <c r="J230"/>
  <c r="H221"/>
  <c r="J270"/>
  <c r="J307"/>
  <c r="H306"/>
  <c r="J323"/>
  <c r="H322"/>
  <c r="J377"/>
  <c r="H376"/>
  <c r="J1110"/>
  <c r="H1109"/>
  <c r="J438"/>
  <c r="H437"/>
  <c r="J463"/>
  <c r="H458"/>
  <c r="J483"/>
  <c r="H482"/>
  <c r="J497"/>
  <c r="H496"/>
  <c r="J509"/>
  <c r="H508"/>
  <c r="J508" s="1"/>
  <c r="J555"/>
  <c r="H554"/>
  <c r="J580"/>
  <c r="H579"/>
  <c r="J618"/>
  <c r="H617"/>
  <c r="J1343"/>
  <c r="H1342"/>
  <c r="J1392"/>
  <c r="H1391"/>
  <c r="H313"/>
  <c r="J314"/>
  <c r="J283"/>
  <c r="H282"/>
  <c r="J282" s="1"/>
  <c r="J369"/>
  <c r="H361"/>
  <c r="J361" s="1"/>
  <c r="H368"/>
  <c r="J418"/>
  <c r="H417"/>
  <c r="J452"/>
  <c r="H446"/>
  <c r="J446" s="1"/>
  <c r="J491"/>
  <c r="H490"/>
  <c r="J503"/>
  <c r="H502"/>
  <c r="J543"/>
  <c r="H542"/>
  <c r="J542" s="1"/>
  <c r="J1186"/>
  <c r="H1185"/>
  <c r="J1055"/>
  <c r="M283"/>
  <c r="K282"/>
  <c r="M282" s="1"/>
  <c r="K536"/>
  <c r="K535" s="1"/>
  <c r="K534" s="1"/>
  <c r="M537"/>
  <c r="M536" s="1"/>
  <c r="M535" s="1"/>
  <c r="M534" s="1"/>
  <c r="P564"/>
  <c r="P552" s="1"/>
  <c r="P551" s="1"/>
  <c r="N552"/>
  <c r="N551" s="1"/>
  <c r="J574"/>
  <c r="H564"/>
  <c r="J564" s="1"/>
  <c r="M622"/>
  <c r="M617" s="1"/>
  <c r="M616" s="1"/>
  <c r="M615" s="1"/>
  <c r="M614" s="1"/>
  <c r="K617"/>
  <c r="K616" s="1"/>
  <c r="K615" s="1"/>
  <c r="K614" s="1"/>
  <c r="M1392"/>
  <c r="K1391"/>
  <c r="J32"/>
  <c r="H31"/>
  <c r="H46"/>
  <c r="J46" s="1"/>
  <c r="J121"/>
  <c r="J108" s="1"/>
  <c r="J107" s="1"/>
  <c r="H108"/>
  <c r="H107" s="1"/>
  <c r="J178"/>
  <c r="H177"/>
  <c r="J177" s="1"/>
  <c r="J212"/>
  <c r="H211"/>
  <c r="J537"/>
  <c r="H536"/>
  <c r="K564"/>
  <c r="M574"/>
  <c r="H1220"/>
  <c r="H591"/>
  <c r="H15" l="1"/>
  <c r="J15" s="1"/>
  <c r="J16"/>
  <c r="K25"/>
  <c r="K16"/>
  <c r="K15" s="1"/>
  <c r="K20"/>
  <c r="H998"/>
  <c r="M108"/>
  <c r="M107" s="1"/>
  <c r="M25" s="1"/>
  <c r="H1284"/>
  <c r="J1284" s="1"/>
  <c r="J1285"/>
  <c r="J1040"/>
  <c r="H1039"/>
  <c r="J1039" s="1"/>
  <c r="J1165"/>
  <c r="H1153"/>
  <c r="P1301"/>
  <c r="P1206" s="1"/>
  <c r="P1205" s="1"/>
  <c r="N1206"/>
  <c r="N1205" s="1"/>
  <c r="M643"/>
  <c r="M613" s="1"/>
  <c r="P613"/>
  <c r="M336"/>
  <c r="K335"/>
  <c r="M1415"/>
  <c r="K1399"/>
  <c r="J1399"/>
  <c r="H1398"/>
  <c r="J1330"/>
  <c r="H1321"/>
  <c r="J1321" s="1"/>
  <c r="J1011"/>
  <c r="H1010"/>
  <c r="J1010" s="1"/>
  <c r="J1005"/>
  <c r="H1004"/>
  <c r="J1004" s="1"/>
  <c r="H668"/>
  <c r="J676"/>
  <c r="M412"/>
  <c r="M411" s="1"/>
  <c r="M410" s="1"/>
  <c r="K411"/>
  <c r="K410" s="1"/>
  <c r="M393"/>
  <c r="K392"/>
  <c r="P337"/>
  <c r="N336"/>
  <c r="J337"/>
  <c r="H336"/>
  <c r="P81"/>
  <c r="N68"/>
  <c r="P68" s="1"/>
  <c r="P25" s="1"/>
  <c r="J81"/>
  <c r="H68"/>
  <c r="J68" s="1"/>
  <c r="P1399"/>
  <c r="N1398"/>
  <c r="J1209"/>
  <c r="H1208"/>
  <c r="J1142"/>
  <c r="H1136"/>
  <c r="J1136" s="1"/>
  <c r="J405"/>
  <c r="H404"/>
  <c r="J1096"/>
  <c r="H1087"/>
  <c r="J1087" s="1"/>
  <c r="H1016"/>
  <c r="J1016" s="1"/>
  <c r="J1025"/>
  <c r="J970"/>
  <c r="H969"/>
  <c r="P394"/>
  <c r="N393"/>
  <c r="J394"/>
  <c r="H393"/>
  <c r="N1038"/>
  <c r="K643"/>
  <c r="K613" s="1"/>
  <c r="N613"/>
  <c r="H1311"/>
  <c r="J1311" s="1"/>
  <c r="J1312"/>
  <c r="J945"/>
  <c r="H944"/>
  <c r="J825"/>
  <c r="J643" s="1"/>
  <c r="H643"/>
  <c r="H535"/>
  <c r="J536"/>
  <c r="H210"/>
  <c r="J211"/>
  <c r="H26"/>
  <c r="J31"/>
  <c r="M1391"/>
  <c r="M1384" s="1"/>
  <c r="K1384"/>
  <c r="J1054"/>
  <c r="H1184"/>
  <c r="J1185"/>
  <c r="H501"/>
  <c r="J501" s="1"/>
  <c r="J502"/>
  <c r="H489"/>
  <c r="J490"/>
  <c r="J417"/>
  <c r="H411"/>
  <c r="J368"/>
  <c r="H360"/>
  <c r="J313"/>
  <c r="H312"/>
  <c r="H590"/>
  <c r="J591"/>
  <c r="J1220"/>
  <c r="H1219"/>
  <c r="M564"/>
  <c r="M552" s="1"/>
  <c r="M551" s="1"/>
  <c r="K552"/>
  <c r="K551" s="1"/>
  <c r="J1391"/>
  <c r="H1384"/>
  <c r="J1384" s="1"/>
  <c r="H1341"/>
  <c r="J1341" s="1"/>
  <c r="J1342"/>
  <c r="H616"/>
  <c r="J617"/>
  <c r="H578"/>
  <c r="J578" s="1"/>
  <c r="J579"/>
  <c r="H553"/>
  <c r="J554"/>
  <c r="H495"/>
  <c r="J495" s="1"/>
  <c r="J496"/>
  <c r="H475"/>
  <c r="J482"/>
  <c r="J458"/>
  <c r="H457"/>
  <c r="J437"/>
  <c r="H431"/>
  <c r="J431" s="1"/>
  <c r="J1109"/>
  <c r="H366"/>
  <c r="J366" s="1"/>
  <c r="J376"/>
  <c r="J322"/>
  <c r="H305"/>
  <c r="J306"/>
  <c r="J269"/>
  <c r="H263"/>
  <c r="J221"/>
  <c r="H56"/>
  <c r="J56" s="1"/>
  <c r="J62"/>
  <c r="M20" l="1"/>
  <c r="M16"/>
  <c r="M15" s="1"/>
  <c r="H1038"/>
  <c r="J1038" s="1"/>
  <c r="H1152"/>
  <c r="J1152" s="1"/>
  <c r="J1153"/>
  <c r="J393"/>
  <c r="H392"/>
  <c r="P393"/>
  <c r="N392"/>
  <c r="J969"/>
  <c r="H968"/>
  <c r="J968" s="1"/>
  <c r="J404"/>
  <c r="H403"/>
  <c r="J1208"/>
  <c r="H1207"/>
  <c r="J1207" s="1"/>
  <c r="P1398"/>
  <c r="N1397"/>
  <c r="P1397" s="1"/>
  <c r="J336"/>
  <c r="H335"/>
  <c r="H321" s="1"/>
  <c r="P336"/>
  <c r="N335"/>
  <c r="M392"/>
  <c r="M375" s="1"/>
  <c r="M359" s="1"/>
  <c r="K375"/>
  <c r="K359" s="1"/>
  <c r="H986"/>
  <c r="J1398"/>
  <c r="H1397"/>
  <c r="J1397" s="1"/>
  <c r="M1399"/>
  <c r="K1398"/>
  <c r="M335"/>
  <c r="M321" s="1"/>
  <c r="M304" s="1"/>
  <c r="K321"/>
  <c r="K304" s="1"/>
  <c r="H667"/>
  <c r="J667" s="1"/>
  <c r="J668"/>
  <c r="H1108"/>
  <c r="J1108" s="1"/>
  <c r="N25"/>
  <c r="J944"/>
  <c r="H943"/>
  <c r="J263"/>
  <c r="H234"/>
  <c r="J475"/>
  <c r="H474"/>
  <c r="J474" s="1"/>
  <c r="J553"/>
  <c r="H552"/>
  <c r="J616"/>
  <c r="H615"/>
  <c r="J590"/>
  <c r="H589"/>
  <c r="J589" s="1"/>
  <c r="J489"/>
  <c r="H488"/>
  <c r="J488" s="1"/>
  <c r="J1184"/>
  <c r="H1183"/>
  <c r="J26"/>
  <c r="H25"/>
  <c r="J25" s="1"/>
  <c r="J210"/>
  <c r="H209"/>
  <c r="J535"/>
  <c r="H534"/>
  <c r="J534" s="1"/>
  <c r="J305"/>
  <c r="H430"/>
  <c r="J430" s="1"/>
  <c r="J457"/>
  <c r="H1206"/>
  <c r="J1219"/>
  <c r="H311"/>
  <c r="J311" s="1"/>
  <c r="J312"/>
  <c r="J360"/>
  <c r="H410"/>
  <c r="J410" s="1"/>
  <c r="J411"/>
  <c r="M1398" l="1"/>
  <c r="K1397"/>
  <c r="M1397" s="1"/>
  <c r="H967"/>
  <c r="J967" s="1"/>
  <c r="P335"/>
  <c r="P321" s="1"/>
  <c r="P304" s="1"/>
  <c r="N321"/>
  <c r="N304" s="1"/>
  <c r="J335"/>
  <c r="J321"/>
  <c r="J403"/>
  <c r="H402"/>
  <c r="P392"/>
  <c r="P375" s="1"/>
  <c r="P359" s="1"/>
  <c r="N375"/>
  <c r="N359" s="1"/>
  <c r="J392"/>
  <c r="H375"/>
  <c r="J943"/>
  <c r="H927"/>
  <c r="J927" s="1"/>
  <c r="J1206"/>
  <c r="H1205"/>
  <c r="J1205" s="1"/>
  <c r="H208"/>
  <c r="J208" s="1"/>
  <c r="J209"/>
  <c r="H1182"/>
  <c r="J1182" s="1"/>
  <c r="J1183"/>
  <c r="J615"/>
  <c r="H551"/>
  <c r="J551" s="1"/>
  <c r="J552"/>
  <c r="J234"/>
  <c r="H304"/>
  <c r="J304" s="1"/>
  <c r="J375" l="1"/>
  <c r="H365"/>
  <c r="J365" s="1"/>
  <c r="H359"/>
  <c r="J359" s="1"/>
  <c r="J402"/>
  <c r="H401"/>
  <c r="J401" s="1"/>
  <c r="J614"/>
  <c r="H613"/>
  <c r="J613" s="1"/>
  <c r="H306" i="47" l="1"/>
  <c r="H305" s="1"/>
  <c r="H304" s="1"/>
  <c r="H303" s="1"/>
  <c r="L1314"/>
  <c r="L1313" s="1"/>
  <c r="L1312" s="1"/>
  <c r="J1314"/>
  <c r="K1313"/>
  <c r="K1312" s="1"/>
  <c r="H1313"/>
  <c r="J1313" s="1"/>
  <c r="J1311"/>
  <c r="L1310"/>
  <c r="K1310"/>
  <c r="K1309" s="1"/>
  <c r="I1310"/>
  <c r="I1309" s="1"/>
  <c r="H1310"/>
  <c r="H1309" s="1"/>
  <c r="L1309"/>
  <c r="J1308"/>
  <c r="L1307"/>
  <c r="K1307"/>
  <c r="I1307"/>
  <c r="H1307"/>
  <c r="L1306"/>
  <c r="J1306"/>
  <c r="K1305"/>
  <c r="K1304" s="1"/>
  <c r="H1305"/>
  <c r="I1304"/>
  <c r="I1303" s="1"/>
  <c r="I1302" s="1"/>
  <c r="I1301" s="1"/>
  <c r="I1300" s="1"/>
  <c r="L1299"/>
  <c r="J1299"/>
  <c r="K1298"/>
  <c r="K1297" s="1"/>
  <c r="I1298"/>
  <c r="I1297" s="1"/>
  <c r="H1298"/>
  <c r="H1297" s="1"/>
  <c r="J1296"/>
  <c r="K1295"/>
  <c r="H1295"/>
  <c r="L1294"/>
  <c r="L1293" s="1"/>
  <c r="L1292" s="1"/>
  <c r="K1294"/>
  <c r="K1293" s="1"/>
  <c r="K1292" s="1"/>
  <c r="I1294"/>
  <c r="I1293" s="1"/>
  <c r="I1292" s="1"/>
  <c r="H1294"/>
  <c r="H1293" s="1"/>
  <c r="H1292" s="1"/>
  <c r="J1291"/>
  <c r="L1290"/>
  <c r="K1290"/>
  <c r="K1289" s="1"/>
  <c r="K1288" s="1"/>
  <c r="I1290"/>
  <c r="I1289" s="1"/>
  <c r="I1288" s="1"/>
  <c r="H1290"/>
  <c r="L1289"/>
  <c r="L1288" s="1"/>
  <c r="H1289"/>
  <c r="H1288" s="1"/>
  <c r="L1287"/>
  <c r="J1287"/>
  <c r="K1286"/>
  <c r="H1286"/>
  <c r="H1285" s="1"/>
  <c r="H1284" s="1"/>
  <c r="K1285"/>
  <c r="K1284" s="1"/>
  <c r="L1281"/>
  <c r="J1281"/>
  <c r="K1280"/>
  <c r="K1279" s="1"/>
  <c r="K1278" s="1"/>
  <c r="K1277" s="1"/>
  <c r="K1276" s="1"/>
  <c r="H1280"/>
  <c r="H1279" s="1"/>
  <c r="H1278" s="1"/>
  <c r="H1277" s="1"/>
  <c r="H1276" s="1"/>
  <c r="L1274"/>
  <c r="J1274"/>
  <c r="K1273"/>
  <c r="K1272" s="1"/>
  <c r="K1271" s="1"/>
  <c r="K1270" s="1"/>
  <c r="K1269" s="1"/>
  <c r="K1268" s="1"/>
  <c r="K1267" s="1"/>
  <c r="K1266" s="1"/>
  <c r="H1273"/>
  <c r="H1272" s="1"/>
  <c r="H1271" s="1"/>
  <c r="H1270" s="1"/>
  <c r="L1265"/>
  <c r="J1265"/>
  <c r="K1264"/>
  <c r="K1263" s="1"/>
  <c r="K1262" s="1"/>
  <c r="K1261" s="1"/>
  <c r="H1264"/>
  <c r="H1263" s="1"/>
  <c r="H1262" s="1"/>
  <c r="H1261" s="1"/>
  <c r="J1260"/>
  <c r="L1259"/>
  <c r="K1259"/>
  <c r="K1258" s="1"/>
  <c r="K1257" s="1"/>
  <c r="I1259"/>
  <c r="I1258" s="1"/>
  <c r="I1257" s="1"/>
  <c r="H1259"/>
  <c r="H1258" s="1"/>
  <c r="H1257" s="1"/>
  <c r="L1258"/>
  <c r="L1257" s="1"/>
  <c r="J1253"/>
  <c r="L1252"/>
  <c r="L1251" s="1"/>
  <c r="L1250" s="1"/>
  <c r="L1249" s="1"/>
  <c r="L1248" s="1"/>
  <c r="L1247" s="1"/>
  <c r="K1252"/>
  <c r="K1251" s="1"/>
  <c r="K1250" s="1"/>
  <c r="K1249" s="1"/>
  <c r="K1248" s="1"/>
  <c r="K1247" s="1"/>
  <c r="I1252"/>
  <c r="I1251" s="1"/>
  <c r="I1250" s="1"/>
  <c r="I1249" s="1"/>
  <c r="I1248" s="1"/>
  <c r="I1247" s="1"/>
  <c r="H1252"/>
  <c r="H1251" s="1"/>
  <c r="J1246"/>
  <c r="I1245"/>
  <c r="I1244" s="1"/>
  <c r="I1243" s="1"/>
  <c r="I1230" s="1"/>
  <c r="H1245"/>
  <c r="J1242"/>
  <c r="L1241"/>
  <c r="K1241"/>
  <c r="K1240" s="1"/>
  <c r="K1239" s="1"/>
  <c r="I1241"/>
  <c r="I1240" s="1"/>
  <c r="I1239" s="1"/>
  <c r="H1241"/>
  <c r="H1240" s="1"/>
  <c r="H1239" s="1"/>
  <c r="L1240"/>
  <c r="L1239" s="1"/>
  <c r="J1238"/>
  <c r="L1237"/>
  <c r="K1237"/>
  <c r="K1236" s="1"/>
  <c r="K1235" s="1"/>
  <c r="K1234" s="1"/>
  <c r="K1233" s="1"/>
  <c r="K1232" s="1"/>
  <c r="I1237"/>
  <c r="I1236" s="1"/>
  <c r="I1235" s="1"/>
  <c r="H1237"/>
  <c r="H1236" s="1"/>
  <c r="H1235" s="1"/>
  <c r="L1236"/>
  <c r="L1235" s="1"/>
  <c r="L1234" s="1"/>
  <c r="L1233" s="1"/>
  <c r="L1232" s="1"/>
  <c r="M1233"/>
  <c r="K1231"/>
  <c r="I1231"/>
  <c r="H1231"/>
  <c r="K1230"/>
  <c r="J1228"/>
  <c r="I1227"/>
  <c r="H1227"/>
  <c r="L1226"/>
  <c r="J1226"/>
  <c r="J1225"/>
  <c r="L1224"/>
  <c r="L1223" s="1"/>
  <c r="L1222" s="1"/>
  <c r="L1221" s="1"/>
  <c r="L1220" s="1"/>
  <c r="K1224"/>
  <c r="K1223" s="1"/>
  <c r="K1222" s="1"/>
  <c r="K1221" s="1"/>
  <c r="K1220" s="1"/>
  <c r="I1224"/>
  <c r="H1224"/>
  <c r="L1219"/>
  <c r="J1219"/>
  <c r="K1218"/>
  <c r="H1218"/>
  <c r="K1217"/>
  <c r="H1217"/>
  <c r="L1216"/>
  <c r="J1216"/>
  <c r="H1215"/>
  <c r="J1213"/>
  <c r="L1212"/>
  <c r="L1211" s="1"/>
  <c r="K1212"/>
  <c r="K1211" s="1"/>
  <c r="I1212"/>
  <c r="I1211" s="1"/>
  <c r="I1210" s="1"/>
  <c r="I1209" s="1"/>
  <c r="I1208" s="1"/>
  <c r="H1212"/>
  <c r="H1211" s="1"/>
  <c r="J1207"/>
  <c r="L1206"/>
  <c r="L1205" s="1"/>
  <c r="L1204" s="1"/>
  <c r="L1203" s="1"/>
  <c r="K1206"/>
  <c r="K1205" s="1"/>
  <c r="K1204" s="1"/>
  <c r="K1203" s="1"/>
  <c r="H1206"/>
  <c r="J1206" s="1"/>
  <c r="J1202"/>
  <c r="L1201"/>
  <c r="K1201"/>
  <c r="K1200" s="1"/>
  <c r="K1199" s="1"/>
  <c r="K1198" s="1"/>
  <c r="I1201"/>
  <c r="I1200" s="1"/>
  <c r="I1199" s="1"/>
  <c r="I1198" s="1"/>
  <c r="H1201"/>
  <c r="H1200" s="1"/>
  <c r="H1199" s="1"/>
  <c r="L1200"/>
  <c r="L1199" s="1"/>
  <c r="L1198" s="1"/>
  <c r="J1197"/>
  <c r="I1196"/>
  <c r="I1195" s="1"/>
  <c r="I1194" s="1"/>
  <c r="H1196"/>
  <c r="H1195" s="1"/>
  <c r="L1193"/>
  <c r="J1193"/>
  <c r="H1192"/>
  <c r="L1192" s="1"/>
  <c r="L1188"/>
  <c r="J1188"/>
  <c r="H1187"/>
  <c r="L1187" s="1"/>
  <c r="L1183"/>
  <c r="J1183"/>
  <c r="H1182"/>
  <c r="L1182" s="1"/>
  <c r="J1178"/>
  <c r="L1177"/>
  <c r="L1176" s="1"/>
  <c r="L1175" s="1"/>
  <c r="L1174" s="1"/>
  <c r="K1177"/>
  <c r="K1176" s="1"/>
  <c r="K1175" s="1"/>
  <c r="K1174" s="1"/>
  <c r="I1177"/>
  <c r="I1176" s="1"/>
  <c r="I1175" s="1"/>
  <c r="I1174" s="1"/>
  <c r="H1177"/>
  <c r="H1176" s="1"/>
  <c r="L1173"/>
  <c r="J1173"/>
  <c r="K1172"/>
  <c r="K1171" s="1"/>
  <c r="K1170" s="1"/>
  <c r="H1172"/>
  <c r="H1171" s="1"/>
  <c r="H1170" s="1"/>
  <c r="L1169"/>
  <c r="J1169"/>
  <c r="K1168"/>
  <c r="K1167" s="1"/>
  <c r="K1166" s="1"/>
  <c r="H1168"/>
  <c r="H1167" s="1"/>
  <c r="H1166" s="1"/>
  <c r="L1165"/>
  <c r="J1165"/>
  <c r="K1164"/>
  <c r="K1163" s="1"/>
  <c r="K1162" s="1"/>
  <c r="H1164"/>
  <c r="H1163" s="1"/>
  <c r="H1162" s="1"/>
  <c r="L1161"/>
  <c r="J1161"/>
  <c r="K1160"/>
  <c r="K1159" s="1"/>
  <c r="K1158" s="1"/>
  <c r="H1160"/>
  <c r="H1159" s="1"/>
  <c r="H1158" s="1"/>
  <c r="L1157"/>
  <c r="J1157"/>
  <c r="K1156"/>
  <c r="K1155" s="1"/>
  <c r="K1154" s="1"/>
  <c r="H1156"/>
  <c r="H1155" s="1"/>
  <c r="H1154" s="1"/>
  <c r="J1153"/>
  <c r="I1152"/>
  <c r="I1151" s="1"/>
  <c r="I1150" s="1"/>
  <c r="H1152"/>
  <c r="I1148"/>
  <c r="I1147" s="1"/>
  <c r="I1146" s="1"/>
  <c r="H1148"/>
  <c r="H1147" s="1"/>
  <c r="H1146" s="1"/>
  <c r="J1145"/>
  <c r="L1144"/>
  <c r="L1143" s="1"/>
  <c r="L1142" s="1"/>
  <c r="K1144"/>
  <c r="K1143" s="1"/>
  <c r="K1142" s="1"/>
  <c r="I1144"/>
  <c r="I1143" s="1"/>
  <c r="I1142" s="1"/>
  <c r="H1144"/>
  <c r="I1141"/>
  <c r="H1141"/>
  <c r="L1139"/>
  <c r="J1139"/>
  <c r="K1138"/>
  <c r="H1138"/>
  <c r="K1137"/>
  <c r="K1136" s="1"/>
  <c r="K1135" s="1"/>
  <c r="K1134" s="1"/>
  <c r="H1137"/>
  <c r="J1132"/>
  <c r="L1131"/>
  <c r="L1130" s="1"/>
  <c r="L1129" s="1"/>
  <c r="L1128" s="1"/>
  <c r="K1131"/>
  <c r="K1130" s="1"/>
  <c r="K1129" s="1"/>
  <c r="K1128" s="1"/>
  <c r="I1131"/>
  <c r="I1130" s="1"/>
  <c r="I1129" s="1"/>
  <c r="I1128" s="1"/>
  <c r="H1131"/>
  <c r="H1130" s="1"/>
  <c r="J1127"/>
  <c r="L1126"/>
  <c r="K1126"/>
  <c r="K1125" s="1"/>
  <c r="K1124" s="1"/>
  <c r="K1123" s="1"/>
  <c r="I1126"/>
  <c r="I1125" s="1"/>
  <c r="I1124" s="1"/>
  <c r="I1123" s="1"/>
  <c r="H1126"/>
  <c r="H1125" s="1"/>
  <c r="H1124" s="1"/>
  <c r="L1125"/>
  <c r="L1124" s="1"/>
  <c r="L1123" s="1"/>
  <c r="L1120"/>
  <c r="J1120"/>
  <c r="H1119"/>
  <c r="J1119" s="1"/>
  <c r="J1112"/>
  <c r="L1111"/>
  <c r="L1110" s="1"/>
  <c r="L1109" s="1"/>
  <c r="L1108" s="1"/>
  <c r="K1111"/>
  <c r="K1110" s="1"/>
  <c r="K1109" s="1"/>
  <c r="K1108" s="1"/>
  <c r="H1111"/>
  <c r="J1107"/>
  <c r="L1106"/>
  <c r="K1106"/>
  <c r="K1105" s="1"/>
  <c r="K1104" s="1"/>
  <c r="I1106"/>
  <c r="I1105" s="1"/>
  <c r="I1104" s="1"/>
  <c r="H1106"/>
  <c r="H1105" s="1"/>
  <c r="H1104" s="1"/>
  <c r="L1105"/>
  <c r="L1104" s="1"/>
  <c r="L1100"/>
  <c r="J1100"/>
  <c r="K1099"/>
  <c r="K1098" s="1"/>
  <c r="K1097" s="1"/>
  <c r="K1096" s="1"/>
  <c r="H1099"/>
  <c r="H1098" s="1"/>
  <c r="H1097" s="1"/>
  <c r="J1093"/>
  <c r="L1092"/>
  <c r="L1091" s="1"/>
  <c r="K1092"/>
  <c r="K1091" s="1"/>
  <c r="I1092"/>
  <c r="I1091" s="1"/>
  <c r="H1092"/>
  <c r="J1090"/>
  <c r="L1089"/>
  <c r="K1089"/>
  <c r="K1088" s="1"/>
  <c r="I1089"/>
  <c r="I1088" s="1"/>
  <c r="H1089"/>
  <c r="H1088" s="1"/>
  <c r="L1088"/>
  <c r="K1083"/>
  <c r="I1083"/>
  <c r="H1083"/>
  <c r="K1082"/>
  <c r="I1082"/>
  <c r="I1081" s="1"/>
  <c r="H1082"/>
  <c r="J1080"/>
  <c r="J1079"/>
  <c r="I1078"/>
  <c r="I1077" s="1"/>
  <c r="I1076" s="1"/>
  <c r="I1075" s="1"/>
  <c r="H1078"/>
  <c r="H1077" s="1"/>
  <c r="J1074"/>
  <c r="K1073"/>
  <c r="K1072" s="1"/>
  <c r="I1073"/>
  <c r="I1072" s="1"/>
  <c r="H1073"/>
  <c r="H1072" s="1"/>
  <c r="L1071"/>
  <c r="J1071"/>
  <c r="K1070"/>
  <c r="K1069" s="1"/>
  <c r="K1068" s="1"/>
  <c r="K1067" s="1"/>
  <c r="K1066" s="1"/>
  <c r="K1065" s="1"/>
  <c r="H1070"/>
  <c r="H1069"/>
  <c r="H1068" s="1"/>
  <c r="H1067" s="1"/>
  <c r="H1066" s="1"/>
  <c r="J1064"/>
  <c r="L1063"/>
  <c r="L1062" s="1"/>
  <c r="L1060" s="1"/>
  <c r="K1063"/>
  <c r="K1062" s="1"/>
  <c r="K1060" s="1"/>
  <c r="K1059" s="1"/>
  <c r="K1058" s="1"/>
  <c r="I1063"/>
  <c r="I1062" s="1"/>
  <c r="I1061" s="1"/>
  <c r="I1060" s="1"/>
  <c r="H1063"/>
  <c r="H1062" s="1"/>
  <c r="J1057"/>
  <c r="L1056"/>
  <c r="K1056"/>
  <c r="K1055" s="1"/>
  <c r="I1056"/>
  <c r="I1055" s="1"/>
  <c r="H1056"/>
  <c r="L1055"/>
  <c r="H1055"/>
  <c r="J1054"/>
  <c r="L1053"/>
  <c r="K1053"/>
  <c r="K1052" s="1"/>
  <c r="I1053"/>
  <c r="I1052" s="1"/>
  <c r="H1053"/>
  <c r="L1052"/>
  <c r="H1052"/>
  <c r="L1051"/>
  <c r="K1051"/>
  <c r="K1049" s="1"/>
  <c r="I1051"/>
  <c r="I1050" s="1"/>
  <c r="H1051"/>
  <c r="H1050" s="1"/>
  <c r="L1050"/>
  <c r="K1050"/>
  <c r="L1049"/>
  <c r="J1048"/>
  <c r="I1047"/>
  <c r="I1042" s="1"/>
  <c r="I1041" s="1"/>
  <c r="H1047"/>
  <c r="J1046"/>
  <c r="L1045"/>
  <c r="K1045"/>
  <c r="I1045"/>
  <c r="H1045"/>
  <c r="L1044"/>
  <c r="J1044"/>
  <c r="K1043"/>
  <c r="K1042" s="1"/>
  <c r="K1041" s="1"/>
  <c r="H1043"/>
  <c r="J1040"/>
  <c r="L1039"/>
  <c r="K1039"/>
  <c r="I1039"/>
  <c r="I1036" s="1"/>
  <c r="I1035" s="1"/>
  <c r="H1039"/>
  <c r="L1038"/>
  <c r="J1038"/>
  <c r="K1037"/>
  <c r="H1037"/>
  <c r="H1036" s="1"/>
  <c r="J1034"/>
  <c r="L1033"/>
  <c r="K1033"/>
  <c r="I1033"/>
  <c r="H1033"/>
  <c r="J1032"/>
  <c r="L1031"/>
  <c r="K1031"/>
  <c r="I1031"/>
  <c r="H1031"/>
  <c r="J1028"/>
  <c r="L1027"/>
  <c r="K1027"/>
  <c r="I1027"/>
  <c r="I1024" s="1"/>
  <c r="I1023" s="1"/>
  <c r="H1027"/>
  <c r="L1026"/>
  <c r="J1026"/>
  <c r="K1025"/>
  <c r="H1025"/>
  <c r="J1022"/>
  <c r="L1021"/>
  <c r="K1021"/>
  <c r="I1021"/>
  <c r="I1018" s="1"/>
  <c r="I1017" s="1"/>
  <c r="H1021"/>
  <c r="L1020"/>
  <c r="J1020"/>
  <c r="K1019"/>
  <c r="H1019"/>
  <c r="H1018" s="1"/>
  <c r="J1014"/>
  <c r="H1013"/>
  <c r="J1013" s="1"/>
  <c r="J1012"/>
  <c r="L1011"/>
  <c r="K1011"/>
  <c r="K1010" s="1"/>
  <c r="K1009" s="1"/>
  <c r="K1008" s="1"/>
  <c r="K1007" s="1"/>
  <c r="I1011"/>
  <c r="I1010" s="1"/>
  <c r="I1009" s="1"/>
  <c r="I1008" s="1"/>
  <c r="I1007" s="1"/>
  <c r="H1011"/>
  <c r="L1010"/>
  <c r="L1009" s="1"/>
  <c r="L1008" s="1"/>
  <c r="L1007" s="1"/>
  <c r="H1010"/>
  <c r="H1009" s="1"/>
  <c r="J1005"/>
  <c r="L1004"/>
  <c r="K1004"/>
  <c r="I1004"/>
  <c r="I1003" s="1"/>
  <c r="I1002" s="1"/>
  <c r="H1004"/>
  <c r="L1003"/>
  <c r="L1002" s="1"/>
  <c r="K1003"/>
  <c r="H1003"/>
  <c r="H1002" s="1"/>
  <c r="K1002"/>
  <c r="L1001"/>
  <c r="J1001"/>
  <c r="H1000"/>
  <c r="L1000" s="1"/>
  <c r="J998"/>
  <c r="L997"/>
  <c r="L996" s="1"/>
  <c r="K997"/>
  <c r="K996" s="1"/>
  <c r="K995" s="1"/>
  <c r="I997"/>
  <c r="H997"/>
  <c r="I996"/>
  <c r="I995" s="1"/>
  <c r="H996"/>
  <c r="J992"/>
  <c r="I991"/>
  <c r="I990" s="1"/>
  <c r="I989" s="1"/>
  <c r="I988" s="1"/>
  <c r="I987" s="1"/>
  <c r="I986" s="1"/>
  <c r="H991"/>
  <c r="J985"/>
  <c r="I984"/>
  <c r="I983" s="1"/>
  <c r="I982" s="1"/>
  <c r="I981" s="1"/>
  <c r="I980" s="1"/>
  <c r="H984"/>
  <c r="H983" s="1"/>
  <c r="H982" s="1"/>
  <c r="J979"/>
  <c r="L978"/>
  <c r="L977" s="1"/>
  <c r="L976" s="1"/>
  <c r="L975" s="1"/>
  <c r="L974" s="1"/>
  <c r="K978"/>
  <c r="K977" s="1"/>
  <c r="K976" s="1"/>
  <c r="K975" s="1"/>
  <c r="K974" s="1"/>
  <c r="I978"/>
  <c r="I977" s="1"/>
  <c r="I976" s="1"/>
  <c r="I975" s="1"/>
  <c r="I974" s="1"/>
  <c r="H978"/>
  <c r="H977" s="1"/>
  <c r="H976" s="1"/>
  <c r="H975" s="1"/>
  <c r="H974" s="1"/>
  <c r="J973"/>
  <c r="L972"/>
  <c r="L971" s="1"/>
  <c r="L970" s="1"/>
  <c r="L969" s="1"/>
  <c r="L968" s="1"/>
  <c r="K972"/>
  <c r="I972"/>
  <c r="H972"/>
  <c r="H971" s="1"/>
  <c r="H970" s="1"/>
  <c r="H969" s="1"/>
  <c r="H968" s="1"/>
  <c r="K971"/>
  <c r="I971"/>
  <c r="I970" s="1"/>
  <c r="I969" s="1"/>
  <c r="I968" s="1"/>
  <c r="K970"/>
  <c r="K969" s="1"/>
  <c r="K968" s="1"/>
  <c r="J967"/>
  <c r="L966"/>
  <c r="K966"/>
  <c r="I966"/>
  <c r="H966"/>
  <c r="L965"/>
  <c r="K965"/>
  <c r="I965"/>
  <c r="H965"/>
  <c r="H964" s="1"/>
  <c r="L964"/>
  <c r="K964"/>
  <c r="K963" s="1"/>
  <c r="K962" s="1"/>
  <c r="I964"/>
  <c r="I963" s="1"/>
  <c r="I962" s="1"/>
  <c r="L963"/>
  <c r="L962" s="1"/>
  <c r="J960"/>
  <c r="L959"/>
  <c r="K959"/>
  <c r="K958" s="1"/>
  <c r="K951" s="1"/>
  <c r="I959"/>
  <c r="I958" s="1"/>
  <c r="I951" s="1"/>
  <c r="H959"/>
  <c r="L958"/>
  <c r="L951" s="1"/>
  <c r="H958"/>
  <c r="H951" s="1"/>
  <c r="L957"/>
  <c r="J957"/>
  <c r="K956"/>
  <c r="K955" s="1"/>
  <c r="K950" s="1"/>
  <c r="H956"/>
  <c r="H955" s="1"/>
  <c r="H950" s="1"/>
  <c r="L954"/>
  <c r="J954"/>
  <c r="H953"/>
  <c r="J953" s="1"/>
  <c r="I950"/>
  <c r="J949"/>
  <c r="K948"/>
  <c r="K947" s="1"/>
  <c r="K946" s="1"/>
  <c r="I948"/>
  <c r="I947" s="1"/>
  <c r="I946" s="1"/>
  <c r="H948"/>
  <c r="J945"/>
  <c r="J944"/>
  <c r="I943"/>
  <c r="I942" s="1"/>
  <c r="I941" s="1"/>
  <c r="H943"/>
  <c r="J940"/>
  <c r="L939"/>
  <c r="K939"/>
  <c r="K938" s="1"/>
  <c r="K937" s="1"/>
  <c r="I939"/>
  <c r="I938" s="1"/>
  <c r="I937" s="1"/>
  <c r="H939"/>
  <c r="H938" s="1"/>
  <c r="H937" s="1"/>
  <c r="L938"/>
  <c r="L937" s="1"/>
  <c r="L936" s="1"/>
  <c r="L934"/>
  <c r="J934"/>
  <c r="H933"/>
  <c r="J933" s="1"/>
  <c r="L930"/>
  <c r="J930"/>
  <c r="H929"/>
  <c r="L929" s="1"/>
  <c r="L925"/>
  <c r="J925"/>
  <c r="H924"/>
  <c r="L924" s="1"/>
  <c r="J920"/>
  <c r="L919"/>
  <c r="K919"/>
  <c r="K918" s="1"/>
  <c r="K917" s="1"/>
  <c r="K916" s="1"/>
  <c r="I919"/>
  <c r="H919"/>
  <c r="H918" s="1"/>
  <c r="H917" s="1"/>
  <c r="H916" s="1"/>
  <c r="L918"/>
  <c r="I918"/>
  <c r="I917" s="1"/>
  <c r="I916" s="1"/>
  <c r="L917"/>
  <c r="L916" s="1"/>
  <c r="J915"/>
  <c r="I914"/>
  <c r="I913" s="1"/>
  <c r="I912" s="1"/>
  <c r="H914"/>
  <c r="H913" s="1"/>
  <c r="H912" s="1"/>
  <c r="I910"/>
  <c r="I909" s="1"/>
  <c r="I908" s="1"/>
  <c r="H910"/>
  <c r="H909" s="1"/>
  <c r="H908" s="1"/>
  <c r="J907"/>
  <c r="L906"/>
  <c r="K906"/>
  <c r="I906"/>
  <c r="H906"/>
  <c r="L905"/>
  <c r="K905"/>
  <c r="I905"/>
  <c r="H905"/>
  <c r="L904"/>
  <c r="L903" s="1"/>
  <c r="L902" s="1"/>
  <c r="L901" s="1"/>
  <c r="K904"/>
  <c r="K903" s="1"/>
  <c r="I904"/>
  <c r="H904"/>
  <c r="H903" s="1"/>
  <c r="H902" s="1"/>
  <c r="I903"/>
  <c r="I902" s="1"/>
  <c r="J899"/>
  <c r="L898"/>
  <c r="K898"/>
  <c r="I898"/>
  <c r="H898"/>
  <c r="L897"/>
  <c r="K897"/>
  <c r="I897"/>
  <c r="H897"/>
  <c r="L896"/>
  <c r="K896"/>
  <c r="K895" s="1"/>
  <c r="K894" s="1"/>
  <c r="I896"/>
  <c r="H896"/>
  <c r="H895" s="1"/>
  <c r="H894" s="1"/>
  <c r="L895"/>
  <c r="L894" s="1"/>
  <c r="I895"/>
  <c r="I894" s="1"/>
  <c r="L893"/>
  <c r="J893"/>
  <c r="H892"/>
  <c r="J892" s="1"/>
  <c r="L888"/>
  <c r="J888"/>
  <c r="H887"/>
  <c r="J887" s="1"/>
  <c r="L883"/>
  <c r="J883"/>
  <c r="H882"/>
  <c r="J882" s="1"/>
  <c r="L878"/>
  <c r="J878"/>
  <c r="H877"/>
  <c r="J877" s="1"/>
  <c r="L876"/>
  <c r="J876"/>
  <c r="H875"/>
  <c r="L875" s="1"/>
  <c r="H874"/>
  <c r="J874" s="1"/>
  <c r="J871"/>
  <c r="L870"/>
  <c r="L869" s="1"/>
  <c r="L868" s="1"/>
  <c r="K870"/>
  <c r="K869" s="1"/>
  <c r="K868" s="1"/>
  <c r="H870"/>
  <c r="J870" s="1"/>
  <c r="L867"/>
  <c r="J867"/>
  <c r="K866"/>
  <c r="K865" s="1"/>
  <c r="K864" s="1"/>
  <c r="H866"/>
  <c r="J863"/>
  <c r="L862"/>
  <c r="K862"/>
  <c r="K861" s="1"/>
  <c r="K860" s="1"/>
  <c r="I862"/>
  <c r="I861" s="1"/>
  <c r="I860" s="1"/>
  <c r="H862"/>
  <c r="H861" s="1"/>
  <c r="H860" s="1"/>
  <c r="L861"/>
  <c r="L860" s="1"/>
  <c r="J859"/>
  <c r="L858"/>
  <c r="K858"/>
  <c r="K857" s="1"/>
  <c r="K856" s="1"/>
  <c r="I858"/>
  <c r="I857" s="1"/>
  <c r="I856" s="1"/>
  <c r="H858"/>
  <c r="H857" s="1"/>
  <c r="H856" s="1"/>
  <c r="L857"/>
  <c r="L856" s="1"/>
  <c r="H855"/>
  <c r="J855" s="1"/>
  <c r="L854"/>
  <c r="K854"/>
  <c r="I854"/>
  <c r="H854"/>
  <c r="L853"/>
  <c r="K853"/>
  <c r="I853"/>
  <c r="H853"/>
  <c r="L852"/>
  <c r="K852"/>
  <c r="I852"/>
  <c r="H852"/>
  <c r="J851"/>
  <c r="J850"/>
  <c r="I849"/>
  <c r="I848" s="1"/>
  <c r="H849"/>
  <c r="H848" s="1"/>
  <c r="H847" s="1"/>
  <c r="J847" s="1"/>
  <c r="J846"/>
  <c r="L845"/>
  <c r="K845"/>
  <c r="K844" s="1"/>
  <c r="K842" s="1"/>
  <c r="I845"/>
  <c r="I844" s="1"/>
  <c r="I842" s="1"/>
  <c r="H845"/>
  <c r="L844"/>
  <c r="L842" s="1"/>
  <c r="H844"/>
  <c r="H842" s="1"/>
  <c r="L843"/>
  <c r="J843"/>
  <c r="L841"/>
  <c r="J841"/>
  <c r="L840"/>
  <c r="J840"/>
  <c r="L839"/>
  <c r="J839"/>
  <c r="L838"/>
  <c r="J838"/>
  <c r="H837"/>
  <c r="L833"/>
  <c r="J833"/>
  <c r="H832"/>
  <c r="L828"/>
  <c r="J828"/>
  <c r="L827"/>
  <c r="J827"/>
  <c r="L826"/>
  <c r="J826"/>
  <c r="L825"/>
  <c r="J825"/>
  <c r="L824"/>
  <c r="J824"/>
  <c r="L823"/>
  <c r="J823"/>
  <c r="L822"/>
  <c r="J822"/>
  <c r="L821"/>
  <c r="J821"/>
  <c r="L820"/>
  <c r="J820"/>
  <c r="L819"/>
  <c r="J819"/>
  <c r="L818"/>
  <c r="J818"/>
  <c r="H817"/>
  <c r="J817" s="1"/>
  <c r="L813"/>
  <c r="J813"/>
  <c r="H812"/>
  <c r="J812" s="1"/>
  <c r="L808"/>
  <c r="J808"/>
  <c r="H807"/>
  <c r="J803"/>
  <c r="L802"/>
  <c r="K802"/>
  <c r="I802"/>
  <c r="H802"/>
  <c r="H801" s="1"/>
  <c r="H800" s="1"/>
  <c r="L801"/>
  <c r="K801"/>
  <c r="K800" s="1"/>
  <c r="I801"/>
  <c r="L800"/>
  <c r="I800"/>
  <c r="J798"/>
  <c r="L797"/>
  <c r="K797"/>
  <c r="I797"/>
  <c r="I796" s="1"/>
  <c r="I795" s="1"/>
  <c r="H797"/>
  <c r="H796" s="1"/>
  <c r="H795" s="1"/>
  <c r="L796"/>
  <c r="K796"/>
  <c r="K795" s="1"/>
  <c r="L795"/>
  <c r="J794"/>
  <c r="K793"/>
  <c r="K792" s="1"/>
  <c r="K791" s="1"/>
  <c r="I793"/>
  <c r="I792" s="1"/>
  <c r="I791" s="1"/>
  <c r="H793"/>
  <c r="L790"/>
  <c r="J790"/>
  <c r="K789"/>
  <c r="K788" s="1"/>
  <c r="K787" s="1"/>
  <c r="H789"/>
  <c r="L786"/>
  <c r="J786"/>
  <c r="K785"/>
  <c r="K784" s="1"/>
  <c r="K783" s="1"/>
  <c r="H785"/>
  <c r="H784"/>
  <c r="L782"/>
  <c r="J782"/>
  <c r="J781"/>
  <c r="K780"/>
  <c r="K779" s="1"/>
  <c r="K778" s="1"/>
  <c r="I780"/>
  <c r="I779" s="1"/>
  <c r="I778" s="1"/>
  <c r="H780"/>
  <c r="H779" s="1"/>
  <c r="H778" s="1"/>
  <c r="J777"/>
  <c r="K776"/>
  <c r="K775" s="1"/>
  <c r="K774" s="1"/>
  <c r="I776"/>
  <c r="I775" s="1"/>
  <c r="I774" s="1"/>
  <c r="H776"/>
  <c r="H775" s="1"/>
  <c r="H774" s="1"/>
  <c r="M774"/>
  <c r="L773"/>
  <c r="J773"/>
  <c r="K772"/>
  <c r="K771" s="1"/>
  <c r="K770" s="1"/>
  <c r="H772"/>
  <c r="H771" s="1"/>
  <c r="H770" s="1"/>
  <c r="L769"/>
  <c r="J769"/>
  <c r="K768"/>
  <c r="K767" s="1"/>
  <c r="K766" s="1"/>
  <c r="H768"/>
  <c r="H767" s="1"/>
  <c r="H766" s="1"/>
  <c r="L765"/>
  <c r="J765"/>
  <c r="K764"/>
  <c r="K763" s="1"/>
  <c r="K762" s="1"/>
  <c r="H764"/>
  <c r="H763" s="1"/>
  <c r="H762" s="1"/>
  <c r="L761"/>
  <c r="L753" s="1"/>
  <c r="K761"/>
  <c r="K753" s="1"/>
  <c r="I761"/>
  <c r="I753" s="1"/>
  <c r="L760"/>
  <c r="J760"/>
  <c r="H759"/>
  <c r="L759" s="1"/>
  <c r="L758"/>
  <c r="J758"/>
  <c r="H757"/>
  <c r="L757" s="1"/>
  <c r="L751"/>
  <c r="J751"/>
  <c r="K750"/>
  <c r="K749" s="1"/>
  <c r="K748" s="1"/>
  <c r="K747" s="1"/>
  <c r="H750"/>
  <c r="L750" s="1"/>
  <c r="L746"/>
  <c r="J746"/>
  <c r="H745"/>
  <c r="L745" s="1"/>
  <c r="L744"/>
  <c r="J744"/>
  <c r="H743"/>
  <c r="L743" s="1"/>
  <c r="H742"/>
  <c r="L739"/>
  <c r="J739"/>
  <c r="H738"/>
  <c r="L733"/>
  <c r="J733"/>
  <c r="K732"/>
  <c r="K731" s="1"/>
  <c r="K730" s="1"/>
  <c r="K729" s="1"/>
  <c r="H732"/>
  <c r="H731" s="1"/>
  <c r="H730" s="1"/>
  <c r="H729" s="1"/>
  <c r="J727"/>
  <c r="L726"/>
  <c r="L725" s="1"/>
  <c r="L724" s="1"/>
  <c r="L723" s="1"/>
  <c r="L722" s="1"/>
  <c r="K726"/>
  <c r="K725" s="1"/>
  <c r="K724" s="1"/>
  <c r="K723" s="1"/>
  <c r="K722" s="1"/>
  <c r="I726"/>
  <c r="I725" s="1"/>
  <c r="I724" s="1"/>
  <c r="I723" s="1"/>
  <c r="I722" s="1"/>
  <c r="H726"/>
  <c r="H725" s="1"/>
  <c r="L721"/>
  <c r="J721"/>
  <c r="L720"/>
  <c r="J720"/>
  <c r="L719"/>
  <c r="J719"/>
  <c r="L718"/>
  <c r="J718"/>
  <c r="L717"/>
  <c r="J717"/>
  <c r="L716"/>
  <c r="J716"/>
  <c r="K715"/>
  <c r="K714" s="1"/>
  <c r="H715"/>
  <c r="H714" s="1"/>
  <c r="J713"/>
  <c r="L712"/>
  <c r="L711" s="1"/>
  <c r="L710" s="1"/>
  <c r="K712"/>
  <c r="K711" s="1"/>
  <c r="K710" s="1"/>
  <c r="I712"/>
  <c r="H712"/>
  <c r="J712" s="1"/>
  <c r="I711"/>
  <c r="I710" s="1"/>
  <c r="J709"/>
  <c r="L708"/>
  <c r="K708"/>
  <c r="I708"/>
  <c r="I707" s="1"/>
  <c r="I706" s="1"/>
  <c r="H708"/>
  <c r="H707" s="1"/>
  <c r="H706" s="1"/>
  <c r="L707"/>
  <c r="L706" s="1"/>
  <c r="K707"/>
  <c r="K706" s="1"/>
  <c r="L705"/>
  <c r="J705"/>
  <c r="H704"/>
  <c r="L704" s="1"/>
  <c r="J700"/>
  <c r="L699"/>
  <c r="K699"/>
  <c r="K698" s="1"/>
  <c r="I699"/>
  <c r="I698" s="1"/>
  <c r="H699"/>
  <c r="H698" s="1"/>
  <c r="H696" s="1"/>
  <c r="L698"/>
  <c r="L697" s="1"/>
  <c r="J691"/>
  <c r="L690"/>
  <c r="L689" s="1"/>
  <c r="K690"/>
  <c r="K689" s="1"/>
  <c r="I690"/>
  <c r="I689" s="1"/>
  <c r="H690"/>
  <c r="J688"/>
  <c r="L687"/>
  <c r="K687"/>
  <c r="K686" s="1"/>
  <c r="I687"/>
  <c r="I686" s="1"/>
  <c r="H687"/>
  <c r="H686" s="1"/>
  <c r="L686"/>
  <c r="J684"/>
  <c r="L683"/>
  <c r="K683"/>
  <c r="K682" s="1"/>
  <c r="I683"/>
  <c r="I682" s="1"/>
  <c r="H683"/>
  <c r="H682" s="1"/>
  <c r="L682"/>
  <c r="J681"/>
  <c r="L680"/>
  <c r="L679" s="1"/>
  <c r="K680"/>
  <c r="K679" s="1"/>
  <c r="I680"/>
  <c r="I679" s="1"/>
  <c r="H680"/>
  <c r="K674"/>
  <c r="I674"/>
  <c r="H674"/>
  <c r="K673"/>
  <c r="I673"/>
  <c r="L671"/>
  <c r="J671"/>
  <c r="K670"/>
  <c r="K669" s="1"/>
  <c r="K668" s="1"/>
  <c r="K667" s="1"/>
  <c r="H670"/>
  <c r="H669" s="1"/>
  <c r="H668" s="1"/>
  <c r="H667" s="1"/>
  <c r="J666"/>
  <c r="J665"/>
  <c r="K664"/>
  <c r="K663" s="1"/>
  <c r="K662" s="1"/>
  <c r="K661" s="1"/>
  <c r="I664"/>
  <c r="I663" s="1"/>
  <c r="I662" s="1"/>
  <c r="I661" s="1"/>
  <c r="H664"/>
  <c r="H663" s="1"/>
  <c r="H662" s="1"/>
  <c r="J660"/>
  <c r="L659"/>
  <c r="L658" s="1"/>
  <c r="L657" s="1"/>
  <c r="L656" s="1"/>
  <c r="L655" s="1"/>
  <c r="K659"/>
  <c r="K658" s="1"/>
  <c r="K657" s="1"/>
  <c r="K656" s="1"/>
  <c r="K655" s="1"/>
  <c r="I659"/>
  <c r="I658" s="1"/>
  <c r="I657" s="1"/>
  <c r="I656" s="1"/>
  <c r="I655" s="1"/>
  <c r="H659"/>
  <c r="J652"/>
  <c r="L651"/>
  <c r="L650" s="1"/>
  <c r="L649" s="1"/>
  <c r="K651"/>
  <c r="K650" s="1"/>
  <c r="K649" s="1"/>
  <c r="H651"/>
  <c r="J648"/>
  <c r="L644"/>
  <c r="J644"/>
  <c r="K643"/>
  <c r="H643"/>
  <c r="H642" s="1"/>
  <c r="H641" s="1"/>
  <c r="K642"/>
  <c r="K641" s="1"/>
  <c r="L640"/>
  <c r="J640"/>
  <c r="K639"/>
  <c r="I639"/>
  <c r="I638" s="1"/>
  <c r="I637" s="1"/>
  <c r="I636" s="1"/>
  <c r="H639"/>
  <c r="J635"/>
  <c r="L634"/>
  <c r="L633" s="1"/>
  <c r="L632" s="1"/>
  <c r="K634"/>
  <c r="K633" s="1"/>
  <c r="K632" s="1"/>
  <c r="I634"/>
  <c r="I633" s="1"/>
  <c r="I632" s="1"/>
  <c r="I631" s="1"/>
  <c r="I630" s="1"/>
  <c r="I629" s="1"/>
  <c r="I623" s="1"/>
  <c r="I622" s="1"/>
  <c r="H634"/>
  <c r="L628"/>
  <c r="J628"/>
  <c r="K627"/>
  <c r="K626" s="1"/>
  <c r="K625" s="1"/>
  <c r="K624" s="1"/>
  <c r="H627"/>
  <c r="H626" s="1"/>
  <c r="H625" s="1"/>
  <c r="H624" s="1"/>
  <c r="L621"/>
  <c r="J621"/>
  <c r="K620"/>
  <c r="K619" s="1"/>
  <c r="K618" s="1"/>
  <c r="H620"/>
  <c r="H619" s="1"/>
  <c r="H618" s="1"/>
  <c r="J617"/>
  <c r="L616"/>
  <c r="L615" s="1"/>
  <c r="K616"/>
  <c r="K615" s="1"/>
  <c r="I616"/>
  <c r="I615" s="1"/>
  <c r="H616"/>
  <c r="H615" s="1"/>
  <c r="L614"/>
  <c r="K614"/>
  <c r="I614"/>
  <c r="H614"/>
  <c r="L613"/>
  <c r="J613"/>
  <c r="K612"/>
  <c r="H612"/>
  <c r="H611" s="1"/>
  <c r="H610" s="1"/>
  <c r="K611"/>
  <c r="K610" s="1"/>
  <c r="J609"/>
  <c r="L608"/>
  <c r="K608"/>
  <c r="K607" s="1"/>
  <c r="K606" s="1"/>
  <c r="I608"/>
  <c r="I607" s="1"/>
  <c r="I606" s="1"/>
  <c r="H608"/>
  <c r="H607" s="1"/>
  <c r="L607"/>
  <c r="L606" s="1"/>
  <c r="J605"/>
  <c r="L604"/>
  <c r="L603" s="1"/>
  <c r="L602" s="1"/>
  <c r="K604"/>
  <c r="K603" s="1"/>
  <c r="K602" s="1"/>
  <c r="H604"/>
  <c r="J604" s="1"/>
  <c r="J601"/>
  <c r="L600"/>
  <c r="L599" s="1"/>
  <c r="K600"/>
  <c r="K599" s="1"/>
  <c r="K598" s="1"/>
  <c r="H600"/>
  <c r="L598"/>
  <c r="J597"/>
  <c r="L596"/>
  <c r="L595" s="1"/>
  <c r="L594" s="1"/>
  <c r="K596"/>
  <c r="K595" s="1"/>
  <c r="K594" s="1"/>
  <c r="H596"/>
  <c r="J596" s="1"/>
  <c r="J592"/>
  <c r="L591"/>
  <c r="K591"/>
  <c r="K590" s="1"/>
  <c r="K589" s="1"/>
  <c r="K588" s="1"/>
  <c r="I591"/>
  <c r="I590" s="1"/>
  <c r="I589" s="1"/>
  <c r="I588" s="1"/>
  <c r="H591"/>
  <c r="L590"/>
  <c r="L589" s="1"/>
  <c r="L588" s="1"/>
  <c r="H590"/>
  <c r="J587"/>
  <c r="L586"/>
  <c r="L585" s="1"/>
  <c r="K586"/>
  <c r="K585" s="1"/>
  <c r="I586"/>
  <c r="I585" s="1"/>
  <c r="H586"/>
  <c r="J582"/>
  <c r="L581"/>
  <c r="K581"/>
  <c r="K580" s="1"/>
  <c r="K579" s="1"/>
  <c r="K578" s="1"/>
  <c r="I581"/>
  <c r="I580" s="1"/>
  <c r="I579" s="1"/>
  <c r="I578" s="1"/>
  <c r="H581"/>
  <c r="L580"/>
  <c r="L579" s="1"/>
  <c r="L578" s="1"/>
  <c r="H580"/>
  <c r="J575"/>
  <c r="L574"/>
  <c r="L573" s="1"/>
  <c r="L572" s="1"/>
  <c r="L571" s="1"/>
  <c r="L570" s="1"/>
  <c r="K574"/>
  <c r="K573" s="1"/>
  <c r="K572" s="1"/>
  <c r="K571" s="1"/>
  <c r="K570" s="1"/>
  <c r="I574"/>
  <c r="I573" s="1"/>
  <c r="I572" s="1"/>
  <c r="I571" s="1"/>
  <c r="I570" s="1"/>
  <c r="H574"/>
  <c r="L568"/>
  <c r="J568"/>
  <c r="K567"/>
  <c r="K566" s="1"/>
  <c r="K565" s="1"/>
  <c r="K564" s="1"/>
  <c r="K563" s="1"/>
  <c r="H567"/>
  <c r="H566" s="1"/>
  <c r="H565" s="1"/>
  <c r="H564" s="1"/>
  <c r="H563" s="1"/>
  <c r="J562"/>
  <c r="L561"/>
  <c r="K561"/>
  <c r="K560" s="1"/>
  <c r="K559" s="1"/>
  <c r="K558" s="1"/>
  <c r="I561"/>
  <c r="I560" s="1"/>
  <c r="I559" s="1"/>
  <c r="I558" s="1"/>
  <c r="I557" s="1"/>
  <c r="I550" s="1"/>
  <c r="H561"/>
  <c r="H560" s="1"/>
  <c r="L560"/>
  <c r="L559" s="1"/>
  <c r="L558" s="1"/>
  <c r="L556"/>
  <c r="J556"/>
  <c r="K555"/>
  <c r="K554" s="1"/>
  <c r="K553" s="1"/>
  <c r="K552" s="1"/>
  <c r="K551" s="1"/>
  <c r="H555"/>
  <c r="H554" s="1"/>
  <c r="H553" s="1"/>
  <c r="J549"/>
  <c r="L548"/>
  <c r="L547" s="1"/>
  <c r="L546" s="1"/>
  <c r="L545" s="1"/>
  <c r="L544" s="1"/>
  <c r="L543" s="1"/>
  <c r="K548"/>
  <c r="K547" s="1"/>
  <c r="K546" s="1"/>
  <c r="K545" s="1"/>
  <c r="K544" s="1"/>
  <c r="K543" s="1"/>
  <c r="I548"/>
  <c r="H548"/>
  <c r="I547"/>
  <c r="I546" s="1"/>
  <c r="I545" s="1"/>
  <c r="I544" s="1"/>
  <c r="I543" s="1"/>
  <c r="J542"/>
  <c r="L541"/>
  <c r="K541"/>
  <c r="K540" s="1"/>
  <c r="I541"/>
  <c r="I540" s="1"/>
  <c r="H541"/>
  <c r="H540" s="1"/>
  <c r="L540"/>
  <c r="J539"/>
  <c r="L538"/>
  <c r="L537" s="1"/>
  <c r="K538"/>
  <c r="K537" s="1"/>
  <c r="I538"/>
  <c r="H538"/>
  <c r="I537"/>
  <c r="J535"/>
  <c r="L534"/>
  <c r="L533" s="1"/>
  <c r="L532" s="1"/>
  <c r="K534"/>
  <c r="K533" s="1"/>
  <c r="K532" s="1"/>
  <c r="I534"/>
  <c r="I533" s="1"/>
  <c r="I532" s="1"/>
  <c r="H534"/>
  <c r="L531"/>
  <c r="J531"/>
  <c r="K530"/>
  <c r="K529" s="1"/>
  <c r="K528" s="1"/>
  <c r="K527" s="1"/>
  <c r="K526" s="1"/>
  <c r="H530"/>
  <c r="H529" s="1"/>
  <c r="H528" s="1"/>
  <c r="H527" s="1"/>
  <c r="H526" s="1"/>
  <c r="J525"/>
  <c r="L524"/>
  <c r="L523" s="1"/>
  <c r="L522" s="1"/>
  <c r="K524"/>
  <c r="K523" s="1"/>
  <c r="K522" s="1"/>
  <c r="I524"/>
  <c r="I523" s="1"/>
  <c r="I522" s="1"/>
  <c r="H524"/>
  <c r="J519"/>
  <c r="L518"/>
  <c r="L517" s="1"/>
  <c r="L516" s="1"/>
  <c r="L514" s="1"/>
  <c r="K518"/>
  <c r="K517" s="1"/>
  <c r="K516" s="1"/>
  <c r="K514" s="1"/>
  <c r="I518"/>
  <c r="I517" s="1"/>
  <c r="I516" s="1"/>
  <c r="H518"/>
  <c r="J513"/>
  <c r="L512"/>
  <c r="L511" s="1"/>
  <c r="L510" s="1"/>
  <c r="L509" s="1"/>
  <c r="L508" s="1"/>
  <c r="K512"/>
  <c r="K511" s="1"/>
  <c r="K510" s="1"/>
  <c r="K509" s="1"/>
  <c r="K508" s="1"/>
  <c r="I512"/>
  <c r="I511" s="1"/>
  <c r="I510" s="1"/>
  <c r="I509" s="1"/>
  <c r="I508" s="1"/>
  <c r="H512"/>
  <c r="I506"/>
  <c r="K505"/>
  <c r="I505"/>
  <c r="I504" s="1"/>
  <c r="H505"/>
  <c r="J503"/>
  <c r="I502"/>
  <c r="I501" s="1"/>
  <c r="I500" s="1"/>
  <c r="H502"/>
  <c r="L499"/>
  <c r="J499"/>
  <c r="K498"/>
  <c r="K497" s="1"/>
  <c r="J498"/>
  <c r="H498"/>
  <c r="J497"/>
  <c r="L496"/>
  <c r="J496"/>
  <c r="K495"/>
  <c r="K494" s="1"/>
  <c r="J495"/>
  <c r="H495"/>
  <c r="J494"/>
  <c r="J493"/>
  <c r="L492"/>
  <c r="J492"/>
  <c r="K491"/>
  <c r="K490" s="1"/>
  <c r="K489" s="1"/>
  <c r="I491"/>
  <c r="J491" s="1"/>
  <c r="H491"/>
  <c r="J487"/>
  <c r="K486"/>
  <c r="I486"/>
  <c r="J486" s="1"/>
  <c r="H486"/>
  <c r="H485" s="1"/>
  <c r="H484" s="1"/>
  <c r="H465" s="1"/>
  <c r="H464" s="1"/>
  <c r="K485"/>
  <c r="K484" s="1"/>
  <c r="J483"/>
  <c r="K482"/>
  <c r="K481" s="1"/>
  <c r="K480" s="1"/>
  <c r="I482"/>
  <c r="J482" s="1"/>
  <c r="H482"/>
  <c r="H481" s="1"/>
  <c r="H480" s="1"/>
  <c r="L479"/>
  <c r="J479"/>
  <c r="K478"/>
  <c r="K477" s="1"/>
  <c r="H478"/>
  <c r="H477" s="1"/>
  <c r="L476"/>
  <c r="J476"/>
  <c r="K475"/>
  <c r="K474" s="1"/>
  <c r="H475"/>
  <c r="H474" s="1"/>
  <c r="J472"/>
  <c r="K471"/>
  <c r="K470" s="1"/>
  <c r="I471"/>
  <c r="I470" s="1"/>
  <c r="H471"/>
  <c r="H470" s="1"/>
  <c r="J469"/>
  <c r="K468"/>
  <c r="K467" s="1"/>
  <c r="I468"/>
  <c r="I467" s="1"/>
  <c r="H468"/>
  <c r="H467" s="1"/>
  <c r="I459"/>
  <c r="I458" s="1"/>
  <c r="I457" s="1"/>
  <c r="H459"/>
  <c r="H458" s="1"/>
  <c r="L456"/>
  <c r="J456"/>
  <c r="K455"/>
  <c r="K454" s="1"/>
  <c r="K453" s="1"/>
  <c r="H455"/>
  <c r="H454"/>
  <c r="L452"/>
  <c r="J452"/>
  <c r="K451"/>
  <c r="K450" s="1"/>
  <c r="K449" s="1"/>
  <c r="H451"/>
  <c r="H450" s="1"/>
  <c r="L448"/>
  <c r="J448"/>
  <c r="K447"/>
  <c r="K446" s="1"/>
  <c r="K445" s="1"/>
  <c r="K444" s="1"/>
  <c r="H447"/>
  <c r="H446" s="1"/>
  <c r="H445" s="1"/>
  <c r="L443"/>
  <c r="J443"/>
  <c r="K442"/>
  <c r="K441" s="1"/>
  <c r="H442"/>
  <c r="L440"/>
  <c r="J440"/>
  <c r="K439"/>
  <c r="K438" s="1"/>
  <c r="H439"/>
  <c r="H438"/>
  <c r="L437"/>
  <c r="J437"/>
  <c r="K436"/>
  <c r="H436"/>
  <c r="L436" s="1"/>
  <c r="K435"/>
  <c r="J434"/>
  <c r="K433"/>
  <c r="K432" s="1"/>
  <c r="I433"/>
  <c r="I432" s="1"/>
  <c r="I431" s="1"/>
  <c r="H433"/>
  <c r="K429"/>
  <c r="I429"/>
  <c r="I428" s="1"/>
  <c r="I427" s="1"/>
  <c r="H429"/>
  <c r="H428" s="1"/>
  <c r="H427" s="1"/>
  <c r="J426"/>
  <c r="J425" s="1"/>
  <c r="J424" s="1"/>
  <c r="I426"/>
  <c r="I425" s="1"/>
  <c r="I424" s="1"/>
  <c r="I410" s="1"/>
  <c r="H426"/>
  <c r="H425" s="1"/>
  <c r="H424" s="1"/>
  <c r="J423"/>
  <c r="K422"/>
  <c r="K419" s="1"/>
  <c r="K418" s="1"/>
  <c r="K411" s="1"/>
  <c r="J422"/>
  <c r="J421"/>
  <c r="K420"/>
  <c r="H420"/>
  <c r="J420" s="1"/>
  <c r="J417"/>
  <c r="K416"/>
  <c r="H416"/>
  <c r="J416" s="1"/>
  <c r="J415"/>
  <c r="K414"/>
  <c r="K413" s="1"/>
  <c r="K412" s="1"/>
  <c r="H414"/>
  <c r="J409"/>
  <c r="I408"/>
  <c r="H408"/>
  <c r="L407"/>
  <c r="J407"/>
  <c r="L406"/>
  <c r="L405" s="1"/>
  <c r="K406"/>
  <c r="K405" s="1"/>
  <c r="J406"/>
  <c r="I405"/>
  <c r="I402" s="1"/>
  <c r="I401" s="1"/>
  <c r="I400" s="1"/>
  <c r="I399" s="1"/>
  <c r="H405"/>
  <c r="L404"/>
  <c r="J404"/>
  <c r="K403"/>
  <c r="H403"/>
  <c r="J397"/>
  <c r="J396"/>
  <c r="J395"/>
  <c r="J394"/>
  <c r="J393"/>
  <c r="J392"/>
  <c r="J391"/>
  <c r="J390"/>
  <c r="J389"/>
  <c r="L388"/>
  <c r="J388"/>
  <c r="K387"/>
  <c r="K386" s="1"/>
  <c r="K382" s="1"/>
  <c r="H387"/>
  <c r="H386" s="1"/>
  <c r="H382" s="1"/>
  <c r="L385"/>
  <c r="J385"/>
  <c r="K384"/>
  <c r="K383" s="1"/>
  <c r="H384"/>
  <c r="H383" s="1"/>
  <c r="L381"/>
  <c r="J381"/>
  <c r="K380"/>
  <c r="K379" s="1"/>
  <c r="K375" s="1"/>
  <c r="H380"/>
  <c r="H379" s="1"/>
  <c r="H375" s="1"/>
  <c r="L378"/>
  <c r="J378"/>
  <c r="K377"/>
  <c r="K376" s="1"/>
  <c r="H377"/>
  <c r="H376" s="1"/>
  <c r="L374"/>
  <c r="J374"/>
  <c r="K373"/>
  <c r="K372" s="1"/>
  <c r="K368" s="1"/>
  <c r="H373"/>
  <c r="H372" s="1"/>
  <c r="H368" s="1"/>
  <c r="L371"/>
  <c r="J371"/>
  <c r="K370"/>
  <c r="K369" s="1"/>
  <c r="H370"/>
  <c r="H369" s="1"/>
  <c r="L367"/>
  <c r="J367"/>
  <c r="K366"/>
  <c r="H366"/>
  <c r="K365"/>
  <c r="H365"/>
  <c r="L364"/>
  <c r="J364"/>
  <c r="K363"/>
  <c r="K362" s="1"/>
  <c r="K361" s="1"/>
  <c r="H363"/>
  <c r="H362" s="1"/>
  <c r="H361" s="1"/>
  <c r="L359"/>
  <c r="J359"/>
  <c r="K358"/>
  <c r="K357" s="1"/>
  <c r="K353" s="1"/>
  <c r="H358"/>
  <c r="H357" s="1"/>
  <c r="H353" s="1"/>
  <c r="L356"/>
  <c r="J356"/>
  <c r="K355"/>
  <c r="K354" s="1"/>
  <c r="H355"/>
  <c r="H354" s="1"/>
  <c r="L352"/>
  <c r="J352"/>
  <c r="K351"/>
  <c r="K350" s="1"/>
  <c r="H351"/>
  <c r="H350" s="1"/>
  <c r="L349"/>
  <c r="J349"/>
  <c r="K348"/>
  <c r="K347" s="1"/>
  <c r="H348"/>
  <c r="H347" s="1"/>
  <c r="L346"/>
  <c r="J346"/>
  <c r="K345"/>
  <c r="K344" s="1"/>
  <c r="H345"/>
  <c r="H344" s="1"/>
  <c r="L342"/>
  <c r="J342"/>
  <c r="K341"/>
  <c r="K340" s="1"/>
  <c r="H341"/>
  <c r="H340" s="1"/>
  <c r="L339"/>
  <c r="J339"/>
  <c r="K338"/>
  <c r="K337" s="1"/>
  <c r="K336" s="1"/>
  <c r="H338"/>
  <c r="H337" s="1"/>
  <c r="L335"/>
  <c r="J335"/>
  <c r="K334"/>
  <c r="K333" s="1"/>
  <c r="H334"/>
  <c r="H333"/>
  <c r="L332"/>
  <c r="J332"/>
  <c r="K331"/>
  <c r="K330" s="1"/>
  <c r="K329" s="1"/>
  <c r="H331"/>
  <c r="L326"/>
  <c r="J326"/>
  <c r="K325"/>
  <c r="H325"/>
  <c r="H324" s="1"/>
  <c r="H323" s="1"/>
  <c r="K324"/>
  <c r="K323" s="1"/>
  <c r="L322"/>
  <c r="J322"/>
  <c r="L321"/>
  <c r="J321"/>
  <c r="K320"/>
  <c r="K319" s="1"/>
  <c r="H320"/>
  <c r="H319" s="1"/>
  <c r="J318"/>
  <c r="L317"/>
  <c r="L316" s="1"/>
  <c r="K317"/>
  <c r="K316" s="1"/>
  <c r="H317"/>
  <c r="J317" s="1"/>
  <c r="L315"/>
  <c r="J315"/>
  <c r="K314"/>
  <c r="H314"/>
  <c r="J313"/>
  <c r="L312"/>
  <c r="L311" s="1"/>
  <c r="L310" s="1"/>
  <c r="L309" s="1"/>
  <c r="K312"/>
  <c r="K311" s="1"/>
  <c r="K310" s="1"/>
  <c r="K309" s="1"/>
  <c r="I312"/>
  <c r="I311" s="1"/>
  <c r="I310" s="1"/>
  <c r="I309" s="1"/>
  <c r="I308" s="1"/>
  <c r="H312"/>
  <c r="J307"/>
  <c r="I306"/>
  <c r="J302"/>
  <c r="I301"/>
  <c r="I300" s="1"/>
  <c r="I299" s="1"/>
  <c r="H301"/>
  <c r="J298"/>
  <c r="I297"/>
  <c r="I296" s="1"/>
  <c r="I295" s="1"/>
  <c r="H297"/>
  <c r="J294"/>
  <c r="J293"/>
  <c r="J292"/>
  <c r="J291"/>
  <c r="J290"/>
  <c r="J289"/>
  <c r="I288"/>
  <c r="I287" s="1"/>
  <c r="I286" s="1"/>
  <c r="H288"/>
  <c r="J285"/>
  <c r="L284"/>
  <c r="K284"/>
  <c r="I284"/>
  <c r="H284"/>
  <c r="L283"/>
  <c r="K283"/>
  <c r="I283"/>
  <c r="H283"/>
  <c r="L282"/>
  <c r="J282"/>
  <c r="K281"/>
  <c r="K280" s="1"/>
  <c r="I281"/>
  <c r="I280" s="1"/>
  <c r="H281"/>
  <c r="I279"/>
  <c r="H279"/>
  <c r="L277"/>
  <c r="J277"/>
  <c r="K276"/>
  <c r="K275" s="1"/>
  <c r="K274" s="1"/>
  <c r="H276"/>
  <c r="L273"/>
  <c r="J273"/>
  <c r="K272"/>
  <c r="K271" s="1"/>
  <c r="K270" s="1"/>
  <c r="H272"/>
  <c r="L269"/>
  <c r="J269"/>
  <c r="L268"/>
  <c r="J268"/>
  <c r="H267"/>
  <c r="L267" s="1"/>
  <c r="L262"/>
  <c r="J262"/>
  <c r="K261"/>
  <c r="K260" s="1"/>
  <c r="K259" s="1"/>
  <c r="K258" s="1"/>
  <c r="H261"/>
  <c r="H260" s="1"/>
  <c r="H259" s="1"/>
  <c r="H258" s="1"/>
  <c r="L255"/>
  <c r="J255"/>
  <c r="K254"/>
  <c r="K253" s="1"/>
  <c r="K252" s="1"/>
  <c r="K251" s="1"/>
  <c r="H254"/>
  <c r="H253" s="1"/>
  <c r="H252" s="1"/>
  <c r="H251" s="1"/>
  <c r="J250"/>
  <c r="L249"/>
  <c r="K249"/>
  <c r="K248" s="1"/>
  <c r="I249"/>
  <c r="I248" s="1"/>
  <c r="H249"/>
  <c r="H248" s="1"/>
  <c r="L248"/>
  <c r="L247" s="1"/>
  <c r="L246" s="1"/>
  <c r="J243"/>
  <c r="L242"/>
  <c r="K242"/>
  <c r="I242"/>
  <c r="I241" s="1"/>
  <c r="I240" s="1"/>
  <c r="H242"/>
  <c r="H241" s="1"/>
  <c r="L241"/>
  <c r="L240" s="1"/>
  <c r="K241"/>
  <c r="K240" s="1"/>
  <c r="J239"/>
  <c r="L238"/>
  <c r="L237" s="1"/>
  <c r="L236" s="1"/>
  <c r="K238"/>
  <c r="K237" s="1"/>
  <c r="K236" s="1"/>
  <c r="H238"/>
  <c r="J238" s="1"/>
  <c r="J234"/>
  <c r="J233"/>
  <c r="L232"/>
  <c r="K232"/>
  <c r="I232"/>
  <c r="H232"/>
  <c r="H231" s="1"/>
  <c r="H230" s="1"/>
  <c r="H229" s="1"/>
  <c r="L231"/>
  <c r="K231"/>
  <c r="K230" s="1"/>
  <c r="K229" s="1"/>
  <c r="I231"/>
  <c r="L230"/>
  <c r="L229" s="1"/>
  <c r="I230"/>
  <c r="I229" s="1"/>
  <c r="J228"/>
  <c r="L227"/>
  <c r="K227"/>
  <c r="K226" s="1"/>
  <c r="K225" s="1"/>
  <c r="K224" s="1"/>
  <c r="I227"/>
  <c r="H227"/>
  <c r="H226" s="1"/>
  <c r="H225" s="1"/>
  <c r="H224" s="1"/>
  <c r="L226"/>
  <c r="L225" s="1"/>
  <c r="L224" s="1"/>
  <c r="I226"/>
  <c r="I225" s="1"/>
  <c r="I224" s="1"/>
  <c r="J223"/>
  <c r="K222"/>
  <c r="K221" s="1"/>
  <c r="K220" s="1"/>
  <c r="I222"/>
  <c r="I221" s="1"/>
  <c r="I220" s="1"/>
  <c r="H222"/>
  <c r="J219"/>
  <c r="K218"/>
  <c r="K217" s="1"/>
  <c r="K216" s="1"/>
  <c r="I218"/>
  <c r="H218"/>
  <c r="I217"/>
  <c r="I216" s="1"/>
  <c r="J215"/>
  <c r="L214"/>
  <c r="K214"/>
  <c r="I214"/>
  <c r="H214"/>
  <c r="L213"/>
  <c r="K213"/>
  <c r="I213"/>
  <c r="H213"/>
  <c r="L212"/>
  <c r="L211" s="1"/>
  <c r="L210" s="1"/>
  <c r="L208"/>
  <c r="J208"/>
  <c r="K207"/>
  <c r="K206" s="1"/>
  <c r="H207"/>
  <c r="H206" s="1"/>
  <c r="L205"/>
  <c r="J205"/>
  <c r="J204"/>
  <c r="L203"/>
  <c r="L202" s="1"/>
  <c r="K203"/>
  <c r="K202" s="1"/>
  <c r="I203"/>
  <c r="I202" s="1"/>
  <c r="I201" s="1"/>
  <c r="I197" s="1"/>
  <c r="I196" s="1"/>
  <c r="H203"/>
  <c r="H202" s="1"/>
  <c r="L200"/>
  <c r="J200"/>
  <c r="K199"/>
  <c r="K198" s="1"/>
  <c r="H199"/>
  <c r="H198" s="1"/>
  <c r="J194"/>
  <c r="L193"/>
  <c r="K193"/>
  <c r="I193"/>
  <c r="H193"/>
  <c r="L192"/>
  <c r="K192"/>
  <c r="I192"/>
  <c r="H192"/>
  <c r="L191"/>
  <c r="K191"/>
  <c r="K190" s="1"/>
  <c r="I191"/>
  <c r="I190" s="1"/>
  <c r="H191"/>
  <c r="L190"/>
  <c r="H190"/>
  <c r="L189"/>
  <c r="J189"/>
  <c r="K188"/>
  <c r="K187" s="1"/>
  <c r="H188"/>
  <c r="L186"/>
  <c r="J186"/>
  <c r="K185"/>
  <c r="K184" s="1"/>
  <c r="H185"/>
  <c r="H184" s="1"/>
  <c r="J181"/>
  <c r="L180"/>
  <c r="K180"/>
  <c r="K179" s="1"/>
  <c r="I180"/>
  <c r="I179" s="1"/>
  <c r="H180"/>
  <c r="L179"/>
  <c r="L178" s="1"/>
  <c r="H179"/>
  <c r="H178" s="1"/>
  <c r="L174"/>
  <c r="J174"/>
  <c r="J172"/>
  <c r="L171"/>
  <c r="K171"/>
  <c r="I171"/>
  <c r="H171"/>
  <c r="L170"/>
  <c r="K170"/>
  <c r="I170"/>
  <c r="H170"/>
  <c r="J169"/>
  <c r="L168"/>
  <c r="K168"/>
  <c r="I168"/>
  <c r="H168"/>
  <c r="L167"/>
  <c r="K167"/>
  <c r="I167"/>
  <c r="H167"/>
  <c r="J165"/>
  <c r="L164"/>
  <c r="K164"/>
  <c r="I164"/>
  <c r="I163" s="1"/>
  <c r="H164"/>
  <c r="L163"/>
  <c r="K163"/>
  <c r="H163"/>
  <c r="J162"/>
  <c r="L161"/>
  <c r="L160" s="1"/>
  <c r="K161"/>
  <c r="I161"/>
  <c r="I160" s="1"/>
  <c r="H161"/>
  <c r="K160"/>
  <c r="H160"/>
  <c r="J158"/>
  <c r="L157"/>
  <c r="K157"/>
  <c r="K156" s="1"/>
  <c r="K152" s="1"/>
  <c r="I157"/>
  <c r="I156" s="1"/>
  <c r="I152" s="1"/>
  <c r="H157"/>
  <c r="L156"/>
  <c r="H156"/>
  <c r="L155"/>
  <c r="J155"/>
  <c r="H154"/>
  <c r="L154" s="1"/>
  <c r="J151"/>
  <c r="L150"/>
  <c r="K150"/>
  <c r="I150"/>
  <c r="H150"/>
  <c r="L149"/>
  <c r="K149"/>
  <c r="I149"/>
  <c r="I145" s="1"/>
  <c r="H149"/>
  <c r="L148"/>
  <c r="J148"/>
  <c r="K147"/>
  <c r="K146" s="1"/>
  <c r="H147"/>
  <c r="H146" s="1"/>
  <c r="H145" s="1"/>
  <c r="J144"/>
  <c r="L143"/>
  <c r="K143"/>
  <c r="I143"/>
  <c r="H143"/>
  <c r="L142"/>
  <c r="K142"/>
  <c r="I142"/>
  <c r="H142"/>
  <c r="J141"/>
  <c r="I140"/>
  <c r="I139" s="1"/>
  <c r="H140"/>
  <c r="H139" s="1"/>
  <c r="J138"/>
  <c r="L137"/>
  <c r="K137"/>
  <c r="I137"/>
  <c r="H137"/>
  <c r="L136"/>
  <c r="K136"/>
  <c r="I136"/>
  <c r="H136"/>
  <c r="J135"/>
  <c r="L134"/>
  <c r="K134"/>
  <c r="I134"/>
  <c r="H134"/>
  <c r="L133"/>
  <c r="K133"/>
  <c r="I133"/>
  <c r="H133"/>
  <c r="J131"/>
  <c r="L130"/>
  <c r="K130"/>
  <c r="I130"/>
  <c r="I129" s="1"/>
  <c r="H130"/>
  <c r="L129"/>
  <c r="K129"/>
  <c r="H129"/>
  <c r="J128"/>
  <c r="L127"/>
  <c r="L124" s="1"/>
  <c r="K127"/>
  <c r="K124" s="1"/>
  <c r="I127"/>
  <c r="H127"/>
  <c r="J126"/>
  <c r="I125"/>
  <c r="H125"/>
  <c r="J123"/>
  <c r="L122"/>
  <c r="K122"/>
  <c r="I122"/>
  <c r="H122"/>
  <c r="L121"/>
  <c r="K121"/>
  <c r="I121"/>
  <c r="I120" s="1"/>
  <c r="H121"/>
  <c r="L119"/>
  <c r="J119"/>
  <c r="K118"/>
  <c r="K117" s="1"/>
  <c r="K116" s="1"/>
  <c r="H118"/>
  <c r="J114"/>
  <c r="L113"/>
  <c r="K113"/>
  <c r="I113"/>
  <c r="H113"/>
  <c r="L112"/>
  <c r="K112"/>
  <c r="I112"/>
  <c r="H112"/>
  <c r="H111" s="1"/>
  <c r="L111"/>
  <c r="K111"/>
  <c r="I111"/>
  <c r="J110"/>
  <c r="L109"/>
  <c r="L108" s="1"/>
  <c r="K109"/>
  <c r="K108" s="1"/>
  <c r="I109"/>
  <c r="I108" s="1"/>
  <c r="H109"/>
  <c r="H108" s="1"/>
  <c r="L107"/>
  <c r="J107"/>
  <c r="K106"/>
  <c r="H106"/>
  <c r="H105" s="1"/>
  <c r="H104" s="1"/>
  <c r="K105"/>
  <c r="K104" s="1"/>
  <c r="K103" s="1"/>
  <c r="K102" s="1"/>
  <c r="K101" s="1"/>
  <c r="I104"/>
  <c r="I103" s="1"/>
  <c r="I102" s="1"/>
  <c r="I101" s="1"/>
  <c r="L100"/>
  <c r="J100"/>
  <c r="K99"/>
  <c r="K98" s="1"/>
  <c r="H99"/>
  <c r="H98" s="1"/>
  <c r="H97" s="1"/>
  <c r="H96" s="1"/>
  <c r="L94"/>
  <c r="J94"/>
  <c r="K93"/>
  <c r="K92" s="1"/>
  <c r="H93"/>
  <c r="H92" s="1"/>
  <c r="H91" s="1"/>
  <c r="H90" s="1"/>
  <c r="L87"/>
  <c r="J87"/>
  <c r="H86"/>
  <c r="L86" s="1"/>
  <c r="H85"/>
  <c r="L85" s="1"/>
  <c r="L82"/>
  <c r="J82"/>
  <c r="H81"/>
  <c r="L81" s="1"/>
  <c r="L79"/>
  <c r="J79"/>
  <c r="H78"/>
  <c r="L78" s="1"/>
  <c r="J76"/>
  <c r="L75"/>
  <c r="K75"/>
  <c r="K74" s="1"/>
  <c r="K73" s="1"/>
  <c r="K72" s="1"/>
  <c r="K71" s="1"/>
  <c r="I75"/>
  <c r="I74" s="1"/>
  <c r="I73" s="1"/>
  <c r="I72" s="1"/>
  <c r="I71" s="1"/>
  <c r="H75"/>
  <c r="L74"/>
  <c r="J70"/>
  <c r="L69"/>
  <c r="K69"/>
  <c r="K68" s="1"/>
  <c r="K67" s="1"/>
  <c r="K66" s="1"/>
  <c r="I69"/>
  <c r="I68" s="1"/>
  <c r="I67" s="1"/>
  <c r="I66" s="1"/>
  <c r="H69"/>
  <c r="H68" s="1"/>
  <c r="L68"/>
  <c r="L67" s="1"/>
  <c r="L66" s="1"/>
  <c r="L65"/>
  <c r="J65"/>
  <c r="H64"/>
  <c r="L64" s="1"/>
  <c r="L62"/>
  <c r="J62"/>
  <c r="H61"/>
  <c r="L61" s="1"/>
  <c r="J59"/>
  <c r="L58"/>
  <c r="L57" s="1"/>
  <c r="K58"/>
  <c r="K57" s="1"/>
  <c r="K56" s="1"/>
  <c r="I58"/>
  <c r="I57" s="1"/>
  <c r="I56" s="1"/>
  <c r="I51" s="1"/>
  <c r="I50" s="1"/>
  <c r="H58"/>
  <c r="L55"/>
  <c r="J55"/>
  <c r="K54"/>
  <c r="H54"/>
  <c r="H53" s="1"/>
  <c r="H52" s="1"/>
  <c r="K53"/>
  <c r="K52" s="1"/>
  <c r="L49"/>
  <c r="J49"/>
  <c r="H48"/>
  <c r="L48" s="1"/>
  <c r="L46"/>
  <c r="J46"/>
  <c r="H45"/>
  <c r="L45" s="1"/>
  <c r="J43"/>
  <c r="L42"/>
  <c r="L41" s="1"/>
  <c r="K42"/>
  <c r="K41" s="1"/>
  <c r="I42"/>
  <c r="I41" s="1"/>
  <c r="H42"/>
  <c r="J37"/>
  <c r="L36"/>
  <c r="L35" s="1"/>
  <c r="L34" s="1"/>
  <c r="L33" s="1"/>
  <c r="L32" s="1"/>
  <c r="K36"/>
  <c r="K35" s="1"/>
  <c r="K34" s="1"/>
  <c r="K33" s="1"/>
  <c r="K32" s="1"/>
  <c r="I36"/>
  <c r="I35" s="1"/>
  <c r="I34" s="1"/>
  <c r="I33" s="1"/>
  <c r="I32" s="1"/>
  <c r="H36"/>
  <c r="K30"/>
  <c r="I30"/>
  <c r="H30"/>
  <c r="I29"/>
  <c r="I1049" l="1"/>
  <c r="K1229"/>
  <c r="I752"/>
  <c r="I728" s="1"/>
  <c r="L1030"/>
  <c r="L1029" s="1"/>
  <c r="K1081"/>
  <c r="H869"/>
  <c r="K1036"/>
  <c r="K1035" s="1"/>
  <c r="H749"/>
  <c r="H1049"/>
  <c r="L1082"/>
  <c r="L1081" s="1"/>
  <c r="H1191"/>
  <c r="J1191" s="1"/>
  <c r="H360"/>
  <c r="J1144"/>
  <c r="H120"/>
  <c r="K132"/>
  <c r="H176"/>
  <c r="L505"/>
  <c r="L685"/>
  <c r="L785"/>
  <c r="L1059"/>
  <c r="L1058" s="1"/>
  <c r="J1192"/>
  <c r="I1234"/>
  <c r="I1233" s="1"/>
  <c r="I1232" s="1"/>
  <c r="L1231"/>
  <c r="L442"/>
  <c r="L789"/>
  <c r="L491"/>
  <c r="I672"/>
  <c r="K752"/>
  <c r="K728" s="1"/>
  <c r="L900"/>
  <c r="I245"/>
  <c r="I244" s="1"/>
  <c r="I247"/>
  <c r="I246" s="1"/>
  <c r="J248"/>
  <c r="K360"/>
  <c r="J58"/>
  <c r="H63"/>
  <c r="L63" s="1"/>
  <c r="L245"/>
  <c r="L244" s="1"/>
  <c r="J249"/>
  <c r="L334"/>
  <c r="J458"/>
  <c r="K631"/>
  <c r="K630" s="1"/>
  <c r="K629" s="1"/>
  <c r="K623" s="1"/>
  <c r="K622" s="1"/>
  <c r="H673"/>
  <c r="H672" s="1"/>
  <c r="L752"/>
  <c r="L728" s="1"/>
  <c r="K994"/>
  <c r="K993" s="1"/>
  <c r="H1081"/>
  <c r="J1081" s="1"/>
  <c r="H1143"/>
  <c r="H1142" s="1"/>
  <c r="J1142" s="1"/>
  <c r="L1298"/>
  <c r="L1297" s="1"/>
  <c r="K1303"/>
  <c r="K1302" s="1"/>
  <c r="K1301" s="1"/>
  <c r="K1300" s="1"/>
  <c r="J104"/>
  <c r="L120"/>
  <c r="L177"/>
  <c r="H247"/>
  <c r="K473"/>
  <c r="L495"/>
  <c r="H788"/>
  <c r="J788" s="1"/>
  <c r="H901"/>
  <c r="H900" s="1"/>
  <c r="I901"/>
  <c r="I900" s="1"/>
  <c r="I1059"/>
  <c r="I1058" s="1"/>
  <c r="K29"/>
  <c r="K26" s="1"/>
  <c r="J64"/>
  <c r="K120"/>
  <c r="L176"/>
  <c r="K183"/>
  <c r="K182" s="1"/>
  <c r="H245"/>
  <c r="L338"/>
  <c r="H473"/>
  <c r="I485"/>
  <c r="J548"/>
  <c r="K672"/>
  <c r="L696"/>
  <c r="L695" s="1"/>
  <c r="L694" s="1"/>
  <c r="L693" s="1"/>
  <c r="H711"/>
  <c r="L673"/>
  <c r="J860"/>
  <c r="H881"/>
  <c r="L881" s="1"/>
  <c r="H886"/>
  <c r="L886" s="1"/>
  <c r="H891"/>
  <c r="L891" s="1"/>
  <c r="J894"/>
  <c r="J895"/>
  <c r="J896"/>
  <c r="J897"/>
  <c r="J898"/>
  <c r="K1087"/>
  <c r="L1138"/>
  <c r="H1181"/>
  <c r="J1181" s="1"/>
  <c r="L1230"/>
  <c r="K91"/>
  <c r="K90" s="1"/>
  <c r="K89"/>
  <c r="H328"/>
  <c r="J328" s="1"/>
  <c r="H343"/>
  <c r="L553"/>
  <c r="H552"/>
  <c r="L1066"/>
  <c r="H1065"/>
  <c r="L1065" s="1"/>
  <c r="L1097"/>
  <c r="H1096"/>
  <c r="L1096" s="1"/>
  <c r="K95"/>
  <c r="K97"/>
  <c r="K96" s="1"/>
  <c r="L96" s="1"/>
  <c r="K247"/>
  <c r="K246" s="1"/>
  <c r="K245"/>
  <c r="K244" s="1"/>
  <c r="L1229"/>
  <c r="K328"/>
  <c r="K343"/>
  <c r="L445"/>
  <c r="H444"/>
  <c r="L444" s="1"/>
  <c r="K902"/>
  <c r="K901" s="1"/>
  <c r="K900"/>
  <c r="J964"/>
  <c r="H963"/>
  <c r="J139"/>
  <c r="L438"/>
  <c r="L450"/>
  <c r="L454"/>
  <c r="J75"/>
  <c r="K279"/>
  <c r="K278" s="1"/>
  <c r="K264" s="1"/>
  <c r="K263" s="1"/>
  <c r="K257" s="1"/>
  <c r="L331"/>
  <c r="L337"/>
  <c r="J502"/>
  <c r="K685"/>
  <c r="L749"/>
  <c r="H756"/>
  <c r="L756" s="1"/>
  <c r="L784"/>
  <c r="J801"/>
  <c r="I994"/>
  <c r="I993" s="1"/>
  <c r="J1002"/>
  <c r="J1004"/>
  <c r="H29"/>
  <c r="H28" s="1"/>
  <c r="H89"/>
  <c r="H95"/>
  <c r="J95" s="1"/>
  <c r="J133"/>
  <c r="J134"/>
  <c r="H177"/>
  <c r="J306"/>
  <c r="J427"/>
  <c r="J433"/>
  <c r="H435"/>
  <c r="L435" s="1"/>
  <c r="L439"/>
  <c r="H441"/>
  <c r="L441" s="1"/>
  <c r="L447"/>
  <c r="H449"/>
  <c r="L449" s="1"/>
  <c r="L451"/>
  <c r="H453"/>
  <c r="L453" s="1"/>
  <c r="L455"/>
  <c r="H761"/>
  <c r="H753" s="1"/>
  <c r="H752" s="1"/>
  <c r="H728" s="1"/>
  <c r="J728" s="1"/>
  <c r="J862"/>
  <c r="L446"/>
  <c r="L554"/>
  <c r="L29"/>
  <c r="L26" s="1"/>
  <c r="L272"/>
  <c r="L276"/>
  <c r="L333"/>
  <c r="I536"/>
  <c r="I521" s="1"/>
  <c r="J800"/>
  <c r="L866"/>
  <c r="H999"/>
  <c r="J999" s="1"/>
  <c r="J1003"/>
  <c r="L1137"/>
  <c r="K1141"/>
  <c r="K1140" s="1"/>
  <c r="K1133" s="1"/>
  <c r="H74"/>
  <c r="J74" s="1"/>
  <c r="H271"/>
  <c r="H275"/>
  <c r="L281"/>
  <c r="H330"/>
  <c r="L330" s="1"/>
  <c r="H336"/>
  <c r="L336" s="1"/>
  <c r="I481"/>
  <c r="J481" s="1"/>
  <c r="L498"/>
  <c r="K678"/>
  <c r="H748"/>
  <c r="H787"/>
  <c r="L787" s="1"/>
  <c r="H865"/>
  <c r="J865" s="1"/>
  <c r="K961"/>
  <c r="L1087"/>
  <c r="L1086" s="1"/>
  <c r="H1136"/>
  <c r="J1136" s="1"/>
  <c r="H1205"/>
  <c r="H1204" s="1"/>
  <c r="K1210"/>
  <c r="K1209" s="1"/>
  <c r="K1208" s="1"/>
  <c r="H1312"/>
  <c r="J1312" s="1"/>
  <c r="I132"/>
  <c r="J140"/>
  <c r="J866"/>
  <c r="L1067"/>
  <c r="L1068"/>
  <c r="L555"/>
  <c r="I1030"/>
  <c r="I1029" s="1"/>
  <c r="I1016" s="1"/>
  <c r="I1015" s="1"/>
  <c r="I1006" s="1"/>
  <c r="L762"/>
  <c r="L763"/>
  <c r="L764"/>
  <c r="L1069"/>
  <c r="L1070"/>
  <c r="J111"/>
  <c r="J112"/>
  <c r="J113"/>
  <c r="J160"/>
  <c r="K159"/>
  <c r="J161"/>
  <c r="J167"/>
  <c r="K166"/>
  <c r="J168"/>
  <c r="J180"/>
  <c r="L184"/>
  <c r="L185"/>
  <c r="J218"/>
  <c r="K235"/>
  <c r="L314"/>
  <c r="H316"/>
  <c r="J316" s="1"/>
  <c r="J553"/>
  <c r="J554"/>
  <c r="J555"/>
  <c r="L563"/>
  <c r="L564"/>
  <c r="L565"/>
  <c r="L566"/>
  <c r="L567"/>
  <c r="I654"/>
  <c r="I653" s="1"/>
  <c r="J687"/>
  <c r="L1025"/>
  <c r="L1024" s="1"/>
  <c r="L1023" s="1"/>
  <c r="J1027"/>
  <c r="J1182"/>
  <c r="L132"/>
  <c r="I159"/>
  <c r="L159"/>
  <c r="H166"/>
  <c r="J184"/>
  <c r="J185"/>
  <c r="L188"/>
  <c r="J190"/>
  <c r="J191"/>
  <c r="J192"/>
  <c r="J193"/>
  <c r="L198"/>
  <c r="L199"/>
  <c r="H201"/>
  <c r="J201" s="1"/>
  <c r="L30"/>
  <c r="L340"/>
  <c r="L341"/>
  <c r="H466"/>
  <c r="J466" s="1"/>
  <c r="K466"/>
  <c r="H603"/>
  <c r="J603" s="1"/>
  <c r="J912"/>
  <c r="J913"/>
  <c r="J914"/>
  <c r="H923"/>
  <c r="J923" s="1"/>
  <c r="J924"/>
  <c r="J943"/>
  <c r="J991"/>
  <c r="J1033"/>
  <c r="K1030"/>
  <c r="K1029" s="1"/>
  <c r="L674"/>
  <c r="L672" s="1"/>
  <c r="L1085"/>
  <c r="L1084" s="1"/>
  <c r="I1223"/>
  <c r="I1222" s="1"/>
  <c r="I1221" s="1"/>
  <c r="I1220" s="1"/>
  <c r="J1227"/>
  <c r="J1231"/>
  <c r="J1239"/>
  <c r="J1241"/>
  <c r="J1290"/>
  <c r="J1309"/>
  <c r="J1310"/>
  <c r="K40"/>
  <c r="K39" s="1"/>
  <c r="K38" s="1"/>
  <c r="L118"/>
  <c r="J121"/>
  <c r="J122"/>
  <c r="I124"/>
  <c r="J129"/>
  <c r="J130"/>
  <c r="K145"/>
  <c r="H159"/>
  <c r="I166"/>
  <c r="L166"/>
  <c r="L319"/>
  <c r="L320"/>
  <c r="L323"/>
  <c r="L324"/>
  <c r="L325"/>
  <c r="J757"/>
  <c r="L766"/>
  <c r="L767"/>
  <c r="L768"/>
  <c r="L770"/>
  <c r="L771"/>
  <c r="L772"/>
  <c r="J842"/>
  <c r="I961"/>
  <c r="L961"/>
  <c r="K1018"/>
  <c r="K1017" s="1"/>
  <c r="K1024"/>
  <c r="K1023" s="1"/>
  <c r="I1140"/>
  <c r="L28"/>
  <c r="J241"/>
  <c r="H240"/>
  <c r="J240" s="1"/>
  <c r="K51"/>
  <c r="K50" s="1"/>
  <c r="L473"/>
  <c r="J473"/>
  <c r="L474"/>
  <c r="J474"/>
  <c r="L475"/>
  <c r="J475"/>
  <c r="L477"/>
  <c r="J477"/>
  <c r="L478"/>
  <c r="J478"/>
  <c r="J600"/>
  <c r="H599"/>
  <c r="J651"/>
  <c r="H650"/>
  <c r="L738"/>
  <c r="H737"/>
  <c r="J737" s="1"/>
  <c r="J807"/>
  <c r="H806"/>
  <c r="L806" s="1"/>
  <c r="J832"/>
  <c r="H831"/>
  <c r="J831" s="1"/>
  <c r="J837"/>
  <c r="H836"/>
  <c r="J836" s="1"/>
  <c r="L1215"/>
  <c r="J1215"/>
  <c r="H1214"/>
  <c r="J1214" s="1"/>
  <c r="J1245"/>
  <c r="H1244"/>
  <c r="H1243" s="1"/>
  <c r="H1234" s="1"/>
  <c r="I26"/>
  <c r="I25" s="1"/>
  <c r="H44"/>
  <c r="L44" s="1"/>
  <c r="J45"/>
  <c r="L52"/>
  <c r="L53"/>
  <c r="L54"/>
  <c r="J198"/>
  <c r="J199"/>
  <c r="L206"/>
  <c r="L201" s="1"/>
  <c r="I212"/>
  <c r="I211" s="1"/>
  <c r="I210" s="1"/>
  <c r="I209" s="1"/>
  <c r="J222"/>
  <c r="J224"/>
  <c r="J225"/>
  <c r="J226"/>
  <c r="J227"/>
  <c r="J271"/>
  <c r="J272"/>
  <c r="J276"/>
  <c r="H280"/>
  <c r="J280" s="1"/>
  <c r="J297"/>
  <c r="I305"/>
  <c r="J305" s="1"/>
  <c r="J319"/>
  <c r="J320"/>
  <c r="J323"/>
  <c r="J324"/>
  <c r="J325"/>
  <c r="I398"/>
  <c r="J414"/>
  <c r="H413"/>
  <c r="J413" s="1"/>
  <c r="H419"/>
  <c r="J419" s="1"/>
  <c r="I584"/>
  <c r="I583"/>
  <c r="I577" s="1"/>
  <c r="L618"/>
  <c r="J618"/>
  <c r="L619"/>
  <c r="J619"/>
  <c r="L620"/>
  <c r="J620"/>
  <c r="L624"/>
  <c r="J624"/>
  <c r="L625"/>
  <c r="J625"/>
  <c r="L626"/>
  <c r="J626"/>
  <c r="L627"/>
  <c r="J627"/>
  <c r="L639"/>
  <c r="L631" s="1"/>
  <c r="L630" s="1"/>
  <c r="H506"/>
  <c r="H504" s="1"/>
  <c r="J504" s="1"/>
  <c r="K638"/>
  <c r="K637" s="1"/>
  <c r="K636" s="1"/>
  <c r="K506"/>
  <c r="L742"/>
  <c r="J742"/>
  <c r="H741"/>
  <c r="L741" s="1"/>
  <c r="J869"/>
  <c r="H868"/>
  <c r="J868" s="1"/>
  <c r="J1111"/>
  <c r="H1110"/>
  <c r="L1154"/>
  <c r="L1141" s="1"/>
  <c r="J1154"/>
  <c r="L1155"/>
  <c r="J1155"/>
  <c r="L1156"/>
  <c r="J1156"/>
  <c r="L1158"/>
  <c r="J1158"/>
  <c r="L1159"/>
  <c r="J1159"/>
  <c r="L1160"/>
  <c r="J1160"/>
  <c r="L1162"/>
  <c r="J1162"/>
  <c r="L1163"/>
  <c r="J1163"/>
  <c r="L1164"/>
  <c r="J1164"/>
  <c r="L1166"/>
  <c r="J1166"/>
  <c r="L1167"/>
  <c r="J1167"/>
  <c r="L1168"/>
  <c r="J1168"/>
  <c r="L1170"/>
  <c r="J1170"/>
  <c r="L1171"/>
  <c r="J1171"/>
  <c r="L1172"/>
  <c r="J1172"/>
  <c r="L344"/>
  <c r="L345"/>
  <c r="L347"/>
  <c r="L348"/>
  <c r="L350"/>
  <c r="L351"/>
  <c r="L353"/>
  <c r="L354"/>
  <c r="L355"/>
  <c r="L357"/>
  <c r="L358"/>
  <c r="L360"/>
  <c r="L361"/>
  <c r="L362"/>
  <c r="L363"/>
  <c r="L365"/>
  <c r="L366"/>
  <c r="L368"/>
  <c r="L369"/>
  <c r="L370"/>
  <c r="L372"/>
  <c r="L373"/>
  <c r="L375"/>
  <c r="L376"/>
  <c r="L377"/>
  <c r="L379"/>
  <c r="L380"/>
  <c r="L382"/>
  <c r="L383"/>
  <c r="L384"/>
  <c r="L386"/>
  <c r="L387"/>
  <c r="L403"/>
  <c r="L402" s="1"/>
  <c r="L401" s="1"/>
  <c r="L400" s="1"/>
  <c r="L399" s="1"/>
  <c r="L398" s="1"/>
  <c r="J405"/>
  <c r="K402"/>
  <c r="K401" s="1"/>
  <c r="K400" s="1"/>
  <c r="K399" s="1"/>
  <c r="J408"/>
  <c r="J512"/>
  <c r="J524"/>
  <c r="J538"/>
  <c r="K536"/>
  <c r="K520" s="1"/>
  <c r="K507" s="1"/>
  <c r="J574"/>
  <c r="J586"/>
  <c r="I593"/>
  <c r="L610"/>
  <c r="L593" s="1"/>
  <c r="L611"/>
  <c r="L612"/>
  <c r="J614"/>
  <c r="J615"/>
  <c r="J616"/>
  <c r="L667"/>
  <c r="L654" s="1"/>
  <c r="L653" s="1"/>
  <c r="L668"/>
  <c r="L669"/>
  <c r="L670"/>
  <c r="I678"/>
  <c r="L678"/>
  <c r="J682"/>
  <c r="J683"/>
  <c r="J698"/>
  <c r="J699"/>
  <c r="L729"/>
  <c r="L730"/>
  <c r="L731"/>
  <c r="J793"/>
  <c r="J795"/>
  <c r="J796"/>
  <c r="J797"/>
  <c r="J845"/>
  <c r="J948"/>
  <c r="J950"/>
  <c r="J968"/>
  <c r="J969"/>
  <c r="J970"/>
  <c r="J971"/>
  <c r="J972"/>
  <c r="J982"/>
  <c r="J983"/>
  <c r="J984"/>
  <c r="L1043"/>
  <c r="L1042" s="1"/>
  <c r="L1041" s="1"/>
  <c r="J1045"/>
  <c r="J1049"/>
  <c r="J1050"/>
  <c r="J1051"/>
  <c r="J1052"/>
  <c r="J1053"/>
  <c r="K1086"/>
  <c r="K1085"/>
  <c r="K1084" s="1"/>
  <c r="I1087"/>
  <c r="I1086" s="1"/>
  <c r="L1261"/>
  <c r="J1261"/>
  <c r="L1262"/>
  <c r="J1262"/>
  <c r="L1263"/>
  <c r="J1263"/>
  <c r="L1264"/>
  <c r="J1264"/>
  <c r="L1276"/>
  <c r="J1276"/>
  <c r="L1277"/>
  <c r="J1277"/>
  <c r="L1278"/>
  <c r="J1278"/>
  <c r="L1279"/>
  <c r="J1279"/>
  <c r="L1280"/>
  <c r="J1280"/>
  <c r="L1284"/>
  <c r="L1283" s="1"/>
  <c r="L1282" s="1"/>
  <c r="J1284"/>
  <c r="L1285"/>
  <c r="J1285"/>
  <c r="L1286"/>
  <c r="J1286"/>
  <c r="J1072"/>
  <c r="J1073"/>
  <c r="J1126"/>
  <c r="K1122"/>
  <c r="K1121" s="1"/>
  <c r="J1152"/>
  <c r="J1201"/>
  <c r="H1223"/>
  <c r="J1223" s="1"/>
  <c r="J1237"/>
  <c r="J1259"/>
  <c r="I1283"/>
  <c r="I1282" s="1"/>
  <c r="I1275" s="1"/>
  <c r="J1292"/>
  <c r="L1305"/>
  <c r="L1304" s="1"/>
  <c r="L1303" s="1"/>
  <c r="L1302" s="1"/>
  <c r="L1301" s="1"/>
  <c r="L1300" s="1"/>
  <c r="J1307"/>
  <c r="I28"/>
  <c r="J36"/>
  <c r="I40"/>
  <c r="I39" s="1"/>
  <c r="I38" s="1"/>
  <c r="J42"/>
  <c r="H47"/>
  <c r="J47" s="1"/>
  <c r="J48"/>
  <c r="H60"/>
  <c r="L60" s="1"/>
  <c r="J61"/>
  <c r="J68"/>
  <c r="J69"/>
  <c r="H84"/>
  <c r="L84" s="1"/>
  <c r="J85"/>
  <c r="L89"/>
  <c r="L90"/>
  <c r="L92"/>
  <c r="L93"/>
  <c r="L98"/>
  <c r="L99"/>
  <c r="H103"/>
  <c r="L105"/>
  <c r="L104" s="1"/>
  <c r="L103" s="1"/>
  <c r="L102" s="1"/>
  <c r="L101" s="1"/>
  <c r="L106"/>
  <c r="J108"/>
  <c r="J109"/>
  <c r="H117"/>
  <c r="J127"/>
  <c r="J136"/>
  <c r="J137"/>
  <c r="J142"/>
  <c r="J143"/>
  <c r="L146"/>
  <c r="L145" s="1"/>
  <c r="L147"/>
  <c r="J149"/>
  <c r="J150"/>
  <c r="H153"/>
  <c r="L153" s="1"/>
  <c r="L152" s="1"/>
  <c r="L115" s="1"/>
  <c r="J156"/>
  <c r="J157"/>
  <c r="J163"/>
  <c r="J164"/>
  <c r="J170"/>
  <c r="J171"/>
  <c r="H187"/>
  <c r="J202"/>
  <c r="K212"/>
  <c r="K211" s="1"/>
  <c r="K210" s="1"/>
  <c r="K584"/>
  <c r="K583"/>
  <c r="K577" s="1"/>
  <c r="J145"/>
  <c r="H197"/>
  <c r="H196" s="1"/>
  <c r="J196" s="1"/>
  <c r="K431"/>
  <c r="K426" s="1"/>
  <c r="K425" s="1"/>
  <c r="K424" s="1"/>
  <c r="K410" s="1"/>
  <c r="K428"/>
  <c r="K427" s="1"/>
  <c r="K493"/>
  <c r="J203"/>
  <c r="K201"/>
  <c r="K197" s="1"/>
  <c r="K196" s="1"/>
  <c r="J206"/>
  <c r="L207"/>
  <c r="J213"/>
  <c r="J214"/>
  <c r="H217"/>
  <c r="H221"/>
  <c r="J229"/>
  <c r="J230"/>
  <c r="J231"/>
  <c r="J232"/>
  <c r="L235"/>
  <c r="L209" s="1"/>
  <c r="H237"/>
  <c r="J242"/>
  <c r="L251"/>
  <c r="L252"/>
  <c r="L253"/>
  <c r="L254"/>
  <c r="L258"/>
  <c r="L259"/>
  <c r="L260"/>
  <c r="L261"/>
  <c r="J283"/>
  <c r="J284"/>
  <c r="J288"/>
  <c r="H296"/>
  <c r="J296" s="1"/>
  <c r="J301"/>
  <c r="J312"/>
  <c r="J429"/>
  <c r="H432"/>
  <c r="J436"/>
  <c r="J438"/>
  <c r="J439"/>
  <c r="J442"/>
  <c r="J445"/>
  <c r="J446"/>
  <c r="J447"/>
  <c r="J450"/>
  <c r="J451"/>
  <c r="J454"/>
  <c r="J455"/>
  <c r="J459"/>
  <c r="J468"/>
  <c r="H494"/>
  <c r="H497"/>
  <c r="L497" s="1"/>
  <c r="J518"/>
  <c r="L526"/>
  <c r="L527"/>
  <c r="L528"/>
  <c r="L529"/>
  <c r="L530"/>
  <c r="J534"/>
  <c r="L536"/>
  <c r="J541"/>
  <c r="J560"/>
  <c r="J561"/>
  <c r="K557"/>
  <c r="K550" s="1"/>
  <c r="J563"/>
  <c r="J564"/>
  <c r="J565"/>
  <c r="J566"/>
  <c r="J567"/>
  <c r="J580"/>
  <c r="J581"/>
  <c r="J590"/>
  <c r="J591"/>
  <c r="H595"/>
  <c r="J607"/>
  <c r="J608"/>
  <c r="K593"/>
  <c r="J610"/>
  <c r="J611"/>
  <c r="J612"/>
  <c r="J778"/>
  <c r="L280"/>
  <c r="L279" s="1"/>
  <c r="L278" s="1"/>
  <c r="L264" s="1"/>
  <c r="L263" s="1"/>
  <c r="L257" s="1"/>
  <c r="J428"/>
  <c r="J467"/>
  <c r="L557"/>
  <c r="J662"/>
  <c r="H661"/>
  <c r="J661" s="1"/>
  <c r="J634"/>
  <c r="L641"/>
  <c r="L642"/>
  <c r="L643"/>
  <c r="J659"/>
  <c r="J664"/>
  <c r="I685"/>
  <c r="J690"/>
  <c r="H703"/>
  <c r="J706"/>
  <c r="J707"/>
  <c r="J708"/>
  <c r="L714"/>
  <c r="L715"/>
  <c r="J729"/>
  <c r="J730"/>
  <c r="J731"/>
  <c r="L732"/>
  <c r="J745"/>
  <c r="J776"/>
  <c r="J780"/>
  <c r="H783"/>
  <c r="H792"/>
  <c r="J802"/>
  <c r="H805"/>
  <c r="L805" s="1"/>
  <c r="H816"/>
  <c r="J816" s="1"/>
  <c r="K799"/>
  <c r="J852"/>
  <c r="J853"/>
  <c r="J854"/>
  <c r="J858"/>
  <c r="H880"/>
  <c r="L880" s="1"/>
  <c r="J900"/>
  <c r="J902"/>
  <c r="J903"/>
  <c r="J904"/>
  <c r="J905"/>
  <c r="J906"/>
  <c r="J916"/>
  <c r="J917"/>
  <c r="J918"/>
  <c r="J919"/>
  <c r="H928"/>
  <c r="J928" s="1"/>
  <c r="J929"/>
  <c r="J939"/>
  <c r="K936"/>
  <c r="K935" s="1"/>
  <c r="K926" s="1"/>
  <c r="K921" s="1"/>
  <c r="H947"/>
  <c r="J951"/>
  <c r="H952"/>
  <c r="L952" s="1"/>
  <c r="L955"/>
  <c r="L950" s="1"/>
  <c r="L935" s="1"/>
  <c r="L926" s="1"/>
  <c r="L956"/>
  <c r="J958"/>
  <c r="J959"/>
  <c r="I1085"/>
  <c r="I1084" s="1"/>
  <c r="K654"/>
  <c r="K653" s="1"/>
  <c r="J663"/>
  <c r="J680"/>
  <c r="J774"/>
  <c r="J775"/>
  <c r="J779"/>
  <c r="J844"/>
  <c r="L799"/>
  <c r="I936"/>
  <c r="I935" s="1"/>
  <c r="I926" s="1"/>
  <c r="I921" s="1"/>
  <c r="J1018"/>
  <c r="J1036"/>
  <c r="J1294"/>
  <c r="L1295"/>
  <c r="J965"/>
  <c r="J966"/>
  <c r="J974"/>
  <c r="J975"/>
  <c r="J976"/>
  <c r="J977"/>
  <c r="J978"/>
  <c r="J996"/>
  <c r="J997"/>
  <c r="J1011"/>
  <c r="H1017"/>
  <c r="L1019"/>
  <c r="L1018" s="1"/>
  <c r="L1017" s="1"/>
  <c r="J1021"/>
  <c r="H1024"/>
  <c r="H1030"/>
  <c r="J1031"/>
  <c r="H1035"/>
  <c r="J1035" s="1"/>
  <c r="L1037"/>
  <c r="L1036" s="1"/>
  <c r="L1035" s="1"/>
  <c r="J1039"/>
  <c r="H1042"/>
  <c r="J1047"/>
  <c r="J1055"/>
  <c r="J1056"/>
  <c r="L1098"/>
  <c r="L1099"/>
  <c r="J1106"/>
  <c r="I1122"/>
  <c r="I1121" s="1"/>
  <c r="J1137"/>
  <c r="J1138"/>
  <c r="H1151"/>
  <c r="H1150" s="1"/>
  <c r="J1150" s="1"/>
  <c r="H1186"/>
  <c r="J1186" s="1"/>
  <c r="J1187"/>
  <c r="L1217"/>
  <c r="L1218"/>
  <c r="I1229"/>
  <c r="L1270"/>
  <c r="L1271"/>
  <c r="L1272"/>
  <c r="L1273"/>
  <c r="J1297"/>
  <c r="J849"/>
  <c r="J674"/>
  <c r="J1083"/>
  <c r="H990"/>
  <c r="J990" s="1"/>
  <c r="H942"/>
  <c r="H941" s="1"/>
  <c r="J941" s="1"/>
  <c r="J753"/>
  <c r="I799"/>
  <c r="J673"/>
  <c r="J506"/>
  <c r="H638"/>
  <c r="L638" s="1"/>
  <c r="J505"/>
  <c r="J30"/>
  <c r="I490"/>
  <c r="H463"/>
  <c r="H462" s="1"/>
  <c r="H461" s="1"/>
  <c r="H490"/>
  <c r="L490" s="1"/>
  <c r="J470"/>
  <c r="J471"/>
  <c r="H300"/>
  <c r="J300" s="1"/>
  <c r="J279"/>
  <c r="I278"/>
  <c r="I264" s="1"/>
  <c r="I263" s="1"/>
  <c r="I257" s="1"/>
  <c r="I256" s="1"/>
  <c r="H132"/>
  <c r="J120"/>
  <c r="H124"/>
  <c r="J28"/>
  <c r="J125"/>
  <c r="K177"/>
  <c r="K178"/>
  <c r="K176"/>
  <c r="I520"/>
  <c r="I697"/>
  <c r="I696"/>
  <c r="I695" s="1"/>
  <c r="I694" s="1"/>
  <c r="I693" s="1"/>
  <c r="H35"/>
  <c r="H41"/>
  <c r="J41" s="1"/>
  <c r="J52"/>
  <c r="J53"/>
  <c r="J54"/>
  <c r="H57"/>
  <c r="J60"/>
  <c r="H67"/>
  <c r="H77"/>
  <c r="J78"/>
  <c r="H80"/>
  <c r="J81"/>
  <c r="J84"/>
  <c r="J86"/>
  <c r="J89"/>
  <c r="J90"/>
  <c r="J91"/>
  <c r="J92"/>
  <c r="J93"/>
  <c r="J96"/>
  <c r="J97"/>
  <c r="J98"/>
  <c r="J99"/>
  <c r="I177"/>
  <c r="J177" s="1"/>
  <c r="I178"/>
  <c r="J178" s="1"/>
  <c r="I176"/>
  <c r="I175" s="1"/>
  <c r="I173" s="1"/>
  <c r="I515"/>
  <c r="I514"/>
  <c r="K521"/>
  <c r="L520"/>
  <c r="L521"/>
  <c r="L584"/>
  <c r="L583"/>
  <c r="L577" s="1"/>
  <c r="K697"/>
  <c r="K696"/>
  <c r="K695" s="1"/>
  <c r="K694" s="1"/>
  <c r="K693" s="1"/>
  <c r="J540"/>
  <c r="J672"/>
  <c r="J686"/>
  <c r="J725"/>
  <c r="H724"/>
  <c r="J856"/>
  <c r="H799"/>
  <c r="J937"/>
  <c r="J1077"/>
  <c r="H1076"/>
  <c r="J154"/>
  <c r="J179"/>
  <c r="J188"/>
  <c r="J207"/>
  <c r="J251"/>
  <c r="J252"/>
  <c r="J253"/>
  <c r="J254"/>
  <c r="J258"/>
  <c r="J259"/>
  <c r="J260"/>
  <c r="J261"/>
  <c r="H266"/>
  <c r="J267"/>
  <c r="H287"/>
  <c r="H311"/>
  <c r="J314"/>
  <c r="J330"/>
  <c r="J331"/>
  <c r="J333"/>
  <c r="J334"/>
  <c r="J337"/>
  <c r="J338"/>
  <c r="J340"/>
  <c r="J341"/>
  <c r="J343"/>
  <c r="J344"/>
  <c r="J345"/>
  <c r="J347"/>
  <c r="J348"/>
  <c r="J350"/>
  <c r="J351"/>
  <c r="J353"/>
  <c r="J354"/>
  <c r="J355"/>
  <c r="J357"/>
  <c r="J358"/>
  <c r="J360"/>
  <c r="J361"/>
  <c r="J362"/>
  <c r="J363"/>
  <c r="J365"/>
  <c r="J366"/>
  <c r="J368"/>
  <c r="J369"/>
  <c r="J370"/>
  <c r="J372"/>
  <c r="J373"/>
  <c r="J375"/>
  <c r="J376"/>
  <c r="J377"/>
  <c r="J379"/>
  <c r="J380"/>
  <c r="J382"/>
  <c r="J383"/>
  <c r="J384"/>
  <c r="J386"/>
  <c r="J387"/>
  <c r="H402"/>
  <c r="J403"/>
  <c r="H457"/>
  <c r="J457" s="1"/>
  <c r="H489"/>
  <c r="L489" s="1"/>
  <c r="H501"/>
  <c r="H511"/>
  <c r="H517"/>
  <c r="H523"/>
  <c r="J526"/>
  <c r="J527"/>
  <c r="J528"/>
  <c r="J529"/>
  <c r="J530"/>
  <c r="H533"/>
  <c r="H537"/>
  <c r="H547"/>
  <c r="H559"/>
  <c r="H573"/>
  <c r="H579"/>
  <c r="H585"/>
  <c r="H589"/>
  <c r="H606"/>
  <c r="H633"/>
  <c r="J639"/>
  <c r="J641"/>
  <c r="J642"/>
  <c r="J643"/>
  <c r="H658"/>
  <c r="J667"/>
  <c r="J668"/>
  <c r="J669"/>
  <c r="J670"/>
  <c r="H679"/>
  <c r="H689"/>
  <c r="J689" s="1"/>
  <c r="H695"/>
  <c r="H697"/>
  <c r="J1009"/>
  <c r="H1008"/>
  <c r="J1062"/>
  <c r="H1061"/>
  <c r="J105"/>
  <c r="J106"/>
  <c r="J118"/>
  <c r="J146"/>
  <c r="J147"/>
  <c r="J281"/>
  <c r="H1091"/>
  <c r="J1091" s="1"/>
  <c r="J1092"/>
  <c r="L1102"/>
  <c r="L1101" s="1"/>
  <c r="L1095" s="1"/>
  <c r="L1094" s="1"/>
  <c r="L1103"/>
  <c r="I1103"/>
  <c r="I1102"/>
  <c r="I1101" s="1"/>
  <c r="I1095" s="1"/>
  <c r="I1094" s="1"/>
  <c r="J1124"/>
  <c r="H1123"/>
  <c r="J1195"/>
  <c r="H1194"/>
  <c r="J1194" s="1"/>
  <c r="J1257"/>
  <c r="H1255"/>
  <c r="H1256"/>
  <c r="K1256"/>
  <c r="K1255"/>
  <c r="K1254" s="1"/>
  <c r="L703"/>
  <c r="J704"/>
  <c r="J726"/>
  <c r="J732"/>
  <c r="J738"/>
  <c r="J741"/>
  <c r="J743"/>
  <c r="J748"/>
  <c r="J749"/>
  <c r="J750"/>
  <c r="J759"/>
  <c r="J762"/>
  <c r="J763"/>
  <c r="J764"/>
  <c r="J766"/>
  <c r="J767"/>
  <c r="J768"/>
  <c r="J770"/>
  <c r="J771"/>
  <c r="J772"/>
  <c r="J806"/>
  <c r="L807"/>
  <c r="L812"/>
  <c r="L817"/>
  <c r="L832"/>
  <c r="L837"/>
  <c r="J848"/>
  <c r="J857"/>
  <c r="J861"/>
  <c r="L874"/>
  <c r="J875"/>
  <c r="L877"/>
  <c r="J881"/>
  <c r="L882"/>
  <c r="L887"/>
  <c r="J891"/>
  <c r="L892"/>
  <c r="L923"/>
  <c r="L928"/>
  <c r="L933"/>
  <c r="J938"/>
  <c r="J952"/>
  <c r="L953"/>
  <c r="J955"/>
  <c r="J956"/>
  <c r="H981"/>
  <c r="J1000"/>
  <c r="J1010"/>
  <c r="J1063"/>
  <c r="J1078"/>
  <c r="J1082"/>
  <c r="H1087"/>
  <c r="J1104"/>
  <c r="H1102"/>
  <c r="H1103"/>
  <c r="K1103"/>
  <c r="K1102"/>
  <c r="K1101" s="1"/>
  <c r="K1095" s="1"/>
  <c r="K1094" s="1"/>
  <c r="J1130"/>
  <c r="H1129"/>
  <c r="J1176"/>
  <c r="H1175"/>
  <c r="J1199"/>
  <c r="H1198"/>
  <c r="J1198" s="1"/>
  <c r="J1211"/>
  <c r="J1235"/>
  <c r="J1243"/>
  <c r="J1251"/>
  <c r="H1250"/>
  <c r="L1255"/>
  <c r="L1256"/>
  <c r="I1256"/>
  <c r="I1255"/>
  <c r="I1254" s="1"/>
  <c r="J1288"/>
  <c r="H1283"/>
  <c r="J714"/>
  <c r="J715"/>
  <c r="J784"/>
  <c r="J785"/>
  <c r="J789"/>
  <c r="H811"/>
  <c r="H873"/>
  <c r="H922"/>
  <c r="H932"/>
  <c r="J1019"/>
  <c r="J1025"/>
  <c r="J1037"/>
  <c r="J1043"/>
  <c r="J1065"/>
  <c r="J1066"/>
  <c r="J1067"/>
  <c r="J1068"/>
  <c r="J1069"/>
  <c r="J1070"/>
  <c r="J1088"/>
  <c r="J1089"/>
  <c r="L1122"/>
  <c r="L1121" s="1"/>
  <c r="I1133"/>
  <c r="I1114" s="1"/>
  <c r="I1113" s="1"/>
  <c r="K1283"/>
  <c r="K1282" s="1"/>
  <c r="K1275" s="1"/>
  <c r="J1105"/>
  <c r="L1119"/>
  <c r="J1125"/>
  <c r="J1131"/>
  <c r="J1141"/>
  <c r="J1143"/>
  <c r="J1177"/>
  <c r="L1186"/>
  <c r="L1191"/>
  <c r="J1196"/>
  <c r="J1200"/>
  <c r="J1212"/>
  <c r="J1224"/>
  <c r="J1236"/>
  <c r="J1240"/>
  <c r="J1252"/>
  <c r="J1258"/>
  <c r="J1289"/>
  <c r="J1293"/>
  <c r="J1298"/>
  <c r="J1096"/>
  <c r="J1097"/>
  <c r="J1098"/>
  <c r="J1099"/>
  <c r="H1118"/>
  <c r="H1185"/>
  <c r="H1190"/>
  <c r="J1217"/>
  <c r="J1218"/>
  <c r="H1269"/>
  <c r="J1270"/>
  <c r="J1271"/>
  <c r="J1272"/>
  <c r="J1273"/>
  <c r="J1295"/>
  <c r="H1304"/>
  <c r="J1305"/>
  <c r="J638" l="1"/>
  <c r="H637"/>
  <c r="K398"/>
  <c r="K677"/>
  <c r="K676" s="1"/>
  <c r="K675" s="1"/>
  <c r="K327"/>
  <c r="K308" s="1"/>
  <c r="K256" s="1"/>
  <c r="J1103"/>
  <c r="H299"/>
  <c r="J299" s="1"/>
  <c r="K465"/>
  <c r="K464" s="1"/>
  <c r="K463" s="1"/>
  <c r="K462" s="1"/>
  <c r="K461" s="1"/>
  <c r="J1244"/>
  <c r="H1230"/>
  <c r="H1222"/>
  <c r="H1221" s="1"/>
  <c r="H740"/>
  <c r="L740" s="1"/>
  <c r="J696"/>
  <c r="J29"/>
  <c r="J435"/>
  <c r="K209"/>
  <c r="L677"/>
  <c r="L676" s="1"/>
  <c r="L675" s="1"/>
  <c r="K1016"/>
  <c r="K1015" s="1"/>
  <c r="K1006" s="1"/>
  <c r="J159"/>
  <c r="H329"/>
  <c r="J329" s="1"/>
  <c r="J901"/>
  <c r="J453"/>
  <c r="K28"/>
  <c r="J247"/>
  <c r="H246"/>
  <c r="J246" s="1"/>
  <c r="L999"/>
  <c r="L995" s="1"/>
  <c r="L994" s="1"/>
  <c r="L993" s="1"/>
  <c r="J761"/>
  <c r="J449"/>
  <c r="L95"/>
  <c r="L88" s="1"/>
  <c r="L788"/>
  <c r="J245"/>
  <c r="H1180"/>
  <c r="H1179" s="1"/>
  <c r="L1181"/>
  <c r="J886"/>
  <c r="H755"/>
  <c r="H754" s="1"/>
  <c r="L737"/>
  <c r="J697"/>
  <c r="J63"/>
  <c r="K175"/>
  <c r="K173" s="1"/>
  <c r="L506"/>
  <c r="L921"/>
  <c r="H885"/>
  <c r="L885" s="1"/>
  <c r="L1275"/>
  <c r="J1205"/>
  <c r="H995"/>
  <c r="K115"/>
  <c r="K88" s="1"/>
  <c r="K31" s="1"/>
  <c r="J166"/>
  <c r="L343"/>
  <c r="J711"/>
  <c r="H710"/>
  <c r="J710" s="1"/>
  <c r="J485"/>
  <c r="I484"/>
  <c r="J787"/>
  <c r="I507"/>
  <c r="I480"/>
  <c r="J480" s="1"/>
  <c r="J444"/>
  <c r="L1140"/>
  <c r="I195"/>
  <c r="J942"/>
  <c r="J756"/>
  <c r="J752"/>
  <c r="H890"/>
  <c r="L890" s="1"/>
  <c r="H736"/>
  <c r="J736" s="1"/>
  <c r="I677"/>
  <c r="I676" s="1"/>
  <c r="I675" s="1"/>
  <c r="L97"/>
  <c r="L56"/>
  <c r="L51" s="1"/>
  <c r="L50" s="1"/>
  <c r="H244"/>
  <c r="J244" s="1"/>
  <c r="L271"/>
  <c r="H270"/>
  <c r="L748"/>
  <c r="H747"/>
  <c r="L275"/>
  <c r="H274"/>
  <c r="L552"/>
  <c r="H551"/>
  <c r="L1136"/>
  <c r="H1135"/>
  <c r="J963"/>
  <c r="H962"/>
  <c r="L328"/>
  <c r="H327"/>
  <c r="H295"/>
  <c r="H278" s="1"/>
  <c r="K692"/>
  <c r="L1214"/>
  <c r="L1210" s="1"/>
  <c r="L1209" s="1"/>
  <c r="L1208" s="1"/>
  <c r="J1151"/>
  <c r="H1210"/>
  <c r="J1210" s="1"/>
  <c r="H989"/>
  <c r="J989" s="1"/>
  <c r="H412"/>
  <c r="H411" s="1"/>
  <c r="J336"/>
  <c r="J44"/>
  <c r="K1114"/>
  <c r="K1113" s="1"/>
  <c r="I304"/>
  <c r="J304" s="1"/>
  <c r="L91"/>
  <c r="H927"/>
  <c r="J927" s="1"/>
  <c r="H418"/>
  <c r="J418" s="1"/>
  <c r="J197"/>
  <c r="J799"/>
  <c r="L576"/>
  <c r="L569" s="1"/>
  <c r="H83"/>
  <c r="L83" s="1"/>
  <c r="I692"/>
  <c r="J124"/>
  <c r="L197"/>
  <c r="L196" s="1"/>
  <c r="L195" s="1"/>
  <c r="H602"/>
  <c r="J602" s="1"/>
  <c r="J441"/>
  <c r="L865"/>
  <c r="H864"/>
  <c r="J275"/>
  <c r="J552"/>
  <c r="K576"/>
  <c r="K569" s="1"/>
  <c r="K195"/>
  <c r="I115"/>
  <c r="I88" s="1"/>
  <c r="I31" s="1"/>
  <c r="L629"/>
  <c r="L623" s="1"/>
  <c r="L622" s="1"/>
  <c r="J1110"/>
  <c r="H1109"/>
  <c r="L836"/>
  <c r="H835"/>
  <c r="L831"/>
  <c r="H830"/>
  <c r="H73"/>
  <c r="H72" s="1"/>
  <c r="J1204"/>
  <c r="H1203"/>
  <c r="J1203" s="1"/>
  <c r="I576"/>
  <c r="I569" s="1"/>
  <c r="K504"/>
  <c r="K27"/>
  <c r="K25" s="1"/>
  <c r="J650"/>
  <c r="H649"/>
  <c r="J649" s="1"/>
  <c r="J599"/>
  <c r="H598"/>
  <c r="J598" s="1"/>
  <c r="H27"/>
  <c r="J27" s="1"/>
  <c r="L692"/>
  <c r="J1030"/>
  <c r="H1029"/>
  <c r="J1029" s="1"/>
  <c r="J1017"/>
  <c r="J947"/>
  <c r="H946"/>
  <c r="H889"/>
  <c r="J880"/>
  <c r="H879"/>
  <c r="L816"/>
  <c r="H815"/>
  <c r="L783"/>
  <c r="J783"/>
  <c r="H735"/>
  <c r="J703"/>
  <c r="H702"/>
  <c r="J595"/>
  <c r="H594"/>
  <c r="J594" s="1"/>
  <c r="L494"/>
  <c r="H493"/>
  <c r="L493" s="1"/>
  <c r="J432"/>
  <c r="H431"/>
  <c r="J431" s="1"/>
  <c r="J237"/>
  <c r="H236"/>
  <c r="J217"/>
  <c r="H216"/>
  <c r="L187"/>
  <c r="J187"/>
  <c r="H183"/>
  <c r="J103"/>
  <c r="H102"/>
  <c r="J1042"/>
  <c r="H1041"/>
  <c r="J1041" s="1"/>
  <c r="J1024"/>
  <c r="H1023"/>
  <c r="J1023" s="1"/>
  <c r="L1016"/>
  <c r="L1015" s="1"/>
  <c r="L1006" s="1"/>
  <c r="H884"/>
  <c r="J805"/>
  <c r="H804"/>
  <c r="J792"/>
  <c r="H791"/>
  <c r="J791" s="1"/>
  <c r="I303"/>
  <c r="J303" s="1"/>
  <c r="J221"/>
  <c r="H220"/>
  <c r="J220" s="1"/>
  <c r="J153"/>
  <c r="H152"/>
  <c r="J152" s="1"/>
  <c r="L117"/>
  <c r="J117"/>
  <c r="H116"/>
  <c r="L47"/>
  <c r="L40" s="1"/>
  <c r="L39" s="1"/>
  <c r="L38" s="1"/>
  <c r="H40"/>
  <c r="J490"/>
  <c r="I489"/>
  <c r="J132"/>
  <c r="L1190"/>
  <c r="J1190"/>
  <c r="H1189"/>
  <c r="L1180"/>
  <c r="L932"/>
  <c r="J932"/>
  <c r="H931"/>
  <c r="L922"/>
  <c r="J922"/>
  <c r="L811"/>
  <c r="J811"/>
  <c r="H810"/>
  <c r="H1282"/>
  <c r="J1283"/>
  <c r="H1249"/>
  <c r="J1250"/>
  <c r="J1230"/>
  <c r="H1229"/>
  <c r="J1229" s="1"/>
  <c r="H26"/>
  <c r="J1234"/>
  <c r="H1233"/>
  <c r="J1222"/>
  <c r="H1174"/>
  <c r="J1175"/>
  <c r="H1128"/>
  <c r="J1128" s="1"/>
  <c r="J1129"/>
  <c r="H988"/>
  <c r="J740"/>
  <c r="J1255"/>
  <c r="J1123"/>
  <c r="H1122"/>
  <c r="H1060"/>
  <c r="J1061"/>
  <c r="H1007"/>
  <c r="J1008"/>
  <c r="H678"/>
  <c r="J679"/>
  <c r="H636"/>
  <c r="L637"/>
  <c r="J637"/>
  <c r="J606"/>
  <c r="H584"/>
  <c r="J584" s="1"/>
  <c r="J585"/>
  <c r="H583"/>
  <c r="J583" s="1"/>
  <c r="H572"/>
  <c r="J573"/>
  <c r="H546"/>
  <c r="J547"/>
  <c r="H532"/>
  <c r="J532" s="1"/>
  <c r="J533"/>
  <c r="H522"/>
  <c r="J523"/>
  <c r="H510"/>
  <c r="J511"/>
  <c r="H401"/>
  <c r="J402"/>
  <c r="H286"/>
  <c r="J286" s="1"/>
  <c r="J287"/>
  <c r="H1075"/>
  <c r="J1075" s="1"/>
  <c r="J1076"/>
  <c r="H723"/>
  <c r="J724"/>
  <c r="J73"/>
  <c r="H56"/>
  <c r="J57"/>
  <c r="J1304"/>
  <c r="H1303"/>
  <c r="H1268"/>
  <c r="J1269"/>
  <c r="L1185"/>
  <c r="J1185"/>
  <c r="H1184"/>
  <c r="L1118"/>
  <c r="J1118"/>
  <c r="H1117"/>
  <c r="L927"/>
  <c r="L873"/>
  <c r="J873"/>
  <c r="H872"/>
  <c r="J1102"/>
  <c r="H1101"/>
  <c r="J1087"/>
  <c r="H1086"/>
  <c r="J1086" s="1"/>
  <c r="H1085"/>
  <c r="H980"/>
  <c r="J980" s="1"/>
  <c r="J981"/>
  <c r="J755"/>
  <c r="J695"/>
  <c r="H657"/>
  <c r="J658"/>
  <c r="H632"/>
  <c r="J633"/>
  <c r="H588"/>
  <c r="J588" s="1"/>
  <c r="J589"/>
  <c r="H578"/>
  <c r="J579"/>
  <c r="H558"/>
  <c r="J559"/>
  <c r="H536"/>
  <c r="J536" s="1"/>
  <c r="J537"/>
  <c r="H516"/>
  <c r="J517"/>
  <c r="H500"/>
  <c r="J500" s="1"/>
  <c r="J501"/>
  <c r="H310"/>
  <c r="J311"/>
  <c r="J266"/>
  <c r="H265"/>
  <c r="L266"/>
  <c r="J80"/>
  <c r="L80"/>
  <c r="J77"/>
  <c r="L77"/>
  <c r="H66"/>
  <c r="J66" s="1"/>
  <c r="J67"/>
  <c r="H34"/>
  <c r="J35"/>
  <c r="J1256"/>
  <c r="H685"/>
  <c r="J685" s="1"/>
  <c r="J176"/>
  <c r="J1180" l="1"/>
  <c r="J412"/>
  <c r="J484"/>
  <c r="I465"/>
  <c r="L27"/>
  <c r="L25" s="1"/>
  <c r="L504"/>
  <c r="J295"/>
  <c r="L755"/>
  <c r="H1209"/>
  <c r="J1209" s="1"/>
  <c r="L1133"/>
  <c r="L1114" s="1"/>
  <c r="L1113" s="1"/>
  <c r="H994"/>
  <c r="J995"/>
  <c r="J83"/>
  <c r="J885"/>
  <c r="L736"/>
  <c r="J890"/>
  <c r="L327"/>
  <c r="L308" s="1"/>
  <c r="L256" s="1"/>
  <c r="J327"/>
  <c r="L1135"/>
  <c r="H1134"/>
  <c r="J1135"/>
  <c r="L274"/>
  <c r="J274"/>
  <c r="L270"/>
  <c r="J270"/>
  <c r="H593"/>
  <c r="J593" s="1"/>
  <c r="L864"/>
  <c r="J864"/>
  <c r="J962"/>
  <c r="H961"/>
  <c r="J961" s="1"/>
  <c r="L551"/>
  <c r="L550" s="1"/>
  <c r="J551"/>
  <c r="L747"/>
  <c r="J747"/>
  <c r="L73"/>
  <c r="L72" s="1"/>
  <c r="L71" s="1"/>
  <c r="L31" s="1"/>
  <c r="H115"/>
  <c r="J115" s="1"/>
  <c r="J830"/>
  <c r="H829"/>
  <c r="L830"/>
  <c r="J835"/>
  <c r="H834"/>
  <c r="L835"/>
  <c r="J1109"/>
  <c r="H1108"/>
  <c r="J1108" s="1"/>
  <c r="M1122"/>
  <c r="L804"/>
  <c r="J804"/>
  <c r="L884"/>
  <c r="J884"/>
  <c r="J102"/>
  <c r="H101"/>
  <c r="J101" s="1"/>
  <c r="L183"/>
  <c r="L175" s="1"/>
  <c r="L173" s="1"/>
  <c r="J183"/>
  <c r="H175"/>
  <c r="H182"/>
  <c r="J40"/>
  <c r="H39"/>
  <c r="L116"/>
  <c r="J116"/>
  <c r="J216"/>
  <c r="H212"/>
  <c r="J236"/>
  <c r="H235"/>
  <c r="J235" s="1"/>
  <c r="L702"/>
  <c r="H701"/>
  <c r="J702"/>
  <c r="J735"/>
  <c r="H734"/>
  <c r="L735"/>
  <c r="J815"/>
  <c r="H814"/>
  <c r="L815"/>
  <c r="L879"/>
  <c r="J879"/>
  <c r="L889"/>
  <c r="J889"/>
  <c r="J946"/>
  <c r="H936"/>
  <c r="H1016"/>
  <c r="J489"/>
  <c r="I488"/>
  <c r="J488" s="1"/>
  <c r="J34"/>
  <c r="H33"/>
  <c r="L265"/>
  <c r="J265"/>
  <c r="J278"/>
  <c r="H264"/>
  <c r="J1101"/>
  <c r="J872"/>
  <c r="L872"/>
  <c r="J1184"/>
  <c r="L1184"/>
  <c r="H1267"/>
  <c r="L1268"/>
  <c r="J1268"/>
  <c r="J56"/>
  <c r="H51"/>
  <c r="J72"/>
  <c r="H71"/>
  <c r="J71" s="1"/>
  <c r="J723"/>
  <c r="H722"/>
  <c r="J401"/>
  <c r="H400"/>
  <c r="J510"/>
  <c r="H509"/>
  <c r="J522"/>
  <c r="H520"/>
  <c r="J520" s="1"/>
  <c r="H521"/>
  <c r="J521" s="1"/>
  <c r="J546"/>
  <c r="H545"/>
  <c r="J572"/>
  <c r="H571"/>
  <c r="L636"/>
  <c r="J636"/>
  <c r="J678"/>
  <c r="H677"/>
  <c r="J1007"/>
  <c r="J1060"/>
  <c r="H1059"/>
  <c r="J988"/>
  <c r="H987"/>
  <c r="J1174"/>
  <c r="H1140"/>
  <c r="J1221"/>
  <c r="H1220"/>
  <c r="J1220" s="1"/>
  <c r="J810"/>
  <c r="H809"/>
  <c r="L810"/>
  <c r="J1179"/>
  <c r="L1179"/>
  <c r="J310"/>
  <c r="H309"/>
  <c r="J516"/>
  <c r="H514"/>
  <c r="J514" s="1"/>
  <c r="H515"/>
  <c r="J515" s="1"/>
  <c r="J558"/>
  <c r="H557"/>
  <c r="J578"/>
  <c r="H577"/>
  <c r="J632"/>
  <c r="H631"/>
  <c r="J657"/>
  <c r="H656"/>
  <c r="L754"/>
  <c r="J754"/>
  <c r="H1084"/>
  <c r="J1084" s="1"/>
  <c r="J1085"/>
  <c r="J1117"/>
  <c r="H1116"/>
  <c r="L1117"/>
  <c r="H1302"/>
  <c r="J1303"/>
  <c r="H410"/>
  <c r="J411"/>
  <c r="J410" s="1"/>
  <c r="H1121"/>
  <c r="J1122"/>
  <c r="H1232"/>
  <c r="J1232" s="1"/>
  <c r="J1233"/>
  <c r="J26"/>
  <c r="H25"/>
  <c r="J25" s="1"/>
  <c r="J1249"/>
  <c r="H1248"/>
  <c r="J1282"/>
  <c r="H1275"/>
  <c r="J1275" s="1"/>
  <c r="J931"/>
  <c r="L931"/>
  <c r="J1189"/>
  <c r="L1189"/>
  <c r="H1208" l="1"/>
  <c r="J1208" s="1"/>
  <c r="H1095"/>
  <c r="H1094" s="1"/>
  <c r="J1094" s="1"/>
  <c r="H993"/>
  <c r="J993" s="1"/>
  <c r="J994"/>
  <c r="I464"/>
  <c r="J465"/>
  <c r="L1134"/>
  <c r="J1134"/>
  <c r="H88"/>
  <c r="J88" s="1"/>
  <c r="L829"/>
  <c r="J829"/>
  <c r="L834"/>
  <c r="J834"/>
  <c r="J936"/>
  <c r="H935"/>
  <c r="L734"/>
  <c r="J734"/>
  <c r="H173"/>
  <c r="J173" s="1"/>
  <c r="J175"/>
  <c r="J1016"/>
  <c r="H1015"/>
  <c r="L814"/>
  <c r="J814"/>
  <c r="L701"/>
  <c r="J701"/>
  <c r="J212"/>
  <c r="H211"/>
  <c r="J39"/>
  <c r="H38"/>
  <c r="J38" s="1"/>
  <c r="L182"/>
  <c r="J182"/>
  <c r="H1247"/>
  <c r="J1247" s="1"/>
  <c r="J1248"/>
  <c r="H308"/>
  <c r="J308" s="1"/>
  <c r="J309"/>
  <c r="H508"/>
  <c r="J509"/>
  <c r="H399"/>
  <c r="J400"/>
  <c r="J722"/>
  <c r="H694"/>
  <c r="H50"/>
  <c r="J50" s="1"/>
  <c r="J51"/>
  <c r="H1266"/>
  <c r="L1267"/>
  <c r="L1254" s="1"/>
  <c r="J1267"/>
  <c r="H1254"/>
  <c r="J1254" s="1"/>
  <c r="J1095"/>
  <c r="J1121"/>
  <c r="J1302"/>
  <c r="H1301"/>
  <c r="L1116"/>
  <c r="J1116"/>
  <c r="H1115"/>
  <c r="H655"/>
  <c r="J656"/>
  <c r="H630"/>
  <c r="J631"/>
  <c r="H576"/>
  <c r="J576" s="1"/>
  <c r="J577"/>
  <c r="H550"/>
  <c r="J550" s="1"/>
  <c r="J557"/>
  <c r="L809"/>
  <c r="J809"/>
  <c r="J1140"/>
  <c r="H1133"/>
  <c r="J1133" s="1"/>
  <c r="H986"/>
  <c r="J986" s="1"/>
  <c r="J987"/>
  <c r="H1058"/>
  <c r="J1058" s="1"/>
  <c r="J1059"/>
  <c r="H676"/>
  <c r="J677"/>
  <c r="H570"/>
  <c r="J571"/>
  <c r="H544"/>
  <c r="J545"/>
  <c r="H263"/>
  <c r="J264"/>
  <c r="H32"/>
  <c r="J33"/>
  <c r="I463" l="1"/>
  <c r="J464"/>
  <c r="J211"/>
  <c r="H210"/>
  <c r="J1015"/>
  <c r="H1006"/>
  <c r="J1006" s="1"/>
  <c r="J935"/>
  <c r="H926"/>
  <c r="J926" s="1"/>
  <c r="J1115"/>
  <c r="L1115"/>
  <c r="L1266"/>
  <c r="J1266"/>
  <c r="J399"/>
  <c r="H398"/>
  <c r="J398" s="1"/>
  <c r="J508"/>
  <c r="H507"/>
  <c r="J32"/>
  <c r="H31"/>
  <c r="J31" s="1"/>
  <c r="J263"/>
  <c r="H257"/>
  <c r="J544"/>
  <c r="H543"/>
  <c r="J543" s="1"/>
  <c r="J570"/>
  <c r="H569"/>
  <c r="J569" s="1"/>
  <c r="J676"/>
  <c r="H675"/>
  <c r="J675" s="1"/>
  <c r="J630"/>
  <c r="H629"/>
  <c r="J655"/>
  <c r="H654"/>
  <c r="H1300"/>
  <c r="J1300" s="1"/>
  <c r="J1301"/>
  <c r="J694"/>
  <c r="H693"/>
  <c r="H1114"/>
  <c r="H921"/>
  <c r="J921" s="1"/>
  <c r="I462" l="1"/>
  <c r="J463"/>
  <c r="J210"/>
  <c r="H209"/>
  <c r="H692"/>
  <c r="J692" s="1"/>
  <c r="J693"/>
  <c r="J1114"/>
  <c r="H1113"/>
  <c r="J1113" s="1"/>
  <c r="H653"/>
  <c r="J653" s="1"/>
  <c r="J654"/>
  <c r="H623"/>
  <c r="J629"/>
  <c r="H256"/>
  <c r="J256" s="1"/>
  <c r="J257"/>
  <c r="L507"/>
  <c r="J507"/>
  <c r="I461" l="1"/>
  <c r="J461" s="1"/>
  <c r="J462"/>
  <c r="J209"/>
  <c r="H195"/>
  <c r="J195" s="1"/>
  <c r="J623"/>
  <c r="H622"/>
  <c r="J622" s="1"/>
</calcChain>
</file>

<file path=xl/sharedStrings.xml><?xml version="1.0" encoding="utf-8"?>
<sst xmlns="http://schemas.openxmlformats.org/spreadsheetml/2006/main" count="15170" uniqueCount="965">
  <si>
    <t>Ведомственная структура расходов районного бюджета на 2004 год с учетом изменений и дополнений</t>
  </si>
  <si>
    <t>к решению Троснянского районного</t>
  </si>
  <si>
    <t>Совета народных депутатов</t>
  </si>
  <si>
    <t>РПр</t>
  </si>
  <si>
    <t>ПР</t>
  </si>
  <si>
    <t>ЦСР</t>
  </si>
  <si>
    <t>ВР</t>
  </si>
  <si>
    <t>Ист</t>
  </si>
  <si>
    <t>ИТОГО</t>
  </si>
  <si>
    <t>средства района</t>
  </si>
  <si>
    <t>1</t>
  </si>
  <si>
    <t>областные средства</t>
  </si>
  <si>
    <t>2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</si>
  <si>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</si>
  <si>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</si>
  <si>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</si>
  <si>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Непрограммная часть бюджета муниципального района</t>
  </si>
  <si>
    <t>БП00000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</si>
  <si>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</si>
  <si>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</si>
  <si>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</si>
  <si>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</si>
  <si>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</si>
  <si>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</si>
  <si>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БП08008</t>
  </si>
  <si>
    <t>Расходы на выплаты персоналу в целях обеспечения выполнения функций государственными (муниципальными)  органами,казенными учреждениями, органами управления государственными внебюджетными фондами</t>
  </si>
  <si>
    <t>Закупка товаров,работ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</si>
  <si>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</si>
  <si>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</si>
  <si>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</si>
  <si>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</si>
  <si>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</si>
  <si>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</si>
  <si>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</si>
  <si>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0104</t>
  </si>
  <si>
    <t>Закупка товаров, работ и услуг для государственных (муниципальных) нужд</t>
  </si>
  <si>
    <t>Судебная система</t>
  </si>
  <si>
    <t>0105</t>
  </si>
  <si>
    <t>000</t>
  </si>
  <si>
    <t>002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</si>
  <si>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</si>
  <si>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0106</t>
  </si>
  <si>
    <t>0107</t>
  </si>
  <si>
    <t>Непрограмная часть бюджета муниципального района</t>
  </si>
  <si>
    <t>Проведение выборов в представительные органы мунципального образования</t>
  </si>
  <si>
    <t>БП08040</t>
  </si>
  <si>
    <t>Резервные фонды</t>
  </si>
  <si>
    <t>0111</t>
  </si>
  <si>
    <t>Резервные средства</t>
  </si>
  <si>
    <t>870</t>
  </si>
  <si>
    <t>Другие общегосударственные вопросы</t>
  </si>
  <si>
    <t>0113</t>
  </si>
  <si>
    <t>Районная целевая программа "Содействие обеспечения безопасности дорожного движения в Троснянском районе в 2012-2020 годах"</t>
  </si>
  <si>
    <t>Муниципальная программа "Устойчивое  развитие сельских территорий на 2014-2017 годы и на период до 2020 года"</t>
  </si>
  <si>
    <t>Непрограммная часть бюджета мунципального района</t>
  </si>
  <si>
    <t>Реализация муниципальных  функций Троснянского района в сфере муниципального управления в рамках  непрограммной части бюджета муниципального района</t>
  </si>
  <si>
    <t>Наказы избирателей депутатам Троснянского районного Совета народных депутатов</t>
  </si>
  <si>
    <t xml:space="preserve">областные средства </t>
  </si>
  <si>
    <t>0200</t>
  </si>
  <si>
    <t>0203</t>
  </si>
  <si>
    <t>Осуществление первичного воинского учета на территориях, где отсутствуют военные комиссариаты, в рамках  непрограммной части бюджета муниципального района</t>
  </si>
  <si>
    <t>Межбюджетные трансферты</t>
  </si>
  <si>
    <t>500</t>
  </si>
  <si>
    <t>Субвенции</t>
  </si>
  <si>
    <t>530</t>
  </si>
  <si>
    <t>0400</t>
  </si>
  <si>
    <t>Транспорт</t>
  </si>
  <si>
    <t>0408</t>
  </si>
  <si>
    <t>Субсидии на проведение отдельных мероприятий по другим видам транспорта</t>
  </si>
  <si>
    <t>Субсидии юридическим лицам (кроме некоммерческих организаций), индивидкальным препринимателям, физическим лицам</t>
  </si>
  <si>
    <t>810</t>
  </si>
  <si>
    <t>Дорожное хозяйство (дорожные фонды)</t>
  </si>
  <si>
    <t>0409</t>
  </si>
  <si>
    <t>Закупка товаров, работ и услуг для государственных (муниципальных ) нужд</t>
  </si>
  <si>
    <t>Иные закупки товаров, работ и услуг для государственных(муниципальных) нужд</t>
  </si>
  <si>
    <t>Прочая закупка товаров, работ и услуг для государственных (муниципальных ) нужд</t>
  </si>
  <si>
    <t>244</t>
  </si>
  <si>
    <t>Иные межбюджетные трансферты</t>
  </si>
  <si>
    <t>540</t>
  </si>
  <si>
    <t>Другие вопросы в области национальной экономики</t>
  </si>
  <si>
    <t>0412</t>
  </si>
  <si>
    <t>Районная целевая программа "Развитие и поддержка малого и среднего предпринимательства в Троснянском районе на 2012-2020 годы"</t>
  </si>
  <si>
    <t>Закупка товаров, работ и услуг для государственных (муниципальных )нужд</t>
  </si>
  <si>
    <t>Мероприятия по землеустройству и землепользованию</t>
  </si>
  <si>
    <t>0500</t>
  </si>
  <si>
    <t>Жилищное хозяйство</t>
  </si>
  <si>
    <t>0501</t>
  </si>
  <si>
    <t>Коммунальное хозяйство</t>
  </si>
  <si>
    <t>0502</t>
  </si>
  <si>
    <t>П848038</t>
  </si>
  <si>
    <t>Иные закупки товаров, работ и услуг для государственных (муниципальных) нужд</t>
  </si>
  <si>
    <t>005</t>
  </si>
  <si>
    <t>Капитальные вложения в объекты недвижимого имущества государственной (муниципальной) собственности</t>
  </si>
  <si>
    <t>400</t>
  </si>
  <si>
    <t>Средства района</t>
  </si>
  <si>
    <t>0700</t>
  </si>
  <si>
    <t>Дошкольное образование</t>
  </si>
  <si>
    <t>0701</t>
  </si>
  <si>
    <t>Предоставление субсидий муниципальным бюджетным,автономным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</si>
  <si>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</si>
  <si>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</si>
  <si>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</si>
  <si>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 xml:space="preserve">Субсидии бюджетным учреждениям на финансовое обеспечение муниципального задания на оказание услуг (выполнения работ) </t>
  </si>
  <si>
    <t>611</t>
  </si>
  <si>
    <t>Закон Орловской области от 26 января 2007 года №655-ОЗ "О наказах избирателей депутатам Орловского областного Совета народных депутатов" в рамках непрограммной части областного бюджета</t>
  </si>
  <si>
    <t>БГ07265</t>
  </si>
  <si>
    <t xml:space="preserve">600 </t>
  </si>
  <si>
    <t>Субсидии на иные цели</t>
  </si>
  <si>
    <t>612</t>
  </si>
  <si>
    <t>Общее образование</t>
  </si>
  <si>
    <t>0702</t>
  </si>
  <si>
    <t>Предоставление субсидий муниципальным бюджетным, автономным учреждениям и иным некоммерческим организациям</t>
  </si>
  <si>
    <t xml:space="preserve"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 </t>
  </si>
  <si>
    <t>Создание в общеобразовательных учрежедниях, расположенных в сельской местности, условий для занятий физической культурой и спортом</t>
  </si>
  <si>
    <t>БП07275</t>
  </si>
  <si>
    <t>Субсидии бюджетным учреждениям на иные цели</t>
  </si>
  <si>
    <t>БП05097</t>
  </si>
  <si>
    <t>БП08097</t>
  </si>
  <si>
    <t>Молодежная политика и оздоровление детей</t>
  </si>
  <si>
    <t>0707</t>
  </si>
  <si>
    <t>Проведение мероприятий для детей и молодёжи</t>
  </si>
  <si>
    <t>БП08023</t>
  </si>
  <si>
    <t>БП08022</t>
  </si>
  <si>
    <t>Социальное обеспечение и иные выплаты населению</t>
  </si>
  <si>
    <t>300</t>
  </si>
  <si>
    <t>Социальные выплаты гражданам,кроме публичных нормативных социальных выплат</t>
  </si>
  <si>
    <t>320</t>
  </si>
  <si>
    <t>Социальные выплаты гражданам, кроме публичных нормативных социальных выплат</t>
  </si>
  <si>
    <t>районные средства</t>
  </si>
  <si>
    <t>Другие вопросы в области образования</t>
  </si>
  <si>
    <t>0709</t>
  </si>
  <si>
    <t>Иные закупки товаров, работ и услуг для обеспечения государственных (мунципальных) нужд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</si>
  <si>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</si>
  <si>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</si>
  <si>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</si>
  <si>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</si>
  <si>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</si>
  <si>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Иные закупки товаров,  работ и услуг для обеспечения государственных (муниципальных) нужд</t>
  </si>
  <si>
    <t>1000</t>
  </si>
  <si>
    <t>Пенсионное обеспечение</t>
  </si>
  <si>
    <t>1001</t>
  </si>
  <si>
    <t xml:space="preserve">Дополнительное пенсионное обеспечение, доплата к пенсиям муниципальных служащих </t>
  </si>
  <si>
    <t>Социальное обеспечение населения</t>
  </si>
  <si>
    <t>1003</t>
  </si>
  <si>
    <t>Районная целевая программа «Обеспечение жильем молодых семей в Троснянском районе на 2013-2017 годы»</t>
  </si>
  <si>
    <t>Охрана семьи и детства</t>
  </si>
  <si>
    <t>1004</t>
  </si>
  <si>
    <t>Приобретение товаров, работ, услуг в пользу граждан в целях их социального обеспечения</t>
  </si>
  <si>
    <t xml:space="preserve">Капитальные вложения в объекты недвижимого имущества государственной (муниципальной) собственности </t>
  </si>
  <si>
    <t>Бюджетные инвестиции</t>
  </si>
  <si>
    <t>410</t>
  </si>
  <si>
    <t>Другие вопросы в области социальной политики</t>
  </si>
  <si>
    <t>1006</t>
  </si>
  <si>
    <t>Выполнение полномочий в сфере опеки и попечительства в рамках  непрограммной части бюджета муниципального района</t>
  </si>
  <si>
    <t>1100</t>
  </si>
  <si>
    <t>Физическая культура</t>
  </si>
  <si>
    <t>1101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</si>
  <si>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</si>
  <si>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</si>
  <si>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</si>
  <si>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Выравнивание бюджетной обеспеченности</t>
  </si>
  <si>
    <t>Выравнивание бюджетной обеспеченности поселений из районного фонда финансовой поддержки</t>
  </si>
  <si>
    <t>Дотация на выравнивание бюджетной обеспеченности сельских поселений</t>
  </si>
  <si>
    <t>510</t>
  </si>
  <si>
    <t>Дотации</t>
  </si>
  <si>
    <t>Иные дотации</t>
  </si>
  <si>
    <t>1402</t>
  </si>
  <si>
    <t>Поддержка мер по обеспечению сбалансированности бюджетов</t>
  </si>
  <si>
    <t>Капитальный ремонт мунципального жилищного фонда в рамках непрограммной части бюджета муниципального района</t>
  </si>
  <si>
    <t>Муниципальная программа "Развитие образования в Троснянском районе"</t>
  </si>
  <si>
    <t>Муниципальная целевая программа "Развитие культуры и искусства, сохранение и реконструкция военно-мемориальных объектов в троснянксом районе Орловской области на 2015-2019 годы"</t>
  </si>
  <si>
    <t>Муниципальна программа "Развитие образования в Троснянском районе"</t>
  </si>
  <si>
    <t>Мунципальная программа "Комплексные меры противодействия злоупотреблению наркотиками и их незаконному обороту на 2014-2015 годы"</t>
  </si>
  <si>
    <t>Предоставление субсидий  бюджетным,автономным учреждениям и иным некоммерческим организациям</t>
  </si>
  <si>
    <t>Предоставление субсидий бюджетным,автономным учреждениям и иным некоммерческим организациям</t>
  </si>
  <si>
    <t>Мобилизационная и вневойсковая подготовка</t>
  </si>
  <si>
    <t>Благоустройство</t>
  </si>
  <si>
    <t>0503</t>
  </si>
  <si>
    <t>Закупка товаров,работ и услуг для государственных (муницпальных) нужд</t>
  </si>
  <si>
    <t>Муниципальная целевая программа "Обеспечение гражданской обороны, предупреждения и ликвидации чрезвычайных ситуаций природного и техногенного характера, обеспечение пожарной безопасности людей на водных объектах на территории Троснянского района в период 2014-2018 гг"</t>
  </si>
  <si>
    <t>Организация в границах поселения водоотведения, тепло- и водоснабжения</t>
  </si>
  <si>
    <t xml:space="preserve">Непрограммная часть бюджета муниципального района </t>
  </si>
  <si>
    <t>БГ00000</t>
  </si>
  <si>
    <t>Субсидии бюджетным учрежедниям на иные цели</t>
  </si>
  <si>
    <t>ПК17265</t>
  </si>
  <si>
    <t xml:space="preserve">Муниципальная программа «Устойчивое развитие сельских территорий на 2014-2017 годы и на период до 2020 года»  </t>
  </si>
  <si>
    <t>0300</t>
  </si>
  <si>
    <t>Защита населения и территории от чрезвычайных ситуаций  природного и техногенного характера, гражданская оборона</t>
  </si>
  <si>
    <t>0309</t>
  </si>
  <si>
    <t>БП08049</t>
  </si>
  <si>
    <t>Предоставление субсидий  бюджетным, автономным учреждениям и иным некоммерческим организациям</t>
  </si>
  <si>
    <t>ПО25097</t>
  </si>
  <si>
    <t>ПО27275</t>
  </si>
  <si>
    <t>ПО28097</t>
  </si>
  <si>
    <t>Создание в общеобразовательных учрежедниях, расположенных в сельской местности, условий для занятий физической культурой и спортом в рамках подпрограммы " Развитие системы общего и дополнительного образования Троснянского района" муниципальной программы Троснянского района "Развитие образования в Троснянском районе"</t>
  </si>
  <si>
    <t>Обеспечение доступности приоритетных объектов и услуг в приоритетных сферах жизнедеятельности инвалидов и других маломобильных групп населения в рамках государственной программы Российской Федерации "Доступная среда" в рамках подпрограммы " Развитие системы общего и дополнительного образования Троснянского района" муниципальной программы Троснянского района "Развитие образования в Троснянском районе"</t>
  </si>
  <si>
    <t>ПО28098</t>
  </si>
  <si>
    <t>3</t>
  </si>
  <si>
    <t>4</t>
  </si>
  <si>
    <t>5</t>
  </si>
  <si>
    <t>6</t>
  </si>
  <si>
    <t>ПО25027</t>
  </si>
  <si>
    <t>Мероприятия государственной программы Российской федерации "Доступная среда" на 2011-2015 годы в рамках подпрограммы "Социальная поддержка инвалидов (доступная среда)" государственной программы Орловской области "Социальная поддержка граждан в Орловской области на 2013-2020 годы" в рамках подпрограммы "Развитие системы общего и дополнительного образования Троснянского района" муниципальной программы Троснянского района "Развитие образования в Троснянском районе"</t>
  </si>
  <si>
    <t>НР00000000</t>
  </si>
  <si>
    <t>НР00080070</t>
  </si>
  <si>
    <t xml:space="preserve">Глава муниципального образования </t>
  </si>
  <si>
    <t>НР00080080</t>
  </si>
  <si>
    <t xml:space="preserve">Центральный аппарат </t>
  </si>
  <si>
    <t xml:space="preserve">Глава местной администрации (исполнительно-распорядительного органа муниципального образования) </t>
  </si>
  <si>
    <t>НР00080090</t>
  </si>
  <si>
    <t xml:space="preserve">Резервные фонды исполнительных органов местного самоуправления </t>
  </si>
  <si>
    <t>НР00080100</t>
  </si>
  <si>
    <t>П400000000</t>
  </si>
  <si>
    <t>Основное мероприятие "Профилактика правонарушений в общественных местах"</t>
  </si>
  <si>
    <t>Реализация основного мероприятия</t>
  </si>
  <si>
    <t>П400100000</t>
  </si>
  <si>
    <t>П400180340</t>
  </si>
  <si>
    <t>П100000000</t>
  </si>
  <si>
    <t>Основное мероприятие "Финансовая и имущественная поддержка субъектов малого и среднего предпринимательства"</t>
  </si>
  <si>
    <t>П100100000</t>
  </si>
  <si>
    <t>П100180310</t>
  </si>
  <si>
    <t>Основное мероприятие"Повышение уровня правовой культуры и предупреждение опасного поведения участников дорожного движения"</t>
  </si>
  <si>
    <t>П400180320</t>
  </si>
  <si>
    <t>П800000000</t>
  </si>
  <si>
    <t>П830000000</t>
  </si>
  <si>
    <t xml:space="preserve">Подпрограмма 3 "Реализация проектов (мероприятий) по поощрению и популяризации достижений в развитии сельских поселений мунципального района" </t>
  </si>
  <si>
    <t>Основное мероприятие "Массовые народные гулянья "Троицкие хороводы"</t>
  </si>
  <si>
    <t>П830600000</t>
  </si>
  <si>
    <t>П830682381</t>
  </si>
  <si>
    <t>Основное мероприятие "День Троснянского района"</t>
  </si>
  <si>
    <t>П830700000</t>
  </si>
  <si>
    <t>П830782381</t>
  </si>
  <si>
    <t>Основное мероприятие "День работников сельского хозяйства и перерабатывающей промышленности"</t>
  </si>
  <si>
    <t>П830800000</t>
  </si>
  <si>
    <t>П830882381</t>
  </si>
  <si>
    <t>ЧС00000000</t>
  </si>
  <si>
    <t>ЧС00100000</t>
  </si>
  <si>
    <t>ЧС00181700</t>
  </si>
  <si>
    <t>НР00080390</t>
  </si>
  <si>
    <t>НР00080210</t>
  </si>
  <si>
    <t xml:space="preserve">Оценка недвижимости, признание прав и регулирование отношений по муниципальной собственности </t>
  </si>
  <si>
    <t>НР00080110</t>
  </si>
  <si>
    <t>НР00080440</t>
  </si>
  <si>
    <t xml:space="preserve">Организация материально-технического и организационного обеспечения деятельности администрации района </t>
  </si>
  <si>
    <t xml:space="preserve">Организация материально-технического и организационного обеспечения деятельности структурных подразделений администрации района (финансового отдела) </t>
  </si>
  <si>
    <t>НР00080450</t>
  </si>
  <si>
    <t>НР00080460</t>
  </si>
  <si>
    <t>НР00080470</t>
  </si>
  <si>
    <t>НР00080480</t>
  </si>
  <si>
    <t>НР00080490</t>
  </si>
  <si>
    <t>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</si>
  <si>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 xml:space="preserve">Организация материально-технического и организационного обеспечения деятельности администрации района (контрольно-ревизионная комиссия) </t>
  </si>
  <si>
    <t xml:space="preserve">Организация материально-технического и организационного обеспечения деятельности  администрации района (районный Совет) 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</si>
  <si>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культуры и архивного дела)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</si>
  <si>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образования)</t>
  </si>
  <si>
    <t>НР00071580</t>
  </si>
  <si>
    <t xml:space="preserve">Выполнение  полномочий  в сфере трудовых отношений </t>
  </si>
  <si>
    <t>НР00071600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</si>
  <si>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</si>
  <si>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НР00071590</t>
  </si>
  <si>
    <t>НР00051180</t>
  </si>
  <si>
    <t>НР00080430</t>
  </si>
  <si>
    <t>НР00080120</t>
  </si>
  <si>
    <t>НР00082130</t>
  </si>
  <si>
    <t xml:space="preserve">НР00000000 </t>
  </si>
  <si>
    <t>НР00080140</t>
  </si>
  <si>
    <t>НР00080150</t>
  </si>
  <si>
    <t>Подпрограмма 2 " Обеспечение объектами инженерной инфраструктуры на территории сельских поселений Троснянского района "</t>
  </si>
  <si>
    <t>П820500000</t>
  </si>
  <si>
    <t>Софинансирование из бюджета муниципального района мероприятий федеральной целевой программы "Устойчивое развитие сельских территорий"</t>
  </si>
  <si>
    <t>НР00081720</t>
  </si>
  <si>
    <t>Основное мероприятие "Создание резервов материальных ресурсов для обучения и ликвидации чрезвычайных ситуаций и в целях гражданской обороны,обеспечения пожарной безопасности и безопасности людей на водных объектах "</t>
  </si>
  <si>
    <t>Муницпальная целевая программа " Обеспечение гражданской обороны, предупреждение и ликвидации чрезвычайных ситуаций природного и техногенного характера, обеспечение пожарной безопасности людей на водных объектах на территории Троснянского района в период 2014-2018 годов"</t>
  </si>
  <si>
    <t>ЧС00281700</t>
  </si>
  <si>
    <t xml:space="preserve">Основное мероприятие "Организация и осуществление мероприятий по территориальной обороне и гражданской обороне, защите населения и территории поселений от черезвычайных ситуаций природного и техногенного характера" </t>
  </si>
  <si>
    <t xml:space="preserve">Основное мероприятие"Создание условий массового отдыха жителей поселений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полосам"  </t>
  </si>
  <si>
    <t>ЧС00381700</t>
  </si>
  <si>
    <t>НР00081750</t>
  </si>
  <si>
    <t>Выполнение муниципальных полномочий по организации и содержанию мест захоронений (кладбищ)</t>
  </si>
  <si>
    <t>НР00081740</t>
  </si>
  <si>
    <t>Подпрограмма 1 "Развитие системы дошкольного образования Троснянского района"</t>
  </si>
  <si>
    <t>ПО10000000</t>
  </si>
  <si>
    <t>ПО00000000</t>
  </si>
  <si>
    <t>Основное мероприятие"Функционирование и развитие сети дошкольных учреждений Троснянского района"</t>
  </si>
  <si>
    <t>ПО10100000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</si>
  <si>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</si>
  <si>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ПО10171570</t>
  </si>
  <si>
    <t xml:space="preserve">Обеспечение деятельности ( оказания услуг) муниципальных учреждений </t>
  </si>
  <si>
    <t>ПО10181200</t>
  </si>
  <si>
    <t>ПО10281210</t>
  </si>
  <si>
    <t xml:space="preserve">Подпрограмма 2 "Развитие системы общего и дополнительного образования Троснянского района" </t>
  </si>
  <si>
    <t>ПО20000000</t>
  </si>
  <si>
    <t>ПО20300000</t>
  </si>
  <si>
    <t>П020381220</t>
  </si>
  <si>
    <t>Обеспечение деятельности (оказание услуг)  муниципальных учреждений</t>
  </si>
  <si>
    <t>ПО20400000</t>
  </si>
  <si>
    <t>ПО20481200</t>
  </si>
  <si>
    <t>Организация и проведение итоговой аттестации выпускников образовательных учреждений"</t>
  </si>
  <si>
    <t>ПО20381200</t>
  </si>
  <si>
    <t>Финансовое обеспечение государственных гарантий реализации прав на получение общедоступного и бесплатного  начального общего, основного общего, среднего общего образования в муниципальных общеобразовательных организациях</t>
  </si>
  <si>
    <t>ПО20371570</t>
  </si>
  <si>
    <t>Возмещение расходов бюджета Троснянского муниципального района на обеспечение питанием учащихся в муниципальных общеобразовательных учреждениях района</t>
  </si>
  <si>
    <t>ПО20372410</t>
  </si>
  <si>
    <t>Основное меропиятие "Развитие системы общего образования"</t>
  </si>
  <si>
    <t xml:space="preserve">Ежемесячное денежное вознаграждение за классное руководство </t>
  </si>
  <si>
    <t>ПО20371500</t>
  </si>
  <si>
    <t>Основное мероприятие "Развитие дополнительного образования в Троснянском районе"</t>
  </si>
  <si>
    <t>Обеспечение деятельности (оказание услуг) муниципальных учреждений</t>
  </si>
  <si>
    <t>Подпрограмма 3 "Комплексная безопасность образовательных организаций Троснянского района "</t>
  </si>
  <si>
    <t>ПО30000000</t>
  </si>
  <si>
    <t xml:space="preserve">Основное мероприятие "Комплексная безопасность дошкольных учреждений Тоснянского района" </t>
  </si>
  <si>
    <t>ПО30500000</t>
  </si>
  <si>
    <t>ПО30581200</t>
  </si>
  <si>
    <t>ПО30600000</t>
  </si>
  <si>
    <t>ПО30681200</t>
  </si>
  <si>
    <t>Основное мероприятие "Комплексная безопасность общеобразовательных учреждений Троснянского района"</t>
  </si>
  <si>
    <t>Основное мероприятие "Комплексная безопасность учреждений дополнительного образования Троснянского района"</t>
  </si>
  <si>
    <t>ПО30700000</t>
  </si>
  <si>
    <t>ПО30781200</t>
  </si>
  <si>
    <t xml:space="preserve">Подпрограмма 1 "Развитие дополнительного образования в сфере культуры и исскуства в Троснянском районе" </t>
  </si>
  <si>
    <t>Основное мероприятие "Развитие дополнительного образования в сфере культуры и искусства"</t>
  </si>
  <si>
    <t>ПК00000000</t>
  </si>
  <si>
    <t>ПК10000000</t>
  </si>
  <si>
    <t>ПК10100000</t>
  </si>
  <si>
    <t>Обеспечение деятельности (оказания услуг) муниципальных учреждений</t>
  </si>
  <si>
    <t>ПК10181200</t>
  </si>
  <si>
    <t>Подпрограмма 4 "Организация отдыха в каникулярное время и трудовой деятельности несовершеннолетних граждан"</t>
  </si>
  <si>
    <t xml:space="preserve">Основное мероприятие "Организация летних оздоровительных лагерей " </t>
  </si>
  <si>
    <t>ПО40000000</t>
  </si>
  <si>
    <t>ПО40700000</t>
  </si>
  <si>
    <t>ПО40770850</t>
  </si>
  <si>
    <t>ПО40800000</t>
  </si>
  <si>
    <t>ПО40881200</t>
  </si>
  <si>
    <t>Основное мероприятие "Мероприятия по организации оздоровительной кампании для детей"</t>
  </si>
  <si>
    <t>ПО40781270</t>
  </si>
  <si>
    <t>Софинансирование из областного бюджета мероприятий по организации оздоровительной кампании для детей</t>
  </si>
  <si>
    <t xml:space="preserve">Оплата путевок в лагеря </t>
  </si>
  <si>
    <t>НР00081200</t>
  </si>
  <si>
    <t xml:space="preserve">Муниципальная программа «Устойчивое развитие сельских территорий на 2014-2017 годы и на период до 2020 года» </t>
  </si>
  <si>
    <t>Подпрограмма 2 "Развитие культуры и искусства в Троснянском районе"</t>
  </si>
  <si>
    <t>НР00080260</t>
  </si>
  <si>
    <t>Обеспечение деятельности (оказание услу) муниципальных учреждений</t>
  </si>
  <si>
    <t>ПК20000000</t>
  </si>
  <si>
    <t>Основное мероприятие " Развитие отрасли культуры в Троснянском муниципальном районе "</t>
  </si>
  <si>
    <t>ПК20200000</t>
  </si>
  <si>
    <t>ПК20281200</t>
  </si>
  <si>
    <t>Основное мероприятие "Совершенствование системы библиотечно-информационного обслуживания населения"</t>
  </si>
  <si>
    <t>ПК20300000</t>
  </si>
  <si>
    <t>Иные межбюджетные трансферты из федерального бюджета на комплектование книжных фондов библиотек муниципальных образований и государственных библиотек городов Москвы и Санкт-Петербурга</t>
  </si>
  <si>
    <t>ПК203151440</t>
  </si>
  <si>
    <t>Иные межбюджетные трансферты на 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</t>
  </si>
  <si>
    <t>ПК203151460</t>
  </si>
  <si>
    <t>Формирование фондов библиотек</t>
  </si>
  <si>
    <t>ПК20381280</t>
  </si>
  <si>
    <t>Подпрограмма 3 " Сохранение объектов культурного наследия, сохранение и реконструкция военно-мемориальных объектов в Троснянском районе Орловской области на 2015-2019г."</t>
  </si>
  <si>
    <t>Основное мероприятие "Паспортизация братских захоронений и мемориалов, реставрационные и ремонтные работы на объектах культурного наследия "</t>
  </si>
  <si>
    <t>ПК30000000</t>
  </si>
  <si>
    <t>ПК30400000</t>
  </si>
  <si>
    <t>ПК30481730</t>
  </si>
  <si>
    <t>Паспортазация братских захоронений и мемориалов</t>
  </si>
  <si>
    <t>ПК30481731</t>
  </si>
  <si>
    <t>ПА00000000</t>
  </si>
  <si>
    <t>Реализация мероприятий программы "Развитие архивного дела в Троснянском районе Орловской области на 2014-2019 годы"</t>
  </si>
  <si>
    <t>ПА00081480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</si>
  <si>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</si>
  <si>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Выполнение муниципальных полномочий по содержанию местных дорог, улично-дорожной сети</t>
  </si>
  <si>
    <t>Основное мероприятие "Строительство распределительных сетей газоснабжения"</t>
  </si>
  <si>
    <t>П820000000</t>
  </si>
  <si>
    <t>П820900000</t>
  </si>
  <si>
    <t>П820982380</t>
  </si>
  <si>
    <t>П820582381</t>
  </si>
  <si>
    <t>Развитие сети общеобразовательных учреждений Троснянского района</t>
  </si>
  <si>
    <t>Подпрограмма 3 "Комплексная безопасность образовательных организаций Троснянского района"</t>
  </si>
  <si>
    <t>Подпрограмма 1 "Обеспечение жильем граждан, проживающих в сельских поселениях муниципального района, в том числе молодых семей и молодых специалистов</t>
  </si>
  <si>
    <t>П810000000</t>
  </si>
  <si>
    <t>Основное мероприятие "Улучшение жилищных условий граждан, проживающих в сельской местности"</t>
  </si>
  <si>
    <t>П810100000</t>
  </si>
  <si>
    <t>Софинансирование из бюджета мунципального района мероприятий федеральной целевой программы "Устойчивое развитие сельских территорий"</t>
  </si>
  <si>
    <t>Реализация мероприятий программы "Обеспечение жильем молодых семей в Троснянском районе на 2013-2017 годы»</t>
  </si>
  <si>
    <t xml:space="preserve">Выплата единовременного пособия при всех формах устройства детей, лишенных родительского попечения, в семью </t>
  </si>
  <si>
    <t>НР00052600</t>
  </si>
  <si>
    <t>Содержание ребенка в семье опекуна и приемной семье, а также вознаграждение, причитающееся приемному родителю</t>
  </si>
  <si>
    <t>НР00072480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</si>
  <si>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</si>
  <si>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НР00071510</t>
  </si>
  <si>
    <t>Обеспечение жилищных прав детей-сирот и детей, оставшихся без попечения родителей, лиц из  числа детей-сирот и детей, оставшихся без попечения родителей</t>
  </si>
  <si>
    <t>НР00050820</t>
  </si>
  <si>
    <t>Подпрограмма 2 "Обеспечение объектами социальной инфраструктуры на территории сельских поселений мунципального района"</t>
  </si>
  <si>
    <t>Основное мероприятие "Строительство плоскостных спортивных сооружений"</t>
  </si>
  <si>
    <t>НР00071560</t>
  </si>
  <si>
    <t>НР00080300</t>
  </si>
  <si>
    <t>Реализация мероприятий программы</t>
  </si>
  <si>
    <t>АДМИНИСТРАЦИЯ ТРОСНЯНСКОГО РАЙОНА ОРЛОВСКОЙ ОБЛАСТИ</t>
  </si>
  <si>
    <t>ГРП</t>
  </si>
  <si>
    <t>ФИНАНСОВЫЙ ОТДЕЛ АДМИНИСТРАЦИИ ТРОСНЯНСКОГО РАЙОНА ОРЛОВСКОЙ ОБЛАСТИ</t>
  </si>
  <si>
    <t>003</t>
  </si>
  <si>
    <t>Районная муниципальная целевая программа "Совершенствование системы профилактики правонарушений и усиление борьбы с преступностью в Троснянском районе на 2012-2016 годы"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</si>
  <si>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</si>
  <si>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</si>
  <si>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</si>
  <si>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</si>
  <si>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</si>
  <si>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Физическая культура и спорт</t>
  </si>
  <si>
    <t>Общегосударственные вопросы</t>
  </si>
  <si>
    <t>004</t>
  </si>
  <si>
    <t>006</t>
  </si>
  <si>
    <t>Культура, кинематограия</t>
  </si>
  <si>
    <t>Муниципальная целевая программа "Развитие культуры и искусства, сохранение и реконструкция военно-мемориальных объектов в Троснянском районе Орловской области на 2015-2019 годы"</t>
  </si>
  <si>
    <t>Образование</t>
  </si>
  <si>
    <t>Культура, кинематоргаия</t>
  </si>
  <si>
    <t>ОТДЕЛ КУЛЬТУРЫ И АРХИВНОГО ДЕЛА  АДМИНИСТРАЦИИ ТРОСНЯНСКОГО РАЙОНА</t>
  </si>
  <si>
    <t>Общегосударственные расходы</t>
  </si>
  <si>
    <t xml:space="preserve">Обеспечение выпускников муниципальных образовательных учреждений из числа детей-сирот и детей, оставшихся без попечения родителей, единовременным денежным пособием, одеждой, обувью, мягким инвентарем и оборудованием </t>
  </si>
  <si>
    <t>НР00072460</t>
  </si>
  <si>
    <t>ОТДЕЛ ОБРАЗОВАНИЯ АДМИНИСТРАЦИИ ТРОСНЯНСКОГО РАЙОНА</t>
  </si>
  <si>
    <t>ОТДЕЛ ПО УПРАВЛЕНИЮ  МУНИЦИПАЛЬНЫМ ИМУЩЕСТВОМ</t>
  </si>
  <si>
    <t>НР00051350</t>
  </si>
  <si>
    <t>Обеспечение жильем отдельных категорий граждан, установленных Федеральным законом от 12 января 1995 года №5-ФЗ "О ветеранах" в соответствии с Указом Президента Российской Федерации от  7 мая 2008 года №714 "Об обеспечении жильем ветеранов великой отечественной войны 1941-1945 гг."</t>
  </si>
  <si>
    <t>НР00051340</t>
  </si>
  <si>
    <t>НР00071610</t>
  </si>
  <si>
    <t>Основное мероприятие "Благоустройство Парка культуры и отдыха в с.Тросна"</t>
  </si>
  <si>
    <t>П821082380</t>
  </si>
  <si>
    <t>Основное мероприятие "Строительство детской площадки в с Тросна"</t>
  </si>
  <si>
    <t>П821182380</t>
  </si>
  <si>
    <t>Обслуживание сетей водоснабжения</t>
  </si>
  <si>
    <t>НР00082380</t>
  </si>
  <si>
    <t>П821000000</t>
  </si>
  <si>
    <t>П821100000</t>
  </si>
  <si>
    <t>Содержание и обеспечение деятельности единой дежурно- диспетчерской службы района</t>
  </si>
  <si>
    <t>Изготовление схем размещения рекламных конструкций на территории Троснянского района</t>
  </si>
  <si>
    <t>007</t>
  </si>
  <si>
    <t>МКУ "ЕДИНАЯ ДЕЖУРНО-ДИСПЕТЧЕРСКАЯ СЛУЖБА ТРОСНЯНСКОГО РАЙОНА ОРЛОВСКОЙ ОБЛАСТИ"</t>
  </si>
  <si>
    <t>Обустройство площадки для временного содержания мусора</t>
  </si>
  <si>
    <t>НР00081742</t>
  </si>
  <si>
    <t>Публичные нормативные социальные выплаты гражданам</t>
  </si>
  <si>
    <t>310</t>
  </si>
  <si>
    <t>Реализация ФЦП "Жилище" в рамках реализации мероприятий программы "Обеспечение жильем молодых семей в Троснянском районе на 2013-2017 годы»</t>
  </si>
  <si>
    <t>Закон Орловской области от 26 января 2007 года "О наказах избирателей депутатам Орловского областного Совета народных депутатов"</t>
  </si>
  <si>
    <t>НР00072650</t>
  </si>
  <si>
    <t>П820572650</t>
  </si>
  <si>
    <t>ПО20372650</t>
  </si>
  <si>
    <t>ПК20272650</t>
  </si>
  <si>
    <t xml:space="preserve">Прочие межбюджетные трансферты общего характера бюджетам субъектов РФ и муниципальных образований </t>
  </si>
  <si>
    <t>1403</t>
  </si>
  <si>
    <t>Расходы на выплату персоналу казенных учреждений</t>
  </si>
  <si>
    <t>110</t>
  </si>
  <si>
    <t>Проведение Всероссийской сельскохозяйственной переписи в 2016 году</t>
  </si>
  <si>
    <t>НР00053910</t>
  </si>
  <si>
    <t>Проведение ремонта, реконструкции и благоустройства воинских захоронений , братских могил и памятных знаков, расположенных на территории области</t>
  </si>
  <si>
    <t>ПК30471790</t>
  </si>
  <si>
    <t>Субсидии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</si>
  <si>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</si>
  <si>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520</t>
  </si>
  <si>
    <t>521</t>
  </si>
  <si>
    <t>ПК20251470</t>
  </si>
  <si>
    <t>П8205R0180</t>
  </si>
  <si>
    <t>П820550180</t>
  </si>
  <si>
    <t>Наименование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</si>
  <si>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</si>
  <si>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НР00051200</t>
  </si>
  <si>
    <t>Софинансирование из областного бюджета на обеспечение доступности приоритетных объектов и услуг в приоритетных сферах жизнедеятельности инвалидов и других маломобильных групп населения</t>
  </si>
  <si>
    <t>ПО203R0270</t>
  </si>
  <si>
    <t>П821050180</t>
  </si>
  <si>
    <t>П8210R0180</t>
  </si>
  <si>
    <t>П821150180</t>
  </si>
  <si>
    <t>П8211R0180</t>
  </si>
  <si>
    <t>НР00072500</t>
  </si>
  <si>
    <t>Выплата единовременного пособия гражданам, усыновившим детей-сирот и детей, оставшихся без попечения родителей</t>
  </si>
  <si>
    <t>Осуществление мероприятия по грантовой поддержке местных инициатив сельских граждан</t>
  </si>
  <si>
    <t>Софинансирование мероприятия федеральной программы "Устойчивое развитие сельских территорий"</t>
  </si>
  <si>
    <t>Возмещение внебюджетной доли в рамках основного мероприятия "Благоустройство Парка культуры и отдыха в с.Тросна"</t>
  </si>
  <si>
    <t>П821082390</t>
  </si>
  <si>
    <t>внебюджетные средства</t>
  </si>
  <si>
    <t>Возмещение внебюджетной доли в рамках основного мероприятия "Строительство детской площадки в с.Тросна"</t>
  </si>
  <si>
    <t>П821182390</t>
  </si>
  <si>
    <t>Софинансирование мероприятий федеральной программы по созданию условий для занятий физической культурой и спортом</t>
  </si>
  <si>
    <t>ПО20380970</t>
  </si>
  <si>
    <t xml:space="preserve">Создание в общеобразовательных организациях, расположенных в сельской местности, условий для занятий физической культурой и спортом </t>
  </si>
  <si>
    <t>ПО20350970</t>
  </si>
  <si>
    <t>ПО203RO970</t>
  </si>
  <si>
    <t xml:space="preserve">Субсидии на осуществление мероприятий по развитию газификации в сельской местности </t>
  </si>
  <si>
    <t>П8209R0180</t>
  </si>
  <si>
    <t>НР000R0820</t>
  </si>
  <si>
    <t>Государственная поддержка муниципальных учреждений культуры</t>
  </si>
  <si>
    <t>Проведение отдельных мероприятий по другим видам транспорта</t>
  </si>
  <si>
    <t>Софинансирование на осуществление мероприятий по развитию газификации в сельской местности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</si>
  <si>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</si>
  <si>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ПК20251440</t>
  </si>
  <si>
    <t>ПК20251460</t>
  </si>
  <si>
    <t>Подключение общедоступных библиотек РФ к сети "Интернет" и развитие системы библиотечного дела с учетом задачи расширения информационных технологий и оцифровки"</t>
  </si>
  <si>
    <t>ПА01100000</t>
  </si>
  <si>
    <t>Основное мероприятие "Ремонт автомобильных дорог местного значения общего пользования по Троснянскому району"</t>
  </si>
  <si>
    <t>ПА01182130</t>
  </si>
  <si>
    <t xml:space="preserve"> Межевание и паспортизация местных автомобильных дорог общего пользования</t>
  </si>
  <si>
    <t>НР00082131</t>
  </si>
  <si>
    <t>Основное мероприятие "Строительство локальных сетей водоснабжения"</t>
  </si>
  <si>
    <t>Обеспечение питания детей в детских дошкольных учреждениях района</t>
  </si>
  <si>
    <t>ПО10181400</t>
  </si>
  <si>
    <t xml:space="preserve">Обеспечение питания  детей в общеобразовательных учреждениях района  </t>
  </si>
  <si>
    <t>Осуществление подвоза детей в общеобразовательные учреждения района</t>
  </si>
  <si>
    <t>ПО20381400</t>
  </si>
  <si>
    <t>ПО20381500</t>
  </si>
  <si>
    <t>Основное мероприятие "Развитие газификации в сельской местности"</t>
  </si>
  <si>
    <t>Субсидии на осуществление мероприятий по развитию сети плоскостных спортивных сооружений в сельской местности</t>
  </si>
  <si>
    <t>ПО20380210</t>
  </si>
  <si>
    <t>Государственнаая поддержка отрасли культуры</t>
  </si>
  <si>
    <t>ПК202R5190</t>
  </si>
  <si>
    <t>ПА011S0550</t>
  </si>
  <si>
    <t>Ремонт автомобильных дорог общего пользования местного значения по Троснянскому району за счет средств областного Дорожного фонда</t>
  </si>
  <si>
    <t>ПА01170550</t>
  </si>
  <si>
    <t>Софинансирование ремонта автомобильных дорог общего пользования местного значения по Троснянскому району</t>
  </si>
  <si>
    <t>ПО203L0970</t>
  </si>
  <si>
    <t>Бюджетные инвестиции на приобретение объектов недвижимого имущества в государственную (муниципальную) собственность</t>
  </si>
  <si>
    <t>НР00072950</t>
  </si>
  <si>
    <t>412</t>
  </si>
  <si>
    <t>П8101L0180</t>
  </si>
  <si>
    <t>ПО203S2410</t>
  </si>
  <si>
    <t>350</t>
  </si>
  <si>
    <t>Премии и гранты</t>
  </si>
  <si>
    <t xml:space="preserve"> </t>
  </si>
  <si>
    <t>Прогноз 2019 год</t>
  </si>
  <si>
    <t>Прогноз 2020 год</t>
  </si>
  <si>
    <t>Ведомственная структура расходов бюджета муниципального района на 2018 год и плановый период 2019-2020 годы</t>
  </si>
  <si>
    <t>Межбюджетные трансферты общего характера бюджетам субъектов Росссийской Федерации и муниципальных образований</t>
  </si>
  <si>
    <t>Обеспечение предоставления жилых помещений детям-сиротам и детям, оставшимся без попечения родителей, лицам, потерявших в период обучения обоих родителей или единственного родителя, лицам из их числа по договорам найма специализированных жилых помещений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</si>
  <si>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</si>
  <si>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 xml:space="preserve">Муниципальная целевая программа "Ремонт автомобильных дорог общего пользования местного значения в Троснянском районе Орловской области на 2017-2019 годы" </t>
  </si>
  <si>
    <t>Реставрационные и ремонтные работы на военно-мемориальных объектах Троснянского района</t>
  </si>
  <si>
    <t xml:space="preserve"> Дополнительное образование детей</t>
  </si>
  <si>
    <t>0703</t>
  </si>
  <si>
    <t>Муниципальная программа " Молодежь Троснянского района Орловской области на 2017-2020 годы"</t>
  </si>
  <si>
    <t>Подпрограмма 1 "Молодежь Троснянского района Орловской области на 2017-2020 годы"</t>
  </si>
  <si>
    <t>ПМ00000000</t>
  </si>
  <si>
    <t>ПМ10000000</t>
  </si>
  <si>
    <t>Основное мероприятие "Обеспечение массовой консолидации молодежи и широкого информирования молодых граждан о потенциальных возможностях их развития и применения потенциала"</t>
  </si>
  <si>
    <t>ПМ11000000</t>
  </si>
  <si>
    <t>ПМ11881200</t>
  </si>
  <si>
    <t>Основное мероприятие "Обеспечение патриотического воспитания молодежи "</t>
  </si>
  <si>
    <t>ПМ12000000</t>
  </si>
  <si>
    <t>Подпрограмма 2 "Нравственное и патриотическое воспитание граждан в Троснянском районе на 2017-2020 годы"</t>
  </si>
  <si>
    <t>Подпрограмма 3 "Комплексные меры противодействия злоупотреблению наркотиками и и их незаконному обороту на 2017-2020 годы"</t>
  </si>
  <si>
    <t>Основное мероприятие " Реализация комплекса мероприятий антинаркотической направленности среди молодежи" "</t>
  </si>
  <si>
    <t>ПМ21881200</t>
  </si>
  <si>
    <t>ПМ30000000</t>
  </si>
  <si>
    <t>ПМ31000000</t>
  </si>
  <si>
    <t>ПМ31881200</t>
  </si>
  <si>
    <t>Муниципальная программа "Развитие архивного дела в Троснянском районе Орловской области на 2014-2019 годы"</t>
  </si>
  <si>
    <t>Муниципальная программа " Совершенствование системы профилактики правонарушений и усиления борьбы с преступностью в Троснянском районе на 2017-2019 г.г."</t>
  </si>
  <si>
    <t>Муниципальная программа "Повышение безопасности дорожного движения в Троснянском районе на 2017-2019 годы"</t>
  </si>
  <si>
    <t>ПБ00000000</t>
  </si>
  <si>
    <t>ПБ00082130</t>
  </si>
  <si>
    <t xml:space="preserve">Программа поэтапного приведения пешеходных переходов, расположенных на автодорогах Троснянского района, примыкающим к границам образовательных учреждений, в соответствие новым стандартам безопасности на 2014-2018 годы"  </t>
  </si>
  <si>
    <t>ПП00082130</t>
  </si>
  <si>
    <t>ПП00000000</t>
  </si>
  <si>
    <t>Муниципальная программа "Противодействие экстремизму и профилактика терроризма на территории Троснянского района Орловской области на 2018-2020 годы"</t>
  </si>
  <si>
    <t>ПТ00000000</t>
  </si>
  <si>
    <t>ПТ00082130</t>
  </si>
  <si>
    <t>Ремонт автомобильных дорог местного значения общего пользования по Троснянскому району</t>
  </si>
  <si>
    <t xml:space="preserve">Межбюджетные трансферты на выполнение переданных сельским поселениям полномочий по созданию условий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 </t>
  </si>
  <si>
    <t>Межбюджетные трансферты на выполнение переданных сельским поселениям полномочий по обеспечению безопасности людей на водных объектах, охране их жизни и здоровья  на  2016 год</t>
  </si>
  <si>
    <t xml:space="preserve">Межбюджетные трансферты на выполнение переданных сельским поселениям полномочий по организации и осуществлению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 </t>
  </si>
  <si>
    <t>0506</t>
  </si>
  <si>
    <t>0307</t>
  </si>
  <si>
    <t>0803</t>
  </si>
  <si>
    <t xml:space="preserve">Выполнение муниципальных полномочий по организации сбора и вывоза бытовых отходов и мусора </t>
  </si>
  <si>
    <t>НР00081751</t>
  </si>
  <si>
    <t>НР00081752</t>
  </si>
  <si>
    <t>НР00081753</t>
  </si>
  <si>
    <t xml:space="preserve">Межбюджетные трансферты на выполнение переданных сельским поселениям полномочий по организации и осуществлению мероприятий по  сохранению, использованию и популяризации объектов культурного наследия (памятников истории и культуры), местного (муниципального) значения, расположенных на территории поселения (в части содержания мемориального комплекса «Вечный огонь»,  содержание воинских захоронений, памятных знаков) </t>
  </si>
  <si>
    <t>НР00080350</t>
  </si>
  <si>
    <t>НР00080250</t>
  </si>
  <si>
    <t>НР00082132</t>
  </si>
  <si>
    <t>Сумма 2018 года</t>
  </si>
  <si>
    <t>Утверждено</t>
  </si>
  <si>
    <t>Поправки</t>
  </si>
  <si>
    <t>Уточненный план</t>
  </si>
  <si>
    <t>Софинансирование расходов на повышение заработной платы работникам муниципальных учреждений культуры</t>
  </si>
  <si>
    <t>ПК202S2830</t>
  </si>
  <si>
    <t xml:space="preserve">                                                                                                                       к решению Троснянского районного</t>
  </si>
  <si>
    <t xml:space="preserve">                                                                                                                                                         Совета народных епутатов </t>
  </si>
  <si>
    <t xml:space="preserve">                                                                                                                            от 26 декабря   2017 года №88</t>
  </si>
  <si>
    <t xml:space="preserve">"О бюджете Троснянского муниципального района </t>
  </si>
  <si>
    <t>на 2018 год и на плановый период 2019-2020 годов"</t>
  </si>
  <si>
    <t xml:space="preserve">                                                                                                                                                 Приложение 8</t>
  </si>
  <si>
    <t>от ______________2018 года №____</t>
  </si>
  <si>
    <t xml:space="preserve">Приложение </t>
  </si>
  <si>
    <t>Реализация мероприятий в рамках Закона Орловской области от 26 января 2007 года "О наказах избирателей депутатам Орловского областного Совета народных депутатов"</t>
  </si>
  <si>
    <t>ПО20472650</t>
  </si>
  <si>
    <t>областные средствыа</t>
  </si>
  <si>
    <t>НР00080400</t>
  </si>
  <si>
    <t>Проведение спортивных мероприятий</t>
  </si>
  <si>
    <t>Софинансирование расходов на питание в муниципальных общеобразовательных учрежениях</t>
  </si>
  <si>
    <t>Организация материально-технического и организационного обеспечения деятельности (отдел по управлению муниципальным имуществом администрации района )</t>
  </si>
  <si>
    <t>НР00080500</t>
  </si>
  <si>
    <t>П8205L0180</t>
  </si>
  <si>
    <t>П8209L0180</t>
  </si>
  <si>
    <t>Софинансирование по основному мероприятию "Развитие газификации в сельской местности"</t>
  </si>
  <si>
    <t>Основное мероприятие "Строительство локальных  сетей водоснабжения в сельской местности"</t>
  </si>
  <si>
    <t>П8209L5670</t>
  </si>
  <si>
    <t>П8101L5670</t>
  </si>
  <si>
    <t>Софинансирование по строительству плоскостных спортивных сооружений в рамках реализации мероприятий "Устойчивое развитие сельских территорий"</t>
  </si>
  <si>
    <t>П8205L5670</t>
  </si>
  <si>
    <t>П8209R5670</t>
  </si>
  <si>
    <t>Субсидии на осуществление мероприятий по строительству плоскостных спортивных сооружений в сельской местности</t>
  </si>
  <si>
    <t>П8205R5670</t>
  </si>
  <si>
    <t>Субсидии на осуществление мероприятий по развитию газификации</t>
  </si>
  <si>
    <t>П8101R5670</t>
  </si>
  <si>
    <t>Субсидии на осуществление мероприятий по улучшению жилищных условий граждан, проживающих в сельской местности, в том числе молодых семей и молодых специалистов</t>
  </si>
  <si>
    <t>Мероприятия по укреплению и обновлению материально-технической базы образовательных учреждений</t>
  </si>
  <si>
    <t>ПО20472300</t>
  </si>
  <si>
    <t>ПО203R0970</t>
  </si>
  <si>
    <t>ПО203RL0970</t>
  </si>
  <si>
    <t>Ререализация мероприятий Подпрограммы 3 " Сохранение объектов культурного наследия, сохранение и реконструкция военно-мемориальных объектов в Троснянском районе Орловской области"</t>
  </si>
  <si>
    <t>Софинансирование из областного бюджета на создание в общеобразовательных организациях . расположенных в сельской местности. условий для занятий физической культурой и спортом</t>
  </si>
  <si>
    <t>Муниципальная программа "Содействие занятости населения Троснянского района на 2015-2017 годы"</t>
  </si>
  <si>
    <t>ПЗ00000000</t>
  </si>
  <si>
    <t xml:space="preserve">Основное мероприятие "Организация временного трудоустройства несовершеннолетних граждан от 14 до 18 лет в 2017 году  " </t>
  </si>
  <si>
    <t>ПЗ01000000</t>
  </si>
  <si>
    <t>ПЗ01281210</t>
  </si>
  <si>
    <t>НР00080501</t>
  </si>
  <si>
    <t xml:space="preserve">Организация временного трудоустройства несовершеннолетних граждан от 14 до 18 лет в 2018 году  </t>
  </si>
  <si>
    <t>П821200000</t>
  </si>
  <si>
    <t>П821282380</t>
  </si>
  <si>
    <t>ПО407S0850</t>
  </si>
  <si>
    <t>Софинансирование из районного бюджета мероприятий по организации оздоровительной кампании для детей</t>
  </si>
  <si>
    <t>средства средства</t>
  </si>
  <si>
    <t>Массовый спорт</t>
  </si>
  <si>
    <t>1102</t>
  </si>
  <si>
    <t>Устройство универсальных спортивных площадок</t>
  </si>
  <si>
    <t>федеральные средства</t>
  </si>
  <si>
    <t xml:space="preserve">Субсидии бюджетным учреждениям </t>
  </si>
  <si>
    <t>НР00071920</t>
  </si>
  <si>
    <t>НР000L0820</t>
  </si>
  <si>
    <t>Обеспечение единовременной выплаты на ремонт жилых помещений, закрепленных на праве собственности за детьми сиротами и детьми, оставшимися без попечения родителей, лицами из числа детей-сирот и детей, оставшихся без попечения родителей</t>
  </si>
  <si>
    <t xml:space="preserve">Обеспечение жильем отдельных категорий граждан, установленных Федеральными законами от 12 января 1995 года № 5-ФЗ "О ветеранах" </t>
  </si>
  <si>
    <t>Обеспечение жильем отдельных категорий граждан, установленных Федеральным законом от 24 ноября 1995 года №181-ФЗ " О социальной защите инвалидов в Российской Федерации"</t>
  </si>
  <si>
    <t>Обеспечение оплаты коммунальных услуг</t>
  </si>
  <si>
    <t xml:space="preserve">Финансовое обеспечение оплаты труда обслуживающего персонала </t>
  </si>
  <si>
    <t>Муниципальная программа "Содействие занятости населения Троснянского района на 2019-2024 годы"</t>
  </si>
  <si>
    <t>Районная целевая программа "Развитие физической культуры и спорта в Троснянском райне на 2019-2022 годы"</t>
  </si>
  <si>
    <t>Культура, кинематография</t>
  </si>
  <si>
    <t>Капитальный ремонт муниципального жилищного фонда в рамках непрограммной части бюджета муниципального района</t>
  </si>
  <si>
    <t>ПО20381201</t>
  </si>
  <si>
    <t>ПО20381202</t>
  </si>
  <si>
    <t>Осуществление мероприятий целевой программы "Развитие физической культуры и спорта в Троснянском районе на 2019-2022 годы"</t>
  </si>
  <si>
    <t>Реализация мероприятий по обновлению материально-технической базы для формирования у обучающихся современных технологических и гуманитарных навыков</t>
  </si>
  <si>
    <t>ПО2Е151690</t>
  </si>
  <si>
    <t xml:space="preserve">Расходы на выполнение переданных полномочий по осуществлению финансового контроля </t>
  </si>
  <si>
    <t>НР00083230</t>
  </si>
  <si>
    <t>Муниципальная программа «Устройство контейнерных площадок на территории Троснянского района Орловской области на период 2019- 2021 годы»</t>
  </si>
  <si>
    <t>ПИ00000000</t>
  </si>
  <si>
    <t>ПИ01100000</t>
  </si>
  <si>
    <t>ПИ01182130</t>
  </si>
  <si>
    <t>ПИ011S0550</t>
  </si>
  <si>
    <t>ПИ01170550</t>
  </si>
  <si>
    <t>ПУ20372650</t>
  </si>
  <si>
    <t>ПУ2Е151690</t>
  </si>
  <si>
    <t>ПУ2E151690</t>
  </si>
  <si>
    <t>НП00051760</t>
  </si>
  <si>
    <t>НП00051350</t>
  </si>
  <si>
    <t>6500000000</t>
  </si>
  <si>
    <t>6500080070</t>
  </si>
  <si>
    <t>6500080080</t>
  </si>
  <si>
    <t>6500051200</t>
  </si>
  <si>
    <t>6500083230</t>
  </si>
  <si>
    <t>6500080390</t>
  </si>
  <si>
    <t>6500080440</t>
  </si>
  <si>
    <t>6500080480</t>
  </si>
  <si>
    <t>6500080490</t>
  </si>
  <si>
    <t>6500071580</t>
  </si>
  <si>
    <t>6500071610</t>
  </si>
  <si>
    <t>6500080120</t>
  </si>
  <si>
    <t>6700000000</t>
  </si>
  <si>
    <t>6100000000</t>
  </si>
  <si>
    <t xml:space="preserve">Муниципальная программа "Содержание, ремон автомобильных дорог общего пользования местного значения и формирование законопослушного поведения участников дорожного движения в Троснянском ррайоне на период 2020-2024 годов"  </t>
  </si>
  <si>
    <t>Основное мероприятие "Содержание автомобильных дорог общего пользования местного значения"</t>
  </si>
  <si>
    <t>6100182130</t>
  </si>
  <si>
    <t>6100100000</t>
  </si>
  <si>
    <t xml:space="preserve"> средства района </t>
  </si>
  <si>
    <t>Основное мероприятие "Ремонт автомобильных дорог  местного значения общего пользования"</t>
  </si>
  <si>
    <t>6100282130</t>
  </si>
  <si>
    <t>6100200000</t>
  </si>
  <si>
    <t>61002S0550</t>
  </si>
  <si>
    <t>6100270550</t>
  </si>
  <si>
    <t>Основное мероприятие "Формирование законопослушного поведения участников дорожного движения"</t>
  </si>
  <si>
    <t>6100300000</t>
  </si>
  <si>
    <t>6100382130</t>
  </si>
  <si>
    <t>Ремонт автомобильных дорог  местного значения общего пользования из средств областного "Дорожного фонда"</t>
  </si>
  <si>
    <t>Софинансирование ремонта автомобильных дорог местного значения общего пользования</t>
  </si>
  <si>
    <t>6500080430</t>
  </si>
  <si>
    <t>6200000000</t>
  </si>
  <si>
    <t>Муниципальная программа "Комплексное развитие сельских территорий"</t>
  </si>
  <si>
    <t>Подпрограмма 1 "Создание условий для обеспечения доступным и комфортным жильем сельского поселения"</t>
  </si>
  <si>
    <t>6210000000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</si>
  <si>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строиельства (приобретения) жилья, в том числе за счет предоставленияипотечных кредитов (займов) по льготной ставке</t>
  </si>
  <si>
    <t>6210100000</t>
  </si>
  <si>
    <t>Подпрограмма 2 " Создание и развитие инфраструктуры на сельских территориях "</t>
  </si>
  <si>
    <t>Основное мероприятие "Строительство многофункциональной универсальной спортивной площади в с.Воронец"</t>
  </si>
  <si>
    <t>6220000000</t>
  </si>
  <si>
    <t>6220100000</t>
  </si>
  <si>
    <t>6220182130</t>
  </si>
  <si>
    <t>6500080100</t>
  </si>
  <si>
    <t>6500080210</t>
  </si>
  <si>
    <t>6500080450</t>
  </si>
  <si>
    <t>6500051180</t>
  </si>
  <si>
    <t>6500081720</t>
  </si>
  <si>
    <t>6500081751</t>
  </si>
  <si>
    <t>6500081752</t>
  </si>
  <si>
    <t>6500081753</t>
  </si>
  <si>
    <t>6500081740</t>
  </si>
  <si>
    <t>Муниципальная целевая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</si>
  <si>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>6300000000</t>
  </si>
  <si>
    <t>Подпрограмма 3 " Сохранение объектов культурного наследия, сохранение и реконструкция военно-мемориальных объектов в Троснянском районе Орловской области на 2020-2024г."</t>
  </si>
  <si>
    <t>Основное мероприятие " Сохранение объектов культурного наследия "</t>
  </si>
  <si>
    <t>6330100000</t>
  </si>
  <si>
    <t xml:space="preserve">Паспортизация братских захоронений и мемориалов, реставрационные и ремонтные работы на объектах культурного наследия </t>
  </si>
  <si>
    <t>6330181730</t>
  </si>
  <si>
    <t>6500071560</t>
  </si>
  <si>
    <t>6500080300</t>
  </si>
  <si>
    <t>6330000000</t>
  </si>
  <si>
    <t xml:space="preserve">Муниципальная программа "Содержание, ремонт автомобильных дорог общего пользования местного значения и формирование законопослушного поведения участников дорожного движения в Троснянском районе на период 2020-2024 годов"  </t>
  </si>
  <si>
    <t>6500071590</t>
  </si>
  <si>
    <t>6500080460</t>
  </si>
  <si>
    <t>Муниципальная программа " Образование в Троснянском районе"</t>
  </si>
  <si>
    <t>Подпрограмма 1 "Развитие системы дошкольного, общего образования и дополнительного  образования детей"</t>
  </si>
  <si>
    <t>6410000000</t>
  </si>
  <si>
    <t>Основное мероприятие " Обеспечение деятельности образовательных организаций дошкольного образования"</t>
  </si>
  <si>
    <t>6410100000</t>
  </si>
  <si>
    <t>6410171570</t>
  </si>
  <si>
    <t>6410172650</t>
  </si>
  <si>
    <t>6410181201</t>
  </si>
  <si>
    <t>6410181202</t>
  </si>
  <si>
    <t xml:space="preserve">Обеспечение деятельности (оказания услуг) муниципальных учреждений </t>
  </si>
  <si>
    <t>6410181200</t>
  </si>
  <si>
    <t>6410181400</t>
  </si>
  <si>
    <t>6400000000</t>
  </si>
  <si>
    <t>Основное меропиятие " Обеспечение деятельности муниципальных образовательных организаций общего образования"</t>
  </si>
  <si>
    <t>6410200000</t>
  </si>
  <si>
    <t>Организация и проведение итоговой аттестации выпускников образовательных учреждений</t>
  </si>
  <si>
    <t>Обеспечение деятельности сети общеобразовательных учреждений Троснянского района</t>
  </si>
  <si>
    <t>6410281220</t>
  </si>
  <si>
    <t>6410281200</t>
  </si>
  <si>
    <t>6410281201</t>
  </si>
  <si>
    <t>6410281202</t>
  </si>
  <si>
    <t>6410281400</t>
  </si>
  <si>
    <t xml:space="preserve">Обеспечение питания  детей дошкольного возраста в общеобразовательных учреждениях района  </t>
  </si>
  <si>
    <t>64102S2410</t>
  </si>
  <si>
    <t>6410281500</t>
  </si>
  <si>
    <t>6410271570</t>
  </si>
  <si>
    <t>6410272410</t>
  </si>
  <si>
    <t>6410271500</t>
  </si>
  <si>
    <t>Основное мероприятие " Обеспечение деятельности муниципальных образовательных организаций дополнительного образования"</t>
  </si>
  <si>
    <t>6410300000</t>
  </si>
  <si>
    <t>6410381200</t>
  </si>
  <si>
    <t>6410400000</t>
  </si>
  <si>
    <t>6410470850</t>
  </si>
  <si>
    <t xml:space="preserve">Организация летних пришкольных лагерей  </t>
  </si>
  <si>
    <t>6410481200</t>
  </si>
  <si>
    <t xml:space="preserve">Основное мероприятие "Организация временного трудоустройства несовершеннолетних граждан от 14 до 18 лет в 2019-2024 годах  " </t>
  </si>
  <si>
    <t>6700100000</t>
  </si>
  <si>
    <t>6700181210</t>
  </si>
  <si>
    <t>6500081200</t>
  </si>
  <si>
    <t>6500080260</t>
  </si>
  <si>
    <t>6500052600</t>
  </si>
  <si>
    <t>6500072480</t>
  </si>
  <si>
    <t>6500072490</t>
  </si>
  <si>
    <t>6500071510</t>
  </si>
  <si>
    <t>6800000000</t>
  </si>
  <si>
    <t>6800081210</t>
  </si>
  <si>
    <t>6500071920</t>
  </si>
  <si>
    <t>6500080470</t>
  </si>
  <si>
    <t>Муниципальная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</si>
  <si>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 xml:space="preserve">Подпрограмма 1 "Развитие дополнительного образования в сфере культуры и искусства в Троснянском районе" </t>
  </si>
  <si>
    <t>Основное мероприятие "Развитие дополнительного образования в сфере культуры и искусства "</t>
  </si>
  <si>
    <t>Подпрограмма 2 "Развитие культуры и искусства в Троснянском районе Орловской области на 2020-2024 годы"</t>
  </si>
  <si>
    <t>68202L5190</t>
  </si>
  <si>
    <t>6820272650</t>
  </si>
  <si>
    <t>68202R5190</t>
  </si>
  <si>
    <t>Укрепление материально-технической базы учреждений культуры Троснянского района</t>
  </si>
  <si>
    <t>68202S2320</t>
  </si>
  <si>
    <t>6330171790</t>
  </si>
  <si>
    <t>6310000000</t>
  </si>
  <si>
    <t>6310100000</t>
  </si>
  <si>
    <t>6310181200</t>
  </si>
  <si>
    <t>6320000000</t>
  </si>
  <si>
    <t>6320200000</t>
  </si>
  <si>
    <t>6320281200</t>
  </si>
  <si>
    <t>63202S4670</t>
  </si>
  <si>
    <t>6320300000</t>
  </si>
  <si>
    <t>6320381280</t>
  </si>
  <si>
    <t>Муниципальная программа "Развитие архивного дела в Троснянском районе Орловской области на 2020-2024 годы"</t>
  </si>
  <si>
    <t>6800081480</t>
  </si>
  <si>
    <t>6500080110</t>
  </si>
  <si>
    <t>6900081721</t>
  </si>
  <si>
    <t>6900000000</t>
  </si>
  <si>
    <t>6500082131</t>
  </si>
  <si>
    <t>6500082130</t>
  </si>
  <si>
    <t xml:space="preserve">6500000000 </t>
  </si>
  <si>
    <t>6500080140</t>
  </si>
  <si>
    <t>6500080150</t>
  </si>
  <si>
    <t>6500072950</t>
  </si>
  <si>
    <t>6500080500</t>
  </si>
  <si>
    <t>Муниципальная программа "Совершенствование системы профилактики правонарушений и усиление борьбы с преступностью в Троснянском районе на 2020-2022 годы</t>
  </si>
  <si>
    <t>5300000000</t>
  </si>
  <si>
    <t>5300082130</t>
  </si>
  <si>
    <t>Основное мероприятие " Приобретение автобусов для подвозки детей в учебные заведения"</t>
  </si>
  <si>
    <t>6220200000</t>
  </si>
  <si>
    <t>6220282130</t>
  </si>
  <si>
    <t>6320274670</t>
  </si>
  <si>
    <t>6900082130</t>
  </si>
  <si>
    <t>6320272650</t>
  </si>
  <si>
    <t>6310172650</t>
  </si>
  <si>
    <t>Областные средства</t>
  </si>
  <si>
    <t>65000R5760</t>
  </si>
  <si>
    <t>Благоустройство сельских территорий</t>
  </si>
  <si>
    <t>6500051350</t>
  </si>
  <si>
    <t>7100000000</t>
  </si>
  <si>
    <t>7100082130</t>
  </si>
  <si>
    <t>Условно утвержденные расходы</t>
  </si>
  <si>
    <t>9999</t>
  </si>
  <si>
    <t>9900</t>
  </si>
  <si>
    <t xml:space="preserve"> 2022 год</t>
  </si>
  <si>
    <t>Подпрограмма 3 "Создание и развитие инфраструктуры на сельских территориях"</t>
  </si>
  <si>
    <t>Основное мероприятие "Благоустройство сельских территорий"</t>
  </si>
  <si>
    <t>62301L5760</t>
  </si>
  <si>
    <t>6230100000</t>
  </si>
  <si>
    <t>Дополнительные выплаты стимулирующего характера работникам муниципальных учреждений культуры</t>
  </si>
  <si>
    <t>6320272830</t>
  </si>
  <si>
    <t>6230000000</t>
  </si>
  <si>
    <t>6230182130</t>
  </si>
  <si>
    <t>63301L2990</t>
  </si>
  <si>
    <t>Увековечение памяти погибших при защите Отечества на 2019-2024 годы</t>
  </si>
  <si>
    <t>Муниципальная программа "Ремонт общеобразовательных учреждений Троснянского района на 2020 год"</t>
  </si>
  <si>
    <t>Основное мероприятие " Приобретение дорожно-эксплуатационной техники и другого имущества, необходимого для строительства, капитального ремонта, ремонта и содержания автомобильных дорог общего пользования местного значения и искусственных сооружений на них"</t>
  </si>
  <si>
    <t>610040000</t>
  </si>
  <si>
    <t>6100482130</t>
  </si>
  <si>
    <t>6500051340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</si>
  <si>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№714 " Об обеспечении жильем ветеранов Великой Отечественной войны 1941- 1945 годов" за счет средств резервного фонда Президента Российской Федерации</t>
  </si>
  <si>
    <t xml:space="preserve">Прочие межбюджетные трансферты </t>
  </si>
  <si>
    <t>6500080910</t>
  </si>
  <si>
    <t>Реализация отобранных на конкурсной основе мероприятий, инициированных населением Троснянского района   и включенных в муниципальные программы в рамках проекта "Народный бюджет" в Орловской области</t>
  </si>
  <si>
    <t>6900070140</t>
  </si>
  <si>
    <t>830</t>
  </si>
  <si>
    <t xml:space="preserve">Исполнение судебных актов </t>
  </si>
  <si>
    <t>Исполнение судебных актов</t>
  </si>
  <si>
    <t>Реализация мероприятий в рамках проекта "Народный бюджет"</t>
  </si>
  <si>
    <t>6500082730</t>
  </si>
  <si>
    <t>6320272320</t>
  </si>
  <si>
    <t>Реализация социально значимых мероприятий по решению вопросов местного значения, отобранных путем голосования и включенных в муниципальные программы в рамках реализации проекта "Народный бюджет в Орловской области"</t>
  </si>
  <si>
    <t>69000082430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</si>
  <si>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</si>
  <si>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64102L3040</t>
  </si>
  <si>
    <t>6410280210</t>
  </si>
  <si>
    <t>Сохранение объектов культурного наследия в Орловской области</t>
  </si>
  <si>
    <t>2023 год</t>
  </si>
  <si>
    <t>Обеспечение проведения выборов и референдумов</t>
  </si>
  <si>
    <t>6410372650</t>
  </si>
  <si>
    <t>6310181222</t>
  </si>
  <si>
    <t xml:space="preserve">Софинансирование мероприятий по оснащению детской школы искусств музыкальными инструментами, оборудованием и учебными материалами </t>
  </si>
  <si>
    <t>Муниципальная программа "Противодействие экстремизму и профилактика терроризма на территории Троснянского района Орловской области "</t>
  </si>
  <si>
    <t>Реализация мероприятий программы "Развитие архивного дела в Троснянском районе Орловской области на 2020-2024 годы"</t>
  </si>
  <si>
    <t>7</t>
  </si>
  <si>
    <t>Сумма (тыс.руб.)</t>
  </si>
  <si>
    <t>6500051760</t>
  </si>
  <si>
    <t>6500072500</t>
  </si>
  <si>
    <t>65000R0820</t>
  </si>
  <si>
    <t xml:space="preserve"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</si>
  <si>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Обеспечение жилищных прав детей-сирот и детей, оставшихся без попечения родителей, лицам из их  числа по договорам найма специализированных жилых помещений</t>
  </si>
  <si>
    <t>Муниципальная программа "Образование в Троснянском районе"</t>
  </si>
  <si>
    <t>Основное мероприятие "Создание условий для оздоровления детей через организацию летнего отдыха"</t>
  </si>
  <si>
    <t>Основное мероприятие " Обеспечение в муниципальном районе ввода в действие распределительных газовых сетей, локальных водопроводов, а также реализации проектов комплексного обустройства площадок под компактную жилищную застройку"</t>
  </si>
  <si>
    <t>Вод в действие локальных водопроводов</t>
  </si>
  <si>
    <t>6230200000</t>
  </si>
  <si>
    <t>6230285530</t>
  </si>
  <si>
    <t>414</t>
  </si>
  <si>
    <t>6410253030</t>
  </si>
  <si>
    <t>Оснащение образовательных учреждений в сфере культуры (детских школ искусств по видам искусств и училищ) музыкальными инструментами, оборудовнием и учебными материалами</t>
  </si>
  <si>
    <t>6500071600</t>
  </si>
  <si>
    <t xml:space="preserve">Ежемесячное денежное вознаграждение за классное руководство педагогическим работникам государсивенных и муниципальных общеобразховательных организаций </t>
  </si>
  <si>
    <t>Иные пенсии, социальные доплаты к пенсиям</t>
  </si>
  <si>
    <t>312</t>
  </si>
  <si>
    <t xml:space="preserve">Доплата за счет средств бюджета мунципального района на 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 </t>
  </si>
  <si>
    <t xml:space="preserve">средства района </t>
  </si>
  <si>
    <t>6500081580</t>
  </si>
  <si>
    <t xml:space="preserve">Проведение Всероссийской переписи населения 2020 года </t>
  </si>
  <si>
    <t>6500054690</t>
  </si>
  <si>
    <t>Специальные расходы</t>
  </si>
  <si>
    <t>880</t>
  </si>
  <si>
    <t>62101L5760</t>
  </si>
  <si>
    <t>6410272650</t>
  </si>
  <si>
    <t>6410480850</t>
  </si>
  <si>
    <t>Приобретение путевок в летние лагеря</t>
  </si>
  <si>
    <t>Результат : дефицит "-", профицит "+"</t>
  </si>
  <si>
    <t>0000</t>
  </si>
  <si>
    <t>0000000000</t>
  </si>
  <si>
    <t>0</t>
  </si>
  <si>
    <t>631A155190</t>
  </si>
  <si>
    <t>6500055490</t>
  </si>
  <si>
    <t xml:space="preserve">федеральные средства </t>
  </si>
  <si>
    <t>Софинансирование расходов на питание в муниципальных общеобразовательных учреждениях</t>
  </si>
  <si>
    <t xml:space="preserve">Поощрение за достижение показателей деятельности органов исполнительной власти субъекта Российской Федерации  </t>
  </si>
  <si>
    <t>2024 год</t>
  </si>
  <si>
    <t>КОНТРОЛЬНО-РЕВИЗИОННАЯ КОМИССИЯ ТРОСНЯНСКОГО РАЙОНА</t>
  </si>
  <si>
    <t>009</t>
  </si>
  <si>
    <t>010</t>
  </si>
  <si>
    <t>Приложение 10</t>
  </si>
  <si>
    <t>Ведомственная структура расходов бюджета муниципального района на 2022 год и плановый период 2023-2024 годы</t>
  </si>
  <si>
    <t>на 2022год и на плановый период 2023-2024 годов"</t>
  </si>
  <si>
    <t>от ______________2021 года №____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</si>
  <si>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соответствии с судебными решениями</t>
  </si>
  <si>
    <t>6500072960</t>
  </si>
  <si>
    <t>Создание новых мест в образовательных организациях различных типов для реализации дополнительных общеразвивающих программ всаех направленностей</t>
  </si>
  <si>
    <t>641E254910</t>
  </si>
  <si>
    <t xml:space="preserve">Создание условий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 </t>
  </si>
  <si>
    <t xml:space="preserve">Обеспечение безопасности людей на водных объектах, охране их жизни и здоровья  </t>
  </si>
  <si>
    <t>Организация и содержание мест захоронений (кладбищ)</t>
  </si>
  <si>
    <t xml:space="preserve">Организация и осуществление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 </t>
  </si>
  <si>
    <t xml:space="preserve">Осуществление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 </t>
  </si>
  <si>
    <t>Организация ритуальных услуг и содержания мест захоронений (кладбищ)</t>
  </si>
  <si>
    <t xml:space="preserve">"О бюджете муниципального Троснянского района </t>
  </si>
  <si>
    <t>Орловской области</t>
  </si>
  <si>
    <t>Сельское хозяйство и рыболовство</t>
  </si>
  <si>
    <t>0405</t>
  </si>
  <si>
    <t>Подпрограмма  "Развитие рынка труда (кадрового потенциала) на сельских территориях"</t>
  </si>
  <si>
    <t>Основное мероприятие "Содействие занятости сельского населения"</t>
  </si>
  <si>
    <t>62000000000</t>
  </si>
  <si>
    <t>6240000000</t>
  </si>
  <si>
    <t>6240100000</t>
  </si>
  <si>
    <t>Основное мероприятие "Региональный проект "Успех каждого ребенка" национального проекта "Образование"</t>
  </si>
  <si>
    <t>641E200000</t>
  </si>
  <si>
    <t>Содействие занятости сельского населения в рамках подпрограммы "Развитие рынка труда (кадрового потенциала) на сельских территориях" государственной программы орловской области "Комплексное развитие сельских территорий Орловской области"</t>
  </si>
  <si>
    <t>62401R5760</t>
  </si>
  <si>
    <t>Утвержденный план</t>
  </si>
  <si>
    <t>Водное хозяйство</t>
  </si>
  <si>
    <t>Реализация мер по содержанию и ремонту гидротехнических сооружений, находящихся на территории Троснянского района Орловской области</t>
  </si>
  <si>
    <t>0406</t>
  </si>
  <si>
    <t>6500080391</t>
  </si>
  <si>
    <t>Муниципальная программа "Противодействие экстремизму и профилактика терроризма на территории Троснянского района Орловской области"</t>
  </si>
  <si>
    <t>7500000000</t>
  </si>
  <si>
    <t>7500082130</t>
  </si>
  <si>
    <t>Основное мероприятие"Совершенствование системы антитеррористической защищености"</t>
  </si>
  <si>
    <t>7500182130</t>
  </si>
  <si>
    <t>6410281401</t>
  </si>
  <si>
    <t>Основное мероприятие"Совершенствование системы антитеррористической защищенности"</t>
  </si>
  <si>
    <t>Пункт временного размещения граждан вынужденно покинувших территорию Украины</t>
  </si>
  <si>
    <t>Предоставление субсидий бюджетным, автономным учреждениям и иным некоммерческим организациям</t>
  </si>
  <si>
    <t>6500081445</t>
  </si>
  <si>
    <t>Питание детей в муниципальных общеобразовательных учреждениях Троснянского района за счет средств бюджета  мунципального района</t>
  </si>
  <si>
    <t>Муниципальная программа «Устройство контейнерных площадок, ремонт старых и покупка новых контейнеров на территории Троснянского района Орловской области в 2022- 2024 годах"</t>
  </si>
  <si>
    <t>7600000000</t>
  </si>
  <si>
    <t>7600082130</t>
  </si>
  <si>
    <t>Муниципальная программа " Молодежь Троснянского района Орловской области на 2022-2025 годы"</t>
  </si>
  <si>
    <t>8100000000</t>
  </si>
  <si>
    <t>Подпрограмма 1 "Молодежь Троснянского района Орловской области на 2022-2025 годы"</t>
  </si>
  <si>
    <t>Подпрограмма 3 "Комплексные меры противодействия злоупотреблению наркотиками и и их незаконному обороту на 2022-2025 годы"</t>
  </si>
  <si>
    <t>811000000</t>
  </si>
  <si>
    <t>8110081200</t>
  </si>
  <si>
    <t>8120000000</t>
  </si>
  <si>
    <t>81201000000</t>
  </si>
  <si>
    <t>8120181200</t>
  </si>
  <si>
    <t>8130000000</t>
  </si>
  <si>
    <t>8130100000</t>
  </si>
  <si>
    <t>8130181200</t>
  </si>
  <si>
    <t>Подпрограмма 2 "Нравственное и патриотическое воспитание граждан в Троснянском районе на 2022-2025 годы"</t>
  </si>
  <si>
    <t>Муниципальная программа "Укрепление общественного здоровья средс населения</t>
  </si>
</sst>
</file>

<file path=xl/styles.xml><?xml version="1.0" encoding="utf-8"?>
<styleSheet xmlns="http://schemas.openxmlformats.org/spreadsheetml/2006/main">
  <numFmts count="5">
    <numFmt numFmtId="44" formatCode="_-* #,##0.00&quot;р.&quot;_-;\-* #,##0.00&quot;р.&quot;_-;_-* &quot;-&quot;??&quot;р.&quot;_-;_-@_-"/>
    <numFmt numFmtId="164" formatCode="0.0"/>
    <numFmt numFmtId="165" formatCode="0.00000"/>
    <numFmt numFmtId="166" formatCode="0.000"/>
    <numFmt numFmtId="167" formatCode="0.0000"/>
  </numFmts>
  <fonts count="28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Arial"/>
      <family val="2"/>
      <charset val="204"/>
    </font>
    <font>
      <i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</font>
    <font>
      <i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Arial Cyr"/>
      <charset val="1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99"/>
      </patternFill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1" fillId="0" borderId="0"/>
    <xf numFmtId="4" fontId="19" fillId="6" borderId="6">
      <alignment horizontal="right" vertical="top" shrinkToFit="1"/>
    </xf>
    <xf numFmtId="0" fontId="21" fillId="0" borderId="12">
      <alignment horizontal="left" vertical="top" wrapText="1"/>
    </xf>
    <xf numFmtId="0" fontId="27" fillId="0" borderId="1">
      <alignment vertical="top" wrapText="1"/>
    </xf>
  </cellStyleXfs>
  <cellXfs count="309">
    <xf numFmtId="0" fontId="0" fillId="0" borderId="0" xfId="0"/>
    <xf numFmtId="49" fontId="2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center"/>
    </xf>
    <xf numFmtId="0" fontId="2" fillId="0" borderId="0" xfId="0" applyNumberFormat="1" applyFont="1"/>
    <xf numFmtId="0" fontId="2" fillId="0" borderId="0" xfId="0" applyFont="1"/>
    <xf numFmtId="49" fontId="2" fillId="0" borderId="0" xfId="0" applyNumberFormat="1" applyFont="1"/>
    <xf numFmtId="49" fontId="4" fillId="0" borderId="0" xfId="0" applyNumberFormat="1" applyFont="1" applyAlignment="1">
      <alignment horizontal="center"/>
    </xf>
    <xf numFmtId="49" fontId="4" fillId="0" borderId="0" xfId="0" applyNumberFormat="1" applyFont="1"/>
    <xf numFmtId="0" fontId="4" fillId="0" borderId="0" xfId="0" applyNumberFormat="1" applyFont="1"/>
    <xf numFmtId="0" fontId="4" fillId="0" borderId="0" xfId="0" applyFont="1"/>
    <xf numFmtId="0" fontId="2" fillId="0" borderId="0" xfId="0" applyFont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2" borderId="2" xfId="0" applyFont="1" applyFill="1" applyBorder="1" applyAlignment="1">
      <alignment horizontal="justify" vertical="top" wrapText="1"/>
    </xf>
    <xf numFmtId="0" fontId="3" fillId="0" borderId="0" xfId="0" applyFont="1"/>
    <xf numFmtId="0" fontId="7" fillId="0" borderId="0" xfId="0" applyFont="1"/>
    <xf numFmtId="49" fontId="8" fillId="2" borderId="1" xfId="0" applyNumberFormat="1" applyFont="1" applyFill="1" applyBorder="1" applyAlignment="1">
      <alignment horizontal="center" wrapText="1"/>
    </xf>
    <xf numFmtId="0" fontId="11" fillId="0" borderId="0" xfId="0" applyFont="1"/>
    <xf numFmtId="0" fontId="9" fillId="0" borderId="1" xfId="0" applyFont="1" applyBorder="1" applyAlignment="1">
      <alignment wrapText="1"/>
    </xf>
    <xf numFmtId="0" fontId="5" fillId="0" borderId="1" xfId="2" applyFont="1" applyFill="1" applyBorder="1" applyAlignment="1" applyProtection="1">
      <alignment horizontal="left" wrapText="1"/>
      <protection hidden="1"/>
    </xf>
    <xf numFmtId="49" fontId="5" fillId="0" borderId="1" xfId="2" applyNumberFormat="1" applyFont="1" applyFill="1" applyBorder="1" applyAlignment="1" applyProtection="1">
      <alignment horizontal="center" wrapText="1"/>
      <protection hidden="1"/>
    </xf>
    <xf numFmtId="0" fontId="12" fillId="0" borderId="1" xfId="0" applyFont="1" applyBorder="1" applyAlignment="1">
      <alignment horizontal="justify"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justify" wrapText="1"/>
    </xf>
    <xf numFmtId="49" fontId="4" fillId="0" borderId="1" xfId="0" applyNumberFormat="1" applyFont="1" applyBorder="1" applyAlignment="1">
      <alignment horizontal="center" wrapText="1"/>
    </xf>
    <xf numFmtId="0" fontId="13" fillId="0" borderId="0" xfId="0" applyFont="1"/>
    <xf numFmtId="0" fontId="5" fillId="0" borderId="0" xfId="0" applyFont="1"/>
    <xf numFmtId="0" fontId="9" fillId="0" borderId="1" xfId="0" applyFont="1" applyBorder="1" applyAlignment="1">
      <alignment horizontal="left" vertical="top" wrapText="1"/>
    </xf>
    <xf numFmtId="0" fontId="14" fillId="0" borderId="0" xfId="0" applyFont="1"/>
    <xf numFmtId="0" fontId="9" fillId="0" borderId="1" xfId="1" applyNumberFormat="1" applyFont="1" applyFill="1" applyBorder="1" applyAlignment="1">
      <alignment vertical="top" wrapText="1"/>
    </xf>
    <xf numFmtId="0" fontId="8" fillId="0" borderId="0" xfId="0" applyFont="1"/>
    <xf numFmtId="49" fontId="5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justify" vertical="top" wrapText="1"/>
    </xf>
    <xf numFmtId="0" fontId="5" fillId="0" borderId="1" xfId="2" applyFont="1" applyFill="1" applyBorder="1" applyAlignment="1" applyProtection="1">
      <alignment horizontal="justify" wrapText="1"/>
      <protection hidden="1"/>
    </xf>
    <xf numFmtId="0" fontId="4" fillId="0" borderId="1" xfId="2" applyFont="1" applyFill="1" applyBorder="1" applyAlignment="1" applyProtection="1">
      <alignment horizontal="justify" wrapText="1"/>
      <protection hidden="1"/>
    </xf>
    <xf numFmtId="49" fontId="10" fillId="2" borderId="1" xfId="0" applyNumberFormat="1" applyFont="1" applyFill="1" applyBorder="1" applyAlignment="1">
      <alignment horizontal="center" wrapText="1"/>
    </xf>
    <xf numFmtId="0" fontId="10" fillId="0" borderId="0" xfId="0" applyFont="1"/>
    <xf numFmtId="0" fontId="5" fillId="0" borderId="1" xfId="0" applyFont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wrapText="1"/>
    </xf>
    <xf numFmtId="49" fontId="9" fillId="0" borderId="1" xfId="0" applyNumberFormat="1" applyFont="1" applyBorder="1" applyAlignment="1"/>
    <xf numFmtId="49" fontId="4" fillId="0" borderId="1" xfId="0" applyNumberFormat="1" applyFont="1" applyBorder="1" applyAlignment="1"/>
    <xf numFmtId="49" fontId="4" fillId="0" borderId="1" xfId="0" applyNumberFormat="1" applyFont="1" applyBorder="1"/>
    <xf numFmtId="49" fontId="4" fillId="0" borderId="1" xfId="0" applyNumberFormat="1" applyFont="1" applyBorder="1" applyAlignment="1">
      <alignment wrapText="1"/>
    </xf>
    <xf numFmtId="0" fontId="4" fillId="0" borderId="1" xfId="2" applyFont="1" applyFill="1" applyBorder="1" applyAlignment="1" applyProtection="1">
      <alignment horizontal="left" wrapText="1" shrinkToFit="1"/>
      <protection hidden="1"/>
    </xf>
    <xf numFmtId="0" fontId="5" fillId="0" borderId="1" xfId="2" applyFont="1" applyFill="1" applyBorder="1" applyAlignment="1" applyProtection="1">
      <alignment horizontal="left" wrapText="1" shrinkToFit="1"/>
      <protection hidden="1"/>
    </xf>
    <xf numFmtId="49" fontId="5" fillId="0" borderId="1" xfId="0" applyNumberFormat="1" applyFont="1" applyBorder="1"/>
    <xf numFmtId="0" fontId="4" fillId="0" borderId="1" xfId="0" applyFont="1" applyBorder="1" applyAlignment="1">
      <alignment wrapText="1"/>
    </xf>
    <xf numFmtId="0" fontId="9" fillId="0" borderId="1" xfId="0" applyFont="1" applyBorder="1"/>
    <xf numFmtId="49" fontId="5" fillId="0" borderId="1" xfId="0" applyNumberFormat="1" applyFont="1" applyBorder="1" applyAlignment="1">
      <alignment horizontal="left" wrapText="1"/>
    </xf>
    <xf numFmtId="164" fontId="5" fillId="0" borderId="1" xfId="0" applyNumberFormat="1" applyFont="1" applyBorder="1" applyAlignment="1"/>
    <xf numFmtId="49" fontId="15" fillId="0" borderId="1" xfId="0" applyNumberFormat="1" applyFont="1" applyBorder="1" applyAlignment="1">
      <alignment horizontal="center"/>
    </xf>
    <xf numFmtId="49" fontId="4" fillId="0" borderId="0" xfId="0" applyNumberFormat="1" applyFont="1" applyAlignment="1">
      <alignment horizontal="left" wrapText="1"/>
    </xf>
    <xf numFmtId="49" fontId="15" fillId="0" borderId="0" xfId="0" applyNumberFormat="1" applyFont="1" applyAlignment="1">
      <alignment horizontal="left" wrapText="1"/>
    </xf>
    <xf numFmtId="49" fontId="15" fillId="0" borderId="0" xfId="0" applyNumberFormat="1" applyFont="1" applyAlignment="1">
      <alignment horizontal="center"/>
    </xf>
    <xf numFmtId="0" fontId="4" fillId="0" borderId="0" xfId="0" applyNumberFormat="1" applyFont="1" applyAlignment="1"/>
    <xf numFmtId="49" fontId="10" fillId="0" borderId="1" xfId="0" applyNumberFormat="1" applyFont="1" applyBorder="1" applyAlignment="1">
      <alignment horizontal="center"/>
    </xf>
    <xf numFmtId="49" fontId="10" fillId="0" borderId="1" xfId="2" applyNumberFormat="1" applyFont="1" applyFill="1" applyBorder="1" applyAlignment="1" applyProtection="1">
      <alignment horizontal="center" wrapText="1"/>
      <protection hidden="1"/>
    </xf>
    <xf numFmtId="49" fontId="8" fillId="0" borderId="1" xfId="2" applyNumberFormat="1" applyFont="1" applyFill="1" applyBorder="1" applyAlignment="1" applyProtection="1">
      <alignment horizontal="center" wrapText="1"/>
      <protection hidden="1"/>
    </xf>
    <xf numFmtId="0" fontId="5" fillId="0" borderId="1" xfId="0" applyNumberFormat="1" applyFont="1" applyBorder="1" applyAlignment="1">
      <alignment horizontal="justify" vertical="top" wrapText="1"/>
    </xf>
    <xf numFmtId="49" fontId="10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justify" wrapText="1"/>
    </xf>
    <xf numFmtId="0" fontId="4" fillId="0" borderId="1" xfId="0" applyFont="1" applyBorder="1" applyAlignment="1">
      <alignment horizontal="center" wrapText="1"/>
    </xf>
    <xf numFmtId="49" fontId="17" fillId="0" borderId="1" xfId="0" applyNumberFormat="1" applyFont="1" applyBorder="1" applyAlignment="1">
      <alignment horizontal="center" wrapText="1"/>
    </xf>
    <xf numFmtId="0" fontId="17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wrapText="1"/>
    </xf>
    <xf numFmtId="164" fontId="2" fillId="0" borderId="0" xfId="0" applyNumberFormat="1" applyFont="1"/>
    <xf numFmtId="164" fontId="8" fillId="0" borderId="0" xfId="0" applyNumberFormat="1" applyFont="1"/>
    <xf numFmtId="0" fontId="5" fillId="0" borderId="1" xfId="0" applyFont="1" applyBorder="1" applyAlignment="1">
      <alignment wrapText="1"/>
    </xf>
    <xf numFmtId="164" fontId="3" fillId="0" borderId="0" xfId="0" applyNumberFormat="1" applyFont="1"/>
    <xf numFmtId="49" fontId="9" fillId="0" borderId="1" xfId="0" applyNumberFormat="1" applyFont="1" applyBorder="1" applyAlignment="1">
      <alignment horizontal="justify" wrapText="1"/>
    </xf>
    <xf numFmtId="49" fontId="9" fillId="0" borderId="1" xfId="0" applyNumberFormat="1" applyFont="1" applyBorder="1" applyAlignment="1">
      <alignment wrapText="1"/>
    </xf>
    <xf numFmtId="49" fontId="5" fillId="0" borderId="1" xfId="2" applyNumberFormat="1" applyFont="1" applyFill="1" applyBorder="1" applyAlignment="1" applyProtection="1">
      <alignment horizontal="left" wrapText="1"/>
      <protection hidden="1"/>
    </xf>
    <xf numFmtId="49" fontId="12" fillId="0" borderId="1" xfId="0" applyNumberFormat="1" applyFont="1" applyBorder="1" applyAlignment="1">
      <alignment horizontal="justify" wrapText="1"/>
    </xf>
    <xf numFmtId="49" fontId="4" fillId="0" borderId="1" xfId="2" applyNumberFormat="1" applyFont="1" applyFill="1" applyBorder="1" applyAlignment="1" applyProtection="1">
      <alignment horizontal="justify" wrapText="1"/>
      <protection hidden="1"/>
    </xf>
    <xf numFmtId="49" fontId="5" fillId="0" borderId="1" xfId="2" applyNumberFormat="1" applyFont="1" applyFill="1" applyBorder="1" applyAlignment="1" applyProtection="1">
      <alignment horizontal="justify" wrapText="1"/>
      <protection hidden="1"/>
    </xf>
    <xf numFmtId="49" fontId="4" fillId="0" borderId="1" xfId="0" applyNumberFormat="1" applyFont="1" applyBorder="1" applyAlignment="1">
      <alignment horizontal="justify" wrapText="1"/>
    </xf>
    <xf numFmtId="49" fontId="2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wrapText="1"/>
    </xf>
    <xf numFmtId="49" fontId="4" fillId="0" borderId="1" xfId="2" applyNumberFormat="1" applyFont="1" applyFill="1" applyBorder="1" applyAlignment="1" applyProtection="1">
      <alignment horizontal="left" wrapText="1" shrinkToFit="1"/>
      <protection hidden="1"/>
    </xf>
    <xf numFmtId="49" fontId="5" fillId="0" borderId="1" xfId="2" applyNumberFormat="1" applyFont="1" applyFill="1" applyBorder="1" applyAlignment="1" applyProtection="1">
      <alignment horizontal="left" wrapText="1" shrinkToFit="1"/>
      <protection hidden="1"/>
    </xf>
    <xf numFmtId="49" fontId="8" fillId="0" borderId="1" xfId="0" applyNumberFormat="1" applyFont="1" applyFill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0" fontId="5" fillId="3" borderId="1" xfId="0" applyFont="1" applyFill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left" wrapText="1"/>
    </xf>
    <xf numFmtId="0" fontId="5" fillId="2" borderId="1" xfId="0" applyFont="1" applyFill="1" applyBorder="1" applyAlignment="1">
      <alignment vertical="top" wrapText="1"/>
    </xf>
    <xf numFmtId="49" fontId="5" fillId="0" borderId="1" xfId="0" applyNumberFormat="1" applyFont="1" applyBorder="1" applyAlignment="1">
      <alignment horizontal="left"/>
    </xf>
    <xf numFmtId="0" fontId="4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justify" vertical="top" wrapText="1"/>
    </xf>
    <xf numFmtId="0" fontId="10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justify" wrapText="1"/>
    </xf>
    <xf numFmtId="49" fontId="16" fillId="0" borderId="1" xfId="0" applyNumberFormat="1" applyFont="1" applyBorder="1" applyAlignment="1">
      <alignment horizontal="justify" wrapText="1"/>
    </xf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justify" vertical="top" wrapText="1"/>
    </xf>
    <xf numFmtId="164" fontId="8" fillId="2" borderId="1" xfId="0" applyNumberFormat="1" applyFont="1" applyFill="1" applyBorder="1" applyAlignment="1">
      <alignment horizontal="right"/>
    </xf>
    <xf numFmtId="0" fontId="10" fillId="0" borderId="1" xfId="2" applyFont="1" applyFill="1" applyBorder="1" applyAlignment="1" applyProtection="1">
      <alignment horizontal="justify" wrapText="1"/>
      <protection hidden="1"/>
    </xf>
    <xf numFmtId="49" fontId="10" fillId="0" borderId="1" xfId="2" applyNumberFormat="1" applyFont="1" applyFill="1" applyBorder="1" applyAlignment="1" applyProtection="1">
      <alignment horizontal="justify" wrapText="1"/>
      <protection hidden="1"/>
    </xf>
    <xf numFmtId="0" fontId="16" fillId="0" borderId="1" xfId="0" applyFont="1" applyBorder="1" applyAlignment="1">
      <alignment wrapText="1"/>
    </xf>
    <xf numFmtId="49" fontId="16" fillId="0" borderId="1" xfId="0" applyNumberFormat="1" applyFont="1" applyBorder="1" applyAlignment="1">
      <alignment wrapText="1"/>
    </xf>
    <xf numFmtId="0" fontId="8" fillId="0" borderId="1" xfId="2" applyFont="1" applyFill="1" applyBorder="1" applyAlignment="1" applyProtection="1">
      <alignment horizontal="left" wrapText="1"/>
      <protection hidden="1"/>
    </xf>
    <xf numFmtId="49" fontId="8" fillId="0" borderId="1" xfId="2" applyNumberFormat="1" applyFont="1" applyFill="1" applyBorder="1" applyAlignment="1" applyProtection="1">
      <alignment horizontal="left" wrapText="1"/>
      <protection hidden="1"/>
    </xf>
    <xf numFmtId="0" fontId="10" fillId="0" borderId="1" xfId="2" applyFont="1" applyFill="1" applyBorder="1" applyAlignment="1" applyProtection="1">
      <alignment horizontal="left" wrapText="1"/>
      <protection hidden="1"/>
    </xf>
    <xf numFmtId="49" fontId="10" fillId="0" borderId="1" xfId="2" applyNumberFormat="1" applyFont="1" applyFill="1" applyBorder="1" applyAlignment="1" applyProtection="1">
      <alignment horizontal="left" wrapText="1"/>
      <protection hidden="1"/>
    </xf>
    <xf numFmtId="49" fontId="8" fillId="2" borderId="1" xfId="0" applyNumberFormat="1" applyFont="1" applyFill="1" applyBorder="1" applyAlignment="1">
      <alignment wrapText="1"/>
    </xf>
    <xf numFmtId="49" fontId="9" fillId="0" borderId="1" xfId="1" applyNumberFormat="1" applyFont="1" applyFill="1" applyBorder="1" applyAlignment="1">
      <alignment wrapText="1"/>
    </xf>
    <xf numFmtId="49" fontId="4" fillId="2" borderId="1" xfId="0" applyNumberFormat="1" applyFont="1" applyFill="1" applyBorder="1" applyAlignment="1">
      <alignment horizontal="justify" wrapText="1"/>
    </xf>
    <xf numFmtId="49" fontId="5" fillId="2" borderId="1" xfId="0" applyNumberFormat="1" applyFont="1" applyFill="1" applyBorder="1" applyAlignment="1">
      <alignment horizontal="justify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/>
    <xf numFmtId="0" fontId="7" fillId="0" borderId="1" xfId="0" applyFont="1" applyBorder="1"/>
    <xf numFmtId="0" fontId="5" fillId="0" borderId="1" xfId="0" applyFont="1" applyBorder="1"/>
    <xf numFmtId="0" fontId="8" fillId="0" borderId="1" xfId="0" applyFont="1" applyBorder="1"/>
    <xf numFmtId="0" fontId="4" fillId="0" borderId="1" xfId="0" applyFont="1" applyBorder="1"/>
    <xf numFmtId="164" fontId="2" fillId="0" borderId="1" xfId="0" applyNumberFormat="1" applyFont="1" applyBorder="1"/>
    <xf numFmtId="164" fontId="4" fillId="0" borderId="1" xfId="0" applyNumberFormat="1" applyFont="1" applyBorder="1"/>
    <xf numFmtId="0" fontId="12" fillId="0" borderId="1" xfId="0" applyFont="1" applyBorder="1" applyAlignment="1">
      <alignment wrapText="1"/>
    </xf>
    <xf numFmtId="49" fontId="12" fillId="0" borderId="1" xfId="0" applyNumberFormat="1" applyFont="1" applyBorder="1" applyAlignment="1">
      <alignment wrapText="1"/>
    </xf>
    <xf numFmtId="49" fontId="10" fillId="2" borderId="1" xfId="0" applyNumberFormat="1" applyFont="1" applyFill="1" applyBorder="1" applyAlignment="1">
      <alignment horizontal="justify" wrapText="1"/>
    </xf>
    <xf numFmtId="164" fontId="8" fillId="0" borderId="1" xfId="0" applyNumberFormat="1" applyFont="1" applyBorder="1" applyAlignment="1">
      <alignment horizontal="right"/>
    </xf>
    <xf numFmtId="0" fontId="4" fillId="0" borderId="1" xfId="0" applyNumberFormat="1" applyFont="1" applyBorder="1" applyAlignment="1"/>
    <xf numFmtId="164" fontId="4" fillId="0" borderId="1" xfId="0" applyNumberFormat="1" applyFont="1" applyBorder="1" applyAlignment="1"/>
    <xf numFmtId="49" fontId="10" fillId="2" borderId="1" xfId="0" applyNumberFormat="1" applyFont="1" applyFill="1" applyBorder="1" applyAlignment="1">
      <alignment wrapText="1"/>
    </xf>
    <xf numFmtId="49" fontId="5" fillId="2" borderId="1" xfId="0" applyNumberFormat="1" applyFont="1" applyFill="1" applyBorder="1" applyAlignment="1">
      <alignment horizontal="left" wrapText="1"/>
    </xf>
    <xf numFmtId="49" fontId="9" fillId="0" borderId="1" xfId="0" applyNumberFormat="1" applyFont="1" applyBorder="1" applyAlignment="1">
      <alignment horizontal="left" wrapText="1"/>
    </xf>
    <xf numFmtId="49" fontId="8" fillId="2" borderId="1" xfId="0" applyNumberFormat="1" applyFont="1" applyFill="1" applyBorder="1" applyAlignment="1">
      <alignment horizontal="justify" wrapText="1"/>
    </xf>
    <xf numFmtId="49" fontId="5" fillId="0" borderId="1" xfId="0" applyNumberFormat="1" applyFont="1" applyBorder="1" applyAlignment="1">
      <alignment horizontal="justify" wrapText="1"/>
    </xf>
    <xf numFmtId="49" fontId="4" fillId="2" borderId="1" xfId="0" applyNumberFormat="1" applyFont="1" applyFill="1" applyBorder="1" applyAlignment="1">
      <alignment wrapText="1"/>
    </xf>
    <xf numFmtId="0" fontId="8" fillId="0" borderId="1" xfId="2" applyFont="1" applyFill="1" applyBorder="1" applyAlignment="1" applyProtection="1">
      <alignment horizontal="justify" wrapText="1"/>
      <protection hidden="1"/>
    </xf>
    <xf numFmtId="164" fontId="5" fillId="0" borderId="1" xfId="0" applyNumberFormat="1" applyFont="1" applyBorder="1"/>
    <xf numFmtId="164" fontId="6" fillId="0" borderId="0" xfId="0" applyNumberFormat="1" applyFont="1" applyAlignment="1">
      <alignment horizontal="center"/>
    </xf>
    <xf numFmtId="49" fontId="4" fillId="2" borderId="1" xfId="0" applyNumberFormat="1" applyFont="1" applyFill="1" applyBorder="1" applyAlignment="1">
      <alignment horizontal="left" wrapText="1"/>
    </xf>
    <xf numFmtId="0" fontId="18" fillId="0" borderId="1" xfId="0" applyFont="1" applyBorder="1" applyAlignment="1">
      <alignment horizontal="justify" wrapText="1"/>
    </xf>
    <xf numFmtId="49" fontId="4" fillId="2" borderId="3" xfId="0" applyNumberFormat="1" applyFont="1" applyFill="1" applyBorder="1" applyAlignment="1">
      <alignment horizontal="center" wrapText="1"/>
    </xf>
    <xf numFmtId="164" fontId="17" fillId="0" borderId="1" xfId="0" applyNumberFormat="1" applyFont="1" applyBorder="1"/>
    <xf numFmtId="0" fontId="4" fillId="0" borderId="2" xfId="2" applyFont="1" applyFill="1" applyBorder="1" applyAlignment="1" applyProtection="1">
      <alignment horizontal="left" wrapText="1"/>
      <protection hidden="1"/>
    </xf>
    <xf numFmtId="164" fontId="2" fillId="0" borderId="0" xfId="0" applyNumberFormat="1" applyFont="1" applyAlignment="1">
      <alignment horizontal="center" vertical="center"/>
    </xf>
    <xf numFmtId="4" fontId="2" fillId="0" borderId="0" xfId="0" applyNumberFormat="1" applyFont="1"/>
    <xf numFmtId="4" fontId="7" fillId="0" borderId="0" xfId="0" applyNumberFormat="1" applyFont="1"/>
    <xf numFmtId="4" fontId="11" fillId="0" borderId="0" xfId="0" applyNumberFormat="1" applyFont="1"/>
    <xf numFmtId="4" fontId="3" fillId="0" borderId="0" xfId="0" applyNumberFormat="1" applyFont="1"/>
    <xf numFmtId="4" fontId="13" fillId="0" borderId="0" xfId="0" applyNumberFormat="1" applyFont="1"/>
    <xf numFmtId="4" fontId="8" fillId="0" borderId="0" xfId="0" applyNumberFormat="1" applyFont="1"/>
    <xf numFmtId="4" fontId="10" fillId="0" borderId="0" xfId="0" applyNumberFormat="1" applyFont="1"/>
    <xf numFmtId="4" fontId="4" fillId="0" borderId="0" xfId="0" applyNumberFormat="1" applyFont="1"/>
    <xf numFmtId="0" fontId="3" fillId="5" borderId="0" xfId="0" applyFont="1" applyFill="1"/>
    <xf numFmtId="164" fontId="4" fillId="3" borderId="1" xfId="0" applyNumberFormat="1" applyFont="1" applyFill="1" applyBorder="1" applyAlignment="1">
      <alignment horizontal="right"/>
    </xf>
    <xf numFmtId="0" fontId="4" fillId="3" borderId="1" xfId="0" applyFont="1" applyFill="1" applyBorder="1" applyAlignment="1">
      <alignment horizontal="right"/>
    </xf>
    <xf numFmtId="49" fontId="4" fillId="0" borderId="3" xfId="2" applyNumberFormat="1" applyFont="1" applyFill="1" applyBorder="1" applyAlignment="1" applyProtection="1">
      <alignment horizontal="center" wrapText="1"/>
      <protection hidden="1"/>
    </xf>
    <xf numFmtId="49" fontId="4" fillId="0" borderId="5" xfId="2" applyNumberFormat="1" applyFont="1" applyFill="1" applyBorder="1" applyAlignment="1" applyProtection="1">
      <alignment horizontal="center" wrapText="1"/>
      <protection hidden="1"/>
    </xf>
    <xf numFmtId="164" fontId="4" fillId="2" borderId="3" xfId="0" applyNumberFormat="1" applyFont="1" applyFill="1" applyBorder="1" applyAlignment="1">
      <alignment horizontal="right"/>
    </xf>
    <xf numFmtId="49" fontId="4" fillId="0" borderId="4" xfId="2" applyNumberFormat="1" applyFont="1" applyFill="1" applyBorder="1" applyAlignment="1" applyProtection="1">
      <alignment horizontal="center" wrapText="1"/>
      <protection hidden="1"/>
    </xf>
    <xf numFmtId="0" fontId="5" fillId="3" borderId="1" xfId="0" applyFont="1" applyFill="1" applyBorder="1" applyAlignment="1">
      <alignment horizontal="justify" vertical="top" wrapText="1"/>
    </xf>
    <xf numFmtId="0" fontId="5" fillId="0" borderId="1" xfId="0" applyFont="1" applyBorder="1" applyAlignment="1">
      <alignment horizontal="justify" wrapText="1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49" fontId="5" fillId="3" borderId="1" xfId="0" applyNumberFormat="1" applyFont="1" applyFill="1" applyBorder="1" applyAlignment="1">
      <alignment horizontal="justify" wrapText="1"/>
    </xf>
    <xf numFmtId="49" fontId="5" fillId="3" borderId="1" xfId="0" applyNumberFormat="1" applyFont="1" applyFill="1" applyBorder="1" applyAlignment="1">
      <alignment horizontal="center" wrapText="1"/>
    </xf>
    <xf numFmtId="49" fontId="4" fillId="3" borderId="1" xfId="0" applyNumberFormat="1" applyFont="1" applyFill="1" applyBorder="1" applyAlignment="1">
      <alignment horizontal="justify" wrapText="1"/>
    </xf>
    <xf numFmtId="49" fontId="4" fillId="3" borderId="1" xfId="0" applyNumberFormat="1" applyFont="1" applyFill="1" applyBorder="1" applyAlignment="1">
      <alignment horizontal="center" wrapText="1"/>
    </xf>
    <xf numFmtId="0" fontId="3" fillId="4" borderId="0" xfId="0" applyFont="1" applyFill="1"/>
    <xf numFmtId="4" fontId="11" fillId="4" borderId="0" xfId="0" applyNumberFormat="1" applyFont="1" applyFill="1"/>
    <xf numFmtId="164" fontId="5" fillId="0" borderId="0" xfId="0" applyNumberFormat="1" applyFont="1" applyBorder="1" applyAlignment="1">
      <alignment horizontal="right"/>
    </xf>
    <xf numFmtId="164" fontId="10" fillId="0" borderId="0" xfId="0" applyNumberFormat="1" applyFont="1"/>
    <xf numFmtId="49" fontId="4" fillId="4" borderId="1" xfId="0" applyNumberFormat="1" applyFont="1" applyFill="1" applyBorder="1" applyAlignment="1">
      <alignment horizontal="justify" wrapText="1"/>
    </xf>
    <xf numFmtId="49" fontId="4" fillId="4" borderId="1" xfId="0" applyNumberFormat="1" applyFont="1" applyFill="1" applyBorder="1" applyAlignment="1">
      <alignment horizontal="center" wrapText="1"/>
    </xf>
    <xf numFmtId="49" fontId="4" fillId="4" borderId="1" xfId="2" applyNumberFormat="1" applyFont="1" applyFill="1" applyBorder="1" applyAlignment="1" applyProtection="1">
      <alignment horizontal="center" wrapText="1"/>
      <protection hidden="1"/>
    </xf>
    <xf numFmtId="49" fontId="4" fillId="4" borderId="1" xfId="0" applyNumberFormat="1" applyFont="1" applyFill="1" applyBorder="1"/>
    <xf numFmtId="49" fontId="10" fillId="4" borderId="1" xfId="0" applyNumberFormat="1" applyFont="1" applyFill="1" applyBorder="1" applyAlignment="1">
      <alignment horizontal="justify" wrapText="1"/>
    </xf>
    <xf numFmtId="49" fontId="10" fillId="4" borderId="1" xfId="0" applyNumberFormat="1" applyFont="1" applyFill="1" applyBorder="1" applyAlignment="1">
      <alignment horizontal="center" wrapText="1"/>
    </xf>
    <xf numFmtId="49" fontId="10" fillId="4" borderId="1" xfId="2" applyNumberFormat="1" applyFont="1" applyFill="1" applyBorder="1" applyAlignment="1" applyProtection="1">
      <alignment horizontal="center" wrapText="1"/>
      <protection hidden="1"/>
    </xf>
    <xf numFmtId="49" fontId="5" fillId="4" borderId="1" xfId="0" applyNumberFormat="1" applyFont="1" applyFill="1" applyBorder="1" applyAlignment="1">
      <alignment horizontal="justify" wrapText="1"/>
    </xf>
    <xf numFmtId="49" fontId="5" fillId="4" borderId="1" xfId="0" applyNumberFormat="1" applyFont="1" applyFill="1" applyBorder="1" applyAlignment="1">
      <alignment horizontal="center" wrapText="1"/>
    </xf>
    <xf numFmtId="0" fontId="9" fillId="0" borderId="1" xfId="0" applyFont="1" applyBorder="1" applyAlignment="1">
      <alignment horizontal="left" vertical="justify" wrapText="1"/>
    </xf>
    <xf numFmtId="0" fontId="5" fillId="4" borderId="1" xfId="0" applyFont="1" applyFill="1" applyBorder="1" applyAlignment="1">
      <alignment wrapText="1"/>
    </xf>
    <xf numFmtId="4" fontId="19" fillId="6" borderId="6" xfId="3" applyNumberFormat="1" applyProtection="1">
      <alignment horizontal="right" vertical="top" shrinkToFit="1"/>
    </xf>
    <xf numFmtId="164" fontId="5" fillId="0" borderId="3" xfId="0" applyNumberFormat="1" applyFont="1" applyBorder="1" applyAlignment="1">
      <alignment horizontal="right"/>
    </xf>
    <xf numFmtId="0" fontId="4" fillId="0" borderId="7" xfId="2" applyFont="1" applyFill="1" applyBorder="1" applyAlignment="1" applyProtection="1">
      <alignment horizontal="left" wrapText="1"/>
      <protection hidden="1"/>
    </xf>
    <xf numFmtId="49" fontId="4" fillId="0" borderId="8" xfId="2" applyNumberFormat="1" applyFont="1" applyFill="1" applyBorder="1" applyAlignment="1" applyProtection="1">
      <alignment horizontal="center" wrapText="1"/>
      <protection hidden="1"/>
    </xf>
    <xf numFmtId="164" fontId="4" fillId="2" borderId="8" xfId="0" applyNumberFormat="1" applyFont="1" applyFill="1" applyBorder="1" applyAlignment="1">
      <alignment horizontal="right"/>
    </xf>
    <xf numFmtId="164" fontId="4" fillId="0" borderId="4" xfId="0" applyNumberFormat="1" applyFont="1" applyBorder="1"/>
    <xf numFmtId="164" fontId="10" fillId="2" borderId="3" xfId="0" applyNumberFormat="1" applyFont="1" applyFill="1" applyBorder="1" applyAlignment="1">
      <alignment horizontal="right"/>
    </xf>
    <xf numFmtId="164" fontId="4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justify" vertical="top" wrapText="1"/>
    </xf>
    <xf numFmtId="0" fontId="18" fillId="0" borderId="0" xfId="0" applyFont="1" applyAlignment="1">
      <alignment vertical="top" wrapText="1"/>
    </xf>
    <xf numFmtId="49" fontId="8" fillId="0" borderId="1" xfId="2" applyNumberFormat="1" applyFont="1" applyFill="1" applyBorder="1" applyAlignment="1" applyProtection="1">
      <alignment horizontal="justify" wrapText="1"/>
      <protection hidden="1"/>
    </xf>
    <xf numFmtId="0" fontId="3" fillId="0" borderId="1" xfId="2" applyFont="1" applyFill="1" applyBorder="1" applyAlignment="1" applyProtection="1">
      <alignment horizontal="left" wrapText="1"/>
      <protection hidden="1"/>
    </xf>
    <xf numFmtId="0" fontId="18" fillId="0" borderId="1" xfId="0" applyFont="1" applyBorder="1" applyAlignment="1">
      <alignment vertical="top" wrapText="1"/>
    </xf>
    <xf numFmtId="0" fontId="10" fillId="0" borderId="7" xfId="2" applyFont="1" applyFill="1" applyBorder="1" applyAlignment="1" applyProtection="1">
      <alignment horizontal="left" wrapText="1"/>
      <protection hidden="1"/>
    </xf>
    <xf numFmtId="49" fontId="10" fillId="0" borderId="4" xfId="2" applyNumberFormat="1" applyFont="1" applyFill="1" applyBorder="1" applyAlignment="1" applyProtection="1">
      <alignment horizontal="center" wrapText="1"/>
      <protection hidden="1"/>
    </xf>
    <xf numFmtId="49" fontId="10" fillId="0" borderId="5" xfId="2" applyNumberFormat="1" applyFont="1" applyFill="1" applyBorder="1" applyAlignment="1" applyProtection="1">
      <alignment horizontal="center" wrapText="1"/>
      <protection hidden="1"/>
    </xf>
    <xf numFmtId="49" fontId="10" fillId="0" borderId="8" xfId="2" applyNumberFormat="1" applyFont="1" applyFill="1" applyBorder="1" applyAlignment="1" applyProtection="1">
      <alignment horizontal="center" wrapText="1"/>
      <protection hidden="1"/>
    </xf>
    <xf numFmtId="164" fontId="10" fillId="2" borderId="8" xfId="0" applyNumberFormat="1" applyFont="1" applyFill="1" applyBorder="1" applyAlignment="1">
      <alignment horizontal="right"/>
    </xf>
    <xf numFmtId="4" fontId="14" fillId="0" borderId="0" xfId="0" applyNumberFormat="1" applyFont="1"/>
    <xf numFmtId="164" fontId="4" fillId="0" borderId="8" xfId="0" applyNumberFormat="1" applyFont="1" applyBorder="1"/>
    <xf numFmtId="164" fontId="5" fillId="0" borderId="8" xfId="0" applyNumberFormat="1" applyFont="1" applyBorder="1" applyAlignment="1">
      <alignment horizontal="right"/>
    </xf>
    <xf numFmtId="164" fontId="10" fillId="3" borderId="1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justify"/>
    </xf>
    <xf numFmtId="49" fontId="10" fillId="0" borderId="5" xfId="0" applyNumberFormat="1" applyFont="1" applyBorder="1" applyAlignment="1">
      <alignment horizontal="center"/>
    </xf>
    <xf numFmtId="49" fontId="10" fillId="0" borderId="9" xfId="0" applyNumberFormat="1" applyFont="1" applyBorder="1" applyAlignment="1"/>
    <xf numFmtId="49" fontId="10" fillId="0" borderId="10" xfId="0" applyNumberFormat="1" applyFont="1" applyBorder="1" applyAlignment="1"/>
    <xf numFmtId="2" fontId="10" fillId="0" borderId="10" xfId="0" applyNumberFormat="1" applyFont="1" applyBorder="1" applyAlignment="1"/>
    <xf numFmtId="0" fontId="20" fillId="0" borderId="0" xfId="0" applyFont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2" fillId="0" borderId="1" xfId="2" applyFont="1" applyFill="1" applyBorder="1" applyAlignment="1" applyProtection="1">
      <alignment horizontal="justify" wrapText="1"/>
      <protection hidden="1"/>
    </xf>
    <xf numFmtId="0" fontId="7" fillId="2" borderId="1" xfId="0" applyFont="1" applyFill="1" applyBorder="1" applyAlignment="1">
      <alignment horizontal="justify" vertical="top" wrapText="1"/>
    </xf>
    <xf numFmtId="0" fontId="7" fillId="0" borderId="1" xfId="2" applyFont="1" applyFill="1" applyBorder="1" applyAlignment="1" applyProtection="1">
      <alignment horizontal="justify" wrapText="1"/>
      <protection hidden="1"/>
    </xf>
    <xf numFmtId="0" fontId="7" fillId="2" borderId="2" xfId="0" applyFont="1" applyFill="1" applyBorder="1" applyAlignment="1">
      <alignment horizontal="justify" vertical="top" wrapText="1"/>
    </xf>
    <xf numFmtId="164" fontId="4" fillId="0" borderId="3" xfId="0" applyNumberFormat="1" applyFont="1" applyBorder="1"/>
    <xf numFmtId="0" fontId="18" fillId="0" borderId="0" xfId="0" applyFont="1" applyAlignment="1">
      <alignment wrapText="1"/>
    </xf>
    <xf numFmtId="164" fontId="10" fillId="0" borderId="1" xfId="0" applyNumberFormat="1" applyFont="1" applyBorder="1"/>
    <xf numFmtId="0" fontId="4" fillId="0" borderId="2" xfId="0" applyFont="1" applyBorder="1" applyAlignment="1">
      <alignment wrapText="1"/>
    </xf>
    <xf numFmtId="164" fontId="4" fillId="0" borderId="10" xfId="0" applyNumberFormat="1" applyFont="1" applyBorder="1" applyAlignment="1"/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wrapText="1"/>
    </xf>
    <xf numFmtId="49" fontId="5" fillId="0" borderId="5" xfId="0" applyNumberFormat="1" applyFont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wrapText="1"/>
    </xf>
    <xf numFmtId="49" fontId="4" fillId="0" borderId="1" xfId="2" applyNumberFormat="1" applyFont="1" applyFill="1" applyBorder="1" applyAlignment="1" applyProtection="1">
      <alignment horizontal="center" wrapText="1"/>
      <protection hidden="1"/>
    </xf>
    <xf numFmtId="0" fontId="4" fillId="2" borderId="1" xfId="0" applyFont="1" applyFill="1" applyBorder="1" applyAlignment="1">
      <alignment horizontal="justify" vertical="top" wrapText="1"/>
    </xf>
    <xf numFmtId="0" fontId="4" fillId="0" borderId="1" xfId="2" applyFont="1" applyFill="1" applyBorder="1" applyAlignment="1" applyProtection="1">
      <alignment horizontal="left" wrapText="1"/>
      <protection hidden="1"/>
    </xf>
    <xf numFmtId="164" fontId="4" fillId="2" borderId="1" xfId="0" applyNumberFormat="1" applyFont="1" applyFill="1" applyBorder="1" applyAlignment="1">
      <alignment horizontal="right"/>
    </xf>
    <xf numFmtId="164" fontId="5" fillId="2" borderId="1" xfId="0" applyNumberFormat="1" applyFont="1" applyFill="1" applyBorder="1" applyAlignment="1">
      <alignment horizontal="right"/>
    </xf>
    <xf numFmtId="49" fontId="4" fillId="0" borderId="1" xfId="2" applyNumberFormat="1" applyFont="1" applyFill="1" applyBorder="1" applyAlignment="1" applyProtection="1">
      <alignment horizontal="left" wrapText="1"/>
      <protection hidden="1"/>
    </xf>
    <xf numFmtId="164" fontId="5" fillId="0" borderId="1" xfId="0" applyNumberFormat="1" applyFont="1" applyBorder="1" applyAlignment="1">
      <alignment horizontal="right"/>
    </xf>
    <xf numFmtId="164" fontId="10" fillId="2" borderId="1" xfId="0" applyNumberFormat="1" applyFont="1" applyFill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0" fontId="4" fillId="0" borderId="3" xfId="0" applyFont="1" applyBorder="1"/>
    <xf numFmtId="0" fontId="5" fillId="0" borderId="1" xfId="0" applyFont="1" applyBorder="1" applyAlignment="1">
      <alignment horizontal="left" wrapText="1"/>
    </xf>
    <xf numFmtId="0" fontId="21" fillId="0" borderId="12" xfId="4" applyNumberFormat="1" applyProtection="1">
      <alignment horizontal="left" vertical="top" wrapText="1"/>
    </xf>
    <xf numFmtId="164" fontId="7" fillId="0" borderId="0" xfId="0" applyNumberFormat="1" applyFont="1"/>
    <xf numFmtId="0" fontId="3" fillId="0" borderId="0" xfId="0" applyFont="1" applyAlignment="1">
      <alignment horizontal="center"/>
    </xf>
    <xf numFmtId="0" fontId="4" fillId="0" borderId="0" xfId="0" applyNumberFormat="1" applyFont="1" applyAlignment="1">
      <alignment horizontal="right"/>
    </xf>
    <xf numFmtId="49" fontId="5" fillId="0" borderId="4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center" vertical="top" wrapText="1"/>
    </xf>
    <xf numFmtId="0" fontId="5" fillId="0" borderId="11" xfId="0" applyNumberFormat="1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horizontal="center" vertical="top" wrapText="1"/>
    </xf>
    <xf numFmtId="49" fontId="13" fillId="0" borderId="5" xfId="0" applyNumberFormat="1" applyFont="1" applyBorder="1" applyAlignment="1">
      <alignment horizontal="center" vertical="top" wrapText="1"/>
    </xf>
    <xf numFmtId="49" fontId="22" fillId="0" borderId="1" xfId="2" applyNumberFormat="1" applyFont="1" applyFill="1" applyBorder="1" applyAlignment="1" applyProtection="1">
      <alignment horizontal="center" wrapText="1"/>
      <protection hidden="1"/>
    </xf>
    <xf numFmtId="164" fontId="22" fillId="0" borderId="1" xfId="0" applyNumberFormat="1" applyFont="1" applyBorder="1" applyAlignment="1"/>
    <xf numFmtId="0" fontId="23" fillId="0" borderId="0" xfId="0" applyFont="1"/>
    <xf numFmtId="0" fontId="18" fillId="0" borderId="1" xfId="0" applyFont="1" applyBorder="1" applyAlignment="1">
      <alignment horizontal="justify" vertical="center"/>
    </xf>
    <xf numFmtId="49" fontId="10" fillId="0" borderId="1" xfId="0" applyNumberFormat="1" applyFont="1" applyBorder="1" applyAlignment="1"/>
    <xf numFmtId="0" fontId="0" fillId="0" borderId="0" xfId="0" applyFont="1"/>
    <xf numFmtId="0" fontId="24" fillId="0" borderId="0" xfId="0" applyFont="1"/>
    <xf numFmtId="0" fontId="4" fillId="2" borderId="1" xfId="0" applyFont="1" applyFill="1" applyBorder="1" applyAlignment="1">
      <alignment horizontal="justify" wrapText="1"/>
    </xf>
    <xf numFmtId="164" fontId="4" fillId="0" borderId="1" xfId="0" applyNumberFormat="1" applyFont="1" applyBorder="1" applyAlignment="1">
      <alignment horizontal="right" wrapText="1"/>
    </xf>
    <xf numFmtId="49" fontId="5" fillId="0" borderId="1" xfId="0" applyNumberFormat="1" applyFont="1" applyFill="1" applyBorder="1" applyAlignment="1">
      <alignment horizontal="center" wrapText="1"/>
    </xf>
    <xf numFmtId="0" fontId="10" fillId="0" borderId="1" xfId="2" applyFont="1" applyFill="1" applyBorder="1" applyAlignment="1" applyProtection="1">
      <alignment horizontal="justify" vertical="top" wrapText="1"/>
      <protection hidden="1"/>
    </xf>
    <xf numFmtId="0" fontId="18" fillId="0" borderId="1" xfId="4" applyNumberFormat="1" applyFont="1" applyBorder="1" applyProtection="1">
      <alignment horizontal="left" vertical="top" wrapText="1"/>
    </xf>
    <xf numFmtId="0" fontId="4" fillId="0" borderId="1" xfId="0" applyFont="1" applyFill="1" applyBorder="1" applyAlignment="1">
      <alignment horizontal="left" vertical="center" wrapText="1"/>
    </xf>
    <xf numFmtId="0" fontId="25" fillId="0" borderId="0" xfId="0" applyFont="1"/>
    <xf numFmtId="0" fontId="4" fillId="0" borderId="0" xfId="0" applyFont="1" applyAlignment="1">
      <alignment wrapText="1"/>
    </xf>
    <xf numFmtId="2" fontId="5" fillId="0" borderId="1" xfId="0" applyNumberFormat="1" applyFont="1" applyBorder="1" applyAlignment="1">
      <alignment horizontal="center"/>
    </xf>
    <xf numFmtId="0" fontId="4" fillId="4" borderId="1" xfId="0" applyFont="1" applyFill="1" applyBorder="1" applyAlignment="1">
      <alignment horizontal="justify" vertical="top" wrapText="1"/>
    </xf>
    <xf numFmtId="0" fontId="10" fillId="0" borderId="1" xfId="0" applyFont="1" applyBorder="1"/>
    <xf numFmtId="0" fontId="26" fillId="0" borderId="1" xfId="0" applyFont="1" applyBorder="1"/>
    <xf numFmtId="0" fontId="9" fillId="0" borderId="1" xfId="0" applyFont="1" applyBorder="1" applyAlignment="1">
      <alignment vertical="top" wrapText="1"/>
    </xf>
    <xf numFmtId="0" fontId="5" fillId="0" borderId="5" xfId="0" applyNumberFormat="1" applyFont="1" applyBorder="1" applyAlignment="1">
      <alignment vertical="top" wrapText="1"/>
    </xf>
    <xf numFmtId="0" fontId="18" fillId="0" borderId="1" xfId="0" applyFont="1" applyBorder="1" applyAlignment="1">
      <alignment horizontal="justify" vertical="top" wrapText="1"/>
    </xf>
    <xf numFmtId="0" fontId="4" fillId="2" borderId="1" xfId="0" applyFont="1" applyFill="1" applyBorder="1" applyAlignment="1">
      <alignment horizontal="left" vertical="top" wrapText="1"/>
    </xf>
    <xf numFmtId="49" fontId="15" fillId="0" borderId="1" xfId="0" applyNumberFormat="1" applyFont="1" applyBorder="1" applyAlignment="1">
      <alignment horizontal="left" wrapText="1"/>
    </xf>
    <xf numFmtId="0" fontId="5" fillId="0" borderId="0" xfId="0" applyFont="1" applyAlignment="1">
      <alignment horizontal="justify" wrapText="1"/>
    </xf>
    <xf numFmtId="0" fontId="0" fillId="0" borderId="1" xfId="0" applyBorder="1"/>
    <xf numFmtId="164" fontId="0" fillId="0" borderId="0" xfId="0" applyNumberFormat="1"/>
    <xf numFmtId="0" fontId="18" fillId="0" borderId="1" xfId="5" applyFont="1" applyProtection="1">
      <alignment vertical="top" wrapText="1"/>
    </xf>
    <xf numFmtId="0" fontId="18" fillId="0" borderId="1" xfId="0" applyFont="1" applyBorder="1" applyAlignment="1">
      <alignment wrapText="1"/>
    </xf>
    <xf numFmtId="0" fontId="4" fillId="0" borderId="1" xfId="2" applyFont="1" applyBorder="1" applyAlignment="1" applyProtection="1">
      <alignment horizontal="left" wrapText="1"/>
      <protection hidden="1"/>
    </xf>
    <xf numFmtId="0" fontId="4" fillId="0" borderId="1" xfId="1" applyNumberFormat="1" applyFont="1" applyFill="1" applyBorder="1" applyAlignment="1">
      <alignment vertical="top" wrapText="1"/>
    </xf>
    <xf numFmtId="49" fontId="4" fillId="0" borderId="1" xfId="2" applyNumberFormat="1" applyFont="1" applyBorder="1" applyAlignment="1" applyProtection="1">
      <alignment horizontal="center" wrapText="1"/>
      <protection hidden="1"/>
    </xf>
    <xf numFmtId="165" fontId="4" fillId="2" borderId="1" xfId="0" applyNumberFormat="1" applyFont="1" applyFill="1" applyBorder="1" applyAlignment="1">
      <alignment horizontal="right"/>
    </xf>
    <xf numFmtId="165" fontId="4" fillId="0" borderId="1" xfId="0" applyNumberFormat="1" applyFont="1" applyBorder="1"/>
    <xf numFmtId="164" fontId="0" fillId="0" borderId="1" xfId="0" applyNumberFormat="1" applyBorder="1"/>
    <xf numFmtId="0" fontId="0" fillId="0" borderId="1" xfId="0" applyFont="1" applyBorder="1"/>
    <xf numFmtId="0" fontId="24" fillId="0" borderId="1" xfId="0" applyFont="1" applyBorder="1"/>
    <xf numFmtId="0" fontId="23" fillId="0" borderId="1" xfId="0" applyFont="1" applyBorder="1"/>
    <xf numFmtId="0" fontId="2" fillId="0" borderId="1" xfId="2" applyFont="1" applyBorder="1" applyAlignment="1" applyProtection="1">
      <alignment horizontal="left" wrapText="1"/>
      <protection hidden="1"/>
    </xf>
    <xf numFmtId="0" fontId="17" fillId="0" borderId="1" xfId="2" applyFont="1" applyBorder="1" applyAlignment="1" applyProtection="1">
      <alignment horizontal="left" wrapText="1"/>
      <protection hidden="1"/>
    </xf>
    <xf numFmtId="49" fontId="17" fillId="7" borderId="1" xfId="0" applyNumberFormat="1" applyFont="1" applyFill="1" applyBorder="1" applyAlignment="1">
      <alignment horizontal="center" wrapText="1"/>
    </xf>
    <xf numFmtId="49" fontId="4" fillId="7" borderId="1" xfId="0" applyNumberFormat="1" applyFont="1" applyFill="1" applyBorder="1" applyAlignment="1">
      <alignment horizontal="center" wrapText="1"/>
    </xf>
    <xf numFmtId="0" fontId="4" fillId="0" borderId="0" xfId="0" applyNumberFormat="1" applyFont="1" applyAlignment="1">
      <alignment horizontal="right"/>
    </xf>
    <xf numFmtId="2" fontId="5" fillId="0" borderId="0" xfId="0" applyNumberFormat="1" applyFont="1" applyAlignment="1">
      <alignment horizontal="center" wrapText="1"/>
    </xf>
    <xf numFmtId="166" fontId="5" fillId="0" borderId="1" xfId="0" applyNumberFormat="1" applyFont="1" applyBorder="1" applyAlignment="1">
      <alignment horizontal="right"/>
    </xf>
    <xf numFmtId="167" fontId="5" fillId="0" borderId="1" xfId="0" applyNumberFormat="1" applyFont="1" applyBorder="1" applyAlignment="1">
      <alignment horizontal="right"/>
    </xf>
    <xf numFmtId="164" fontId="0" fillId="0" borderId="1" xfId="0" applyNumberFormat="1" applyFont="1" applyBorder="1"/>
    <xf numFmtId="2" fontId="13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2" xfId="0" applyNumberFormat="1" applyFont="1" applyBorder="1" applyAlignment="1">
      <alignment horizontal="center" vertical="top" wrapText="1"/>
    </xf>
    <xf numFmtId="0" fontId="5" fillId="0" borderId="11" xfId="0" applyNumberFormat="1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/>
    </xf>
    <xf numFmtId="0" fontId="5" fillId="0" borderId="11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5" fillId="0" borderId="2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2" fontId="5" fillId="0" borderId="0" xfId="0" applyNumberFormat="1" applyFont="1" applyAlignment="1">
      <alignment horizontal="center" wrapText="1"/>
    </xf>
    <xf numFmtId="49" fontId="5" fillId="0" borderId="1" xfId="0" applyNumberFormat="1" applyFont="1" applyBorder="1" applyAlignment="1">
      <alignment horizontal="center" vertical="top" wrapText="1"/>
    </xf>
  </cellXfs>
  <cellStyles count="6">
    <cellStyle name="Normal_для Игоря копия с внесенными уведомлениями напрямую без экономической классификации" xfId="2"/>
    <cellStyle name="xl32" xfId="5"/>
    <cellStyle name="xl36" xfId="3"/>
    <cellStyle name="xl40" xfId="4"/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314"/>
  <sheetViews>
    <sheetView showZeros="0" topLeftCell="A585" workbookViewId="0">
      <selection activeCell="E617" sqref="E617"/>
    </sheetView>
  </sheetViews>
  <sheetFormatPr defaultRowHeight="12.75"/>
  <cols>
    <col min="1" max="1" width="46.7109375" style="55" customWidth="1"/>
    <col min="2" max="2" width="5.28515625" style="55" customWidth="1"/>
    <col min="3" max="3" width="6.140625" style="56" customWidth="1"/>
    <col min="4" max="4" width="6.140625" style="57" customWidth="1"/>
    <col min="5" max="5" width="12.7109375" style="57" customWidth="1"/>
    <col min="6" max="6" width="5.28515625" style="57" customWidth="1"/>
    <col min="7" max="7" width="5" style="57" customWidth="1"/>
    <col min="8" max="8" width="8.5703125" style="58" customWidth="1"/>
    <col min="9" max="9" width="7.5703125" style="58" customWidth="1"/>
    <col min="10" max="10" width="8.140625" style="58" customWidth="1"/>
    <col min="11" max="11" width="8.5703125" style="9" customWidth="1"/>
    <col min="12" max="12" width="8.28515625" style="9" customWidth="1"/>
    <col min="13" max="13" width="12.5703125" style="9" customWidth="1"/>
    <col min="14" max="14" width="9.140625" style="9" customWidth="1"/>
    <col min="15" max="15" width="18.42578125" style="9" customWidth="1"/>
    <col min="16" max="17" width="9.140625" style="9" customWidth="1"/>
    <col min="18" max="16384" width="9.140625" style="9"/>
  </cols>
  <sheetData>
    <row r="1" spans="1:12" s="4" customFormat="1" ht="13.9" hidden="1" customHeight="1">
      <c r="A1" s="1"/>
      <c r="B1" s="1"/>
      <c r="C1" s="1"/>
      <c r="D1" s="2"/>
      <c r="E1" s="2"/>
      <c r="F1" s="2"/>
      <c r="G1" s="2"/>
      <c r="H1" s="3"/>
      <c r="I1" s="3"/>
      <c r="J1" s="3"/>
    </row>
    <row r="2" spans="1:12" s="4" customFormat="1" ht="13.9" hidden="1" customHeight="1">
      <c r="A2" s="1"/>
      <c r="B2" s="1"/>
      <c r="C2" s="1"/>
      <c r="D2" s="2"/>
      <c r="E2" s="2"/>
      <c r="F2" s="2"/>
      <c r="G2" s="2"/>
      <c r="H2" s="3"/>
      <c r="I2" s="3"/>
      <c r="J2" s="3"/>
    </row>
    <row r="3" spans="1:12" s="4" customFormat="1" ht="13.9" hidden="1" customHeight="1">
      <c r="A3" s="1"/>
      <c r="B3" s="1"/>
      <c r="C3" s="1"/>
      <c r="D3" s="2"/>
      <c r="E3" s="2"/>
      <c r="F3" s="2"/>
      <c r="G3" s="2"/>
      <c r="H3" s="3"/>
      <c r="I3" s="3"/>
      <c r="J3" s="3"/>
    </row>
    <row r="4" spans="1:12" s="4" customFormat="1" ht="13.9" hidden="1" customHeight="1">
      <c r="A4" s="1"/>
      <c r="B4" s="1"/>
      <c r="C4" s="1"/>
      <c r="D4" s="2"/>
      <c r="E4" s="2"/>
      <c r="F4" s="2"/>
      <c r="G4" s="2"/>
      <c r="H4" s="3"/>
      <c r="I4" s="3"/>
      <c r="J4" s="3"/>
    </row>
    <row r="5" spans="1:12" s="4" customFormat="1" ht="15" hidden="1" customHeight="1">
      <c r="A5" s="1"/>
      <c r="B5" s="1"/>
      <c r="C5" s="1"/>
      <c r="D5" s="2"/>
      <c r="E5" s="2"/>
      <c r="F5" s="2"/>
      <c r="G5" s="2"/>
      <c r="H5" s="3"/>
      <c r="I5" s="3"/>
      <c r="J5" s="3"/>
    </row>
    <row r="6" spans="1:12" s="4" customFormat="1" ht="15" hidden="1" customHeight="1">
      <c r="A6" s="295" t="s">
        <v>0</v>
      </c>
      <c r="B6" s="295"/>
      <c r="C6" s="295"/>
      <c r="D6" s="295"/>
      <c r="E6" s="295"/>
      <c r="F6" s="295"/>
      <c r="G6" s="295"/>
      <c r="H6" s="295"/>
      <c r="I6" s="238"/>
      <c r="J6" s="238"/>
    </row>
    <row r="7" spans="1:12" s="4" customFormat="1" ht="13.9" hidden="1" customHeight="1">
      <c r="A7" s="2"/>
      <c r="B7" s="2"/>
      <c r="C7" s="2"/>
      <c r="D7" s="5"/>
      <c r="E7" s="5"/>
      <c r="F7" s="5"/>
      <c r="G7" s="5"/>
      <c r="H7" s="3"/>
      <c r="I7" s="3"/>
      <c r="J7" s="3"/>
    </row>
    <row r="8" spans="1:12" s="4" customFormat="1" ht="25.5" customHeight="1">
      <c r="A8" s="296" t="s">
        <v>585</v>
      </c>
      <c r="B8" s="296"/>
      <c r="C8" s="296"/>
      <c r="D8" s="296"/>
      <c r="E8" s="296"/>
      <c r="F8" s="296"/>
      <c r="G8" s="296"/>
      <c r="H8" s="296"/>
      <c r="I8" s="296"/>
      <c r="J8" s="296"/>
      <c r="K8" s="296"/>
      <c r="L8" s="296"/>
    </row>
    <row r="9" spans="1:12" s="4" customFormat="1" ht="13.5" customHeight="1">
      <c r="A9" s="296" t="s">
        <v>1</v>
      </c>
      <c r="B9" s="296"/>
      <c r="C9" s="296"/>
      <c r="D9" s="296"/>
      <c r="E9" s="296"/>
      <c r="F9" s="296"/>
      <c r="G9" s="296"/>
      <c r="H9" s="296"/>
      <c r="I9" s="296"/>
      <c r="J9" s="296"/>
      <c r="K9" s="296"/>
      <c r="L9" s="296"/>
    </row>
    <row r="10" spans="1:12" s="4" customFormat="1" ht="13.5" customHeight="1">
      <c r="A10" s="296" t="s">
        <v>2</v>
      </c>
      <c r="B10" s="296"/>
      <c r="C10" s="296"/>
      <c r="D10" s="296"/>
      <c r="E10" s="296"/>
      <c r="F10" s="296"/>
      <c r="G10" s="296"/>
      <c r="H10" s="296"/>
      <c r="I10" s="296"/>
      <c r="J10" s="296"/>
      <c r="K10" s="296"/>
      <c r="L10" s="296"/>
    </row>
    <row r="11" spans="1:12" s="4" customFormat="1" ht="13.5" customHeight="1">
      <c r="A11" s="296" t="s">
        <v>584</v>
      </c>
      <c r="B11" s="296"/>
      <c r="C11" s="296"/>
      <c r="D11" s="296"/>
      <c r="E11" s="296"/>
      <c r="F11" s="296"/>
      <c r="G11" s="296"/>
      <c r="H11" s="296"/>
      <c r="I11" s="296"/>
      <c r="J11" s="296"/>
      <c r="K11" s="296"/>
      <c r="L11" s="296"/>
    </row>
    <row r="12" spans="1:12" s="4" customFormat="1" ht="13.5" customHeight="1">
      <c r="A12" s="239"/>
      <c r="B12" s="239"/>
      <c r="C12" s="239"/>
      <c r="D12" s="239"/>
      <c r="E12" s="239"/>
      <c r="F12" s="239"/>
      <c r="G12" s="239"/>
      <c r="H12" s="239"/>
      <c r="I12" s="239"/>
      <c r="J12" s="239"/>
      <c r="K12" s="239"/>
      <c r="L12" s="239"/>
    </row>
    <row r="13" spans="1:12" s="4" customFormat="1" ht="13.5" customHeight="1">
      <c r="A13" s="297" t="s">
        <v>583</v>
      </c>
      <c r="B13" s="297"/>
      <c r="C13" s="297"/>
      <c r="D13" s="297"/>
      <c r="E13" s="297"/>
      <c r="F13" s="297"/>
      <c r="G13" s="297"/>
      <c r="H13" s="297"/>
      <c r="I13" s="297"/>
      <c r="J13" s="297"/>
      <c r="K13" s="297"/>
      <c r="L13" s="297"/>
    </row>
    <row r="14" spans="1:12" s="4" customFormat="1" ht="13.5" customHeight="1">
      <c r="A14" s="297" t="s">
        <v>578</v>
      </c>
      <c r="B14" s="297"/>
      <c r="C14" s="297"/>
      <c r="D14" s="297"/>
      <c r="E14" s="297"/>
      <c r="F14" s="297"/>
      <c r="G14" s="297"/>
      <c r="H14" s="297"/>
      <c r="I14" s="297"/>
      <c r="J14" s="297"/>
      <c r="K14" s="297"/>
      <c r="L14" s="297"/>
    </row>
    <row r="15" spans="1:12" s="4" customFormat="1" ht="13.5" customHeight="1">
      <c r="A15" s="297" t="s">
        <v>579</v>
      </c>
      <c r="B15" s="297"/>
      <c r="C15" s="297"/>
      <c r="D15" s="297"/>
      <c r="E15" s="297"/>
      <c r="F15" s="297"/>
      <c r="G15" s="297"/>
      <c r="H15" s="297"/>
      <c r="I15" s="297"/>
      <c r="J15" s="297"/>
      <c r="K15" s="297"/>
      <c r="L15" s="297"/>
    </row>
    <row r="16" spans="1:12" s="4" customFormat="1" ht="13.5" customHeight="1">
      <c r="A16" s="297" t="s">
        <v>580</v>
      </c>
      <c r="B16" s="297"/>
      <c r="C16" s="297"/>
      <c r="D16" s="297"/>
      <c r="E16" s="297"/>
      <c r="F16" s="297"/>
      <c r="G16" s="297"/>
      <c r="H16" s="297"/>
      <c r="I16" s="297"/>
      <c r="J16" s="297"/>
      <c r="K16" s="297"/>
      <c r="L16" s="297"/>
    </row>
    <row r="17" spans="1:17" s="4" customFormat="1" ht="13.5" customHeight="1">
      <c r="A17" s="297" t="s">
        <v>581</v>
      </c>
      <c r="B17" s="297"/>
      <c r="C17" s="297"/>
      <c r="D17" s="297"/>
      <c r="E17" s="297"/>
      <c r="F17" s="297"/>
      <c r="G17" s="297"/>
      <c r="H17" s="297"/>
      <c r="I17" s="297"/>
      <c r="J17" s="297"/>
      <c r="K17" s="297"/>
      <c r="L17" s="297"/>
    </row>
    <row r="18" spans="1:17" s="4" customFormat="1" ht="13.5" customHeight="1">
      <c r="A18" s="297" t="s">
        <v>582</v>
      </c>
      <c r="B18" s="297"/>
      <c r="C18" s="297"/>
      <c r="D18" s="297"/>
      <c r="E18" s="297"/>
      <c r="F18" s="297"/>
      <c r="G18" s="297"/>
      <c r="H18" s="297"/>
      <c r="I18" s="297"/>
      <c r="J18" s="297"/>
      <c r="K18" s="297"/>
      <c r="L18" s="297"/>
    </row>
    <row r="19" spans="1:17" s="4" customFormat="1" ht="13.5" customHeight="1">
      <c r="A19" s="239"/>
      <c r="B19" s="239"/>
      <c r="C19" s="239"/>
      <c r="D19" s="239"/>
      <c r="E19" s="239"/>
      <c r="F19" s="239"/>
      <c r="G19" s="239"/>
      <c r="H19" s="239"/>
      <c r="I19" s="239"/>
      <c r="J19" s="239"/>
      <c r="K19" s="239"/>
      <c r="L19" s="239"/>
    </row>
    <row r="20" spans="1:17" s="4" customFormat="1" ht="31.5" customHeight="1">
      <c r="A20" s="294" t="s">
        <v>522</v>
      </c>
      <c r="B20" s="294"/>
      <c r="C20" s="294"/>
      <c r="D20" s="294"/>
      <c r="E20" s="294"/>
      <c r="F20" s="294"/>
      <c r="G20" s="294"/>
      <c r="H20" s="294"/>
      <c r="I20" s="294"/>
      <c r="J20" s="294"/>
      <c r="K20" s="294"/>
      <c r="L20" s="294"/>
    </row>
    <row r="21" spans="1:17" s="4" customFormat="1" ht="21.75" customHeight="1">
      <c r="A21" s="6"/>
      <c r="B21" s="6"/>
      <c r="C21" s="6"/>
      <c r="D21" s="7"/>
      <c r="E21" s="7"/>
      <c r="F21" s="7"/>
      <c r="G21" s="7"/>
      <c r="H21" s="8"/>
      <c r="I21" s="8"/>
      <c r="J21" s="8"/>
    </row>
    <row r="22" spans="1:17" s="10" customFormat="1" ht="28.5" customHeight="1">
      <c r="A22" s="245" t="s">
        <v>457</v>
      </c>
      <c r="B22" s="221" t="s">
        <v>393</v>
      </c>
      <c r="C22" s="240" t="s">
        <v>3</v>
      </c>
      <c r="D22" s="240" t="s">
        <v>4</v>
      </c>
      <c r="E22" s="240" t="s">
        <v>5</v>
      </c>
      <c r="F22" s="240" t="s">
        <v>6</v>
      </c>
      <c r="G22" s="240" t="s">
        <v>7</v>
      </c>
      <c r="H22" s="242" t="s">
        <v>572</v>
      </c>
      <c r="I22" s="243"/>
      <c r="J22" s="244"/>
      <c r="K22" s="219" t="s">
        <v>520</v>
      </c>
      <c r="L22" s="219" t="s">
        <v>521</v>
      </c>
      <c r="O22" s="141"/>
    </row>
    <row r="23" spans="1:17" s="10" customFormat="1" ht="39" customHeight="1">
      <c r="A23" s="246"/>
      <c r="B23" s="222"/>
      <c r="C23" s="241"/>
      <c r="D23" s="241"/>
      <c r="E23" s="241"/>
      <c r="F23" s="241"/>
      <c r="G23" s="241"/>
      <c r="H23" s="62" t="s">
        <v>573</v>
      </c>
      <c r="I23" s="62" t="s">
        <v>574</v>
      </c>
      <c r="J23" s="62" t="s">
        <v>575</v>
      </c>
      <c r="K23" s="220"/>
      <c r="L23" s="220"/>
      <c r="O23" s="141"/>
    </row>
    <row r="24" spans="1:17" s="13" customFormat="1" ht="15">
      <c r="A24" s="11">
        <v>1</v>
      </c>
      <c r="B24" s="11"/>
      <c r="C24" s="11" t="s">
        <v>12</v>
      </c>
      <c r="D24" s="11" t="s">
        <v>197</v>
      </c>
      <c r="E24" s="11" t="s">
        <v>198</v>
      </c>
      <c r="F24" s="11" t="s">
        <v>199</v>
      </c>
      <c r="G24" s="11" t="s">
        <v>200</v>
      </c>
      <c r="H24" s="12">
        <v>7</v>
      </c>
      <c r="I24" s="12"/>
      <c r="J24" s="12"/>
      <c r="K24" s="112">
        <v>8</v>
      </c>
      <c r="L24" s="112">
        <v>9</v>
      </c>
    </row>
    <row r="25" spans="1:17" s="14" customFormat="1" ht="15">
      <c r="A25" s="90" t="s">
        <v>8</v>
      </c>
      <c r="B25" s="90"/>
      <c r="C25" s="25"/>
      <c r="D25" s="25"/>
      <c r="E25" s="25"/>
      <c r="F25" s="25"/>
      <c r="G25" s="25"/>
      <c r="H25" s="231">
        <f>H26+H27</f>
        <v>204525.59999999998</v>
      </c>
      <c r="I25" s="231">
        <f>I26+I27</f>
        <v>419.1</v>
      </c>
      <c r="J25" s="231">
        <f>H25+I25</f>
        <v>204944.69999999998</v>
      </c>
      <c r="K25" s="231">
        <f>K26+K27</f>
        <v>144066.5</v>
      </c>
      <c r="L25" s="231">
        <f>L26+L27</f>
        <v>144201.9</v>
      </c>
      <c r="M25" s="135"/>
      <c r="O25" s="168"/>
    </row>
    <row r="26" spans="1:17" s="238" customFormat="1" ht="14.25">
      <c r="A26" s="90" t="s">
        <v>9</v>
      </c>
      <c r="B26" s="90"/>
      <c r="C26" s="25"/>
      <c r="D26" s="25"/>
      <c r="E26" s="25"/>
      <c r="F26" s="25"/>
      <c r="G26" s="25" t="s">
        <v>10</v>
      </c>
      <c r="H26" s="231">
        <f>H29+H505+H673+H1082+H1230+H1298</f>
        <v>94897.299999999988</v>
      </c>
      <c r="I26" s="231">
        <f>I29+I505+I673+I1082+I1230+I1298</f>
        <v>0</v>
      </c>
      <c r="J26" s="231">
        <f t="shared" ref="J26:J89" si="0">H26+I26</f>
        <v>94897.299999999988</v>
      </c>
      <c r="K26" s="231">
        <f>K29+K505+K673+K1082+K1230+K1298</f>
        <v>72304.700000000012</v>
      </c>
      <c r="L26" s="231">
        <f>L29+L505+L673+L1082+L1230+L1298</f>
        <v>72264</v>
      </c>
      <c r="O26" s="168"/>
    </row>
    <row r="27" spans="1:17" s="238" customFormat="1" ht="14.25">
      <c r="A27" s="90" t="s">
        <v>11</v>
      </c>
      <c r="B27" s="90"/>
      <c r="C27" s="25"/>
      <c r="D27" s="25"/>
      <c r="E27" s="25"/>
      <c r="F27" s="25"/>
      <c r="G27" s="25" t="s">
        <v>12</v>
      </c>
      <c r="H27" s="231">
        <f>H30+H506+H674+H1083+H1231+H1299</f>
        <v>109628.3</v>
      </c>
      <c r="I27" s="231">
        <v>419.1</v>
      </c>
      <c r="J27" s="231">
        <f t="shared" si="0"/>
        <v>110047.40000000001</v>
      </c>
      <c r="K27" s="231">
        <f>K30+K506+K674+K1083+K1231+K1299</f>
        <v>71761.799999999988</v>
      </c>
      <c r="L27" s="231">
        <f>L30+L506+L674+L1083+L1231+L1299</f>
        <v>71937.899999999994</v>
      </c>
      <c r="O27" s="168"/>
    </row>
    <row r="28" spans="1:17" s="238" customFormat="1" ht="25.5">
      <c r="A28" s="36" t="s">
        <v>392</v>
      </c>
      <c r="B28" s="90" t="s">
        <v>39</v>
      </c>
      <c r="C28" s="25"/>
      <c r="D28" s="25"/>
      <c r="E28" s="25"/>
      <c r="F28" s="25"/>
      <c r="G28" s="25"/>
      <c r="H28" s="231">
        <f>H29+H30</f>
        <v>44266.600000000006</v>
      </c>
      <c r="I28" s="231">
        <f>I29+I30</f>
        <v>0</v>
      </c>
      <c r="J28" s="231">
        <f t="shared" si="0"/>
        <v>44266.600000000006</v>
      </c>
      <c r="K28" s="231">
        <f>K29+K30</f>
        <v>21095.600000000002</v>
      </c>
      <c r="L28" s="231">
        <f>L29+L30</f>
        <v>21546.2</v>
      </c>
      <c r="M28" s="86"/>
      <c r="N28" s="86"/>
      <c r="O28" s="86"/>
      <c r="P28" s="86"/>
      <c r="Q28" s="86"/>
    </row>
    <row r="29" spans="1:17" s="238" customFormat="1" ht="14.25">
      <c r="A29" s="36" t="s">
        <v>9</v>
      </c>
      <c r="B29" s="90" t="s">
        <v>39</v>
      </c>
      <c r="C29" s="25"/>
      <c r="D29" s="25"/>
      <c r="E29" s="25"/>
      <c r="F29" s="25"/>
      <c r="G29" s="25" t="s">
        <v>10</v>
      </c>
      <c r="H29" s="231">
        <f>H37+H43+H55+H59+H76+H94+H100+H107+H123+H128+H135+H138+H144+H148+H151+H158+H181+H186+H189+H208+H215+H219+H243+H250+H262+H285+H349+H381+H404+H434+H448+H476+H479+H317+H321+H406+H436+H346+H356+H388+H352+H359+H378+H385+H282+H273+H255+H472+H200+H204+H469+H110+H131+H487+H114+H233+H228+H194+H313+H409+H289+H302+H460+H503+H307+H141+H125</f>
        <v>25679.9</v>
      </c>
      <c r="I29" s="231">
        <f>I37+I43+I55+I59+I76+I94+I100+I107+I123+I128+I135+I138+I144+I148+I151+I158+I181+I186+I189+I208+I215+I219+I243+I250+I262+I285+I349+I381+I404+I434+I448+I476+I479+I317+I321+I406+I436+I346+I356+I388+I352+I359+I378+I385+I282+I273+I255+I472+I200+I204+I469+I110+I131+I487+I114+I233+I228+I194+I313+I409+I289+I302+I460+I503+I307+I141+I125</f>
        <v>0</v>
      </c>
      <c r="J29" s="231">
        <f t="shared" si="0"/>
        <v>25679.9</v>
      </c>
      <c r="K29" s="231">
        <f>K37+K43+K55+K59+K76+K94+K100+K107+K123+K128+K135+K138+K144+K148+K151+K158+K181+K186+K189+K208+K215+K219+K243+K250+K262+K285+K349+K381+K404+K434+K448+K476+K479+K317+K321+K406+K436+K346+K356+K388+K352+K359+K378+K385+K282+K273+K255+K472+K200+K204+K469+K110+K131+K487+K114+K233+K228+K194+K313</f>
        <v>20094.400000000001</v>
      </c>
      <c r="L29" s="231">
        <f>L37+L43+L55+L59+L76+L94+L100+L107+L123+L128+L135+L138+L144+L148+L151+L158+L181+L186+L189+L208+L215+L219+L243+L250+L262+L285+L349+L381+L404+L434+L448+L476+L479+L317+L321+L406+L436+L346+L356+L388+L352+L359+L378+L385+L282+L273+L255+L472+L200+L204+L469+L110+L131+L487+L114+L233+L228+L194+L313+L239</f>
        <v>20658.8</v>
      </c>
    </row>
    <row r="30" spans="1:17" s="238" customFormat="1" ht="14.25">
      <c r="A30" s="36" t="s">
        <v>11</v>
      </c>
      <c r="B30" s="90" t="s">
        <v>39</v>
      </c>
      <c r="C30" s="25"/>
      <c r="D30" s="25"/>
      <c r="E30" s="25"/>
      <c r="F30" s="25"/>
      <c r="G30" s="25" t="s">
        <v>12</v>
      </c>
      <c r="H30" s="231">
        <f>H162+H165+H169+H172+H415+H421+H417+H452+H456+H326+H492+H119+H496+H499+H70+H440+H443+H332+H339+H367+H374+H277+H342+H335+H364+H371+H223+H298+H430+H483</f>
        <v>18586.7</v>
      </c>
      <c r="I30" s="231">
        <f>I162+I165+I169+I172+I415+I421+I417+I452+I456+I326+I492+I119+I496+I499+I70+I440+I443+I332+I339+I367+I374+I277+I342+I335+I364+I371+I223+I298+I430+I483</f>
        <v>0</v>
      </c>
      <c r="J30" s="231">
        <f t="shared" si="0"/>
        <v>18586.7</v>
      </c>
      <c r="K30" s="231">
        <f>K162+K165+K169+K172+K415+K421+K417+K452+K456+K326+K492+K119+K496+K499+K70+K440+K443+K332+K339+K367+K374+K277+K342+K335+K364+K371+K223+K423</f>
        <v>1001.2</v>
      </c>
      <c r="L30" s="231">
        <f>L162+L165+L169+L172+L415+L421+L417+L452+L456+L326+L492+L119+L496+L499+L70+L440+L443+L332+L339+L367+L374+L277+L342+L335+L364+L371+L223</f>
        <v>887.4</v>
      </c>
      <c r="O30" s="86">
        <v>0</v>
      </c>
    </row>
    <row r="31" spans="1:17" s="4" customFormat="1" ht="14.25" customHeight="1">
      <c r="A31" s="36" t="s">
        <v>403</v>
      </c>
      <c r="B31" s="111" t="s">
        <v>39</v>
      </c>
      <c r="C31" s="223" t="s">
        <v>13</v>
      </c>
      <c r="D31" s="223"/>
      <c r="E31" s="223"/>
      <c r="F31" s="223"/>
      <c r="G31" s="223"/>
      <c r="H31" s="229">
        <f>H32+H38+H50+H71+H88+H66</f>
        <v>13441.7</v>
      </c>
      <c r="I31" s="229">
        <f>I32+I38+I50+I71+I88+I66</f>
        <v>0</v>
      </c>
      <c r="J31" s="231">
        <f t="shared" si="0"/>
        <v>13441.7</v>
      </c>
      <c r="K31" s="229">
        <f>K32+K38+K50+K71+K88+K66</f>
        <v>11665.999999999998</v>
      </c>
      <c r="L31" s="229">
        <f>L32+L38+L50+L71+L88+L66</f>
        <v>11667.499999999998</v>
      </c>
      <c r="O31" s="70"/>
    </row>
    <row r="32" spans="1:17" s="4" customFormat="1" ht="25.5" customHeight="1">
      <c r="A32" s="36" t="s">
        <v>14</v>
      </c>
      <c r="B32" s="111" t="s">
        <v>39</v>
      </c>
      <c r="C32" s="223" t="s">
        <v>13</v>
      </c>
      <c r="D32" s="223" t="s">
        <v>15</v>
      </c>
      <c r="E32" s="223"/>
      <c r="F32" s="223"/>
      <c r="G32" s="223"/>
      <c r="H32" s="229">
        <f t="shared" ref="H32:L36" si="1">H33</f>
        <v>1005.5</v>
      </c>
      <c r="I32" s="229">
        <f t="shared" si="1"/>
        <v>0</v>
      </c>
      <c r="J32" s="231">
        <f t="shared" si="0"/>
        <v>1005.5</v>
      </c>
      <c r="K32" s="229">
        <f t="shared" si="1"/>
        <v>923</v>
      </c>
      <c r="L32" s="229">
        <f t="shared" si="1"/>
        <v>923</v>
      </c>
      <c r="O32" s="70"/>
    </row>
    <row r="33" spans="1:16" s="4" customFormat="1" ht="18" customHeight="1">
      <c r="A33" s="36" t="s">
        <v>16</v>
      </c>
      <c r="B33" s="111" t="s">
        <v>39</v>
      </c>
      <c r="C33" s="223" t="s">
        <v>13</v>
      </c>
      <c r="D33" s="223" t="s">
        <v>15</v>
      </c>
      <c r="E33" s="223" t="s">
        <v>203</v>
      </c>
      <c r="F33" s="223"/>
      <c r="G33" s="223"/>
      <c r="H33" s="229">
        <f t="shared" si="1"/>
        <v>1005.5</v>
      </c>
      <c r="I33" s="229">
        <f t="shared" si="1"/>
        <v>0</v>
      </c>
      <c r="J33" s="231">
        <f t="shared" si="0"/>
        <v>1005.5</v>
      </c>
      <c r="K33" s="229">
        <f t="shared" si="1"/>
        <v>923</v>
      </c>
      <c r="L33" s="229">
        <f t="shared" si="1"/>
        <v>923</v>
      </c>
      <c r="O33" s="70"/>
      <c r="P33" s="70"/>
    </row>
    <row r="34" spans="1:16" s="4" customFormat="1" ht="14.25" customHeight="1">
      <c r="A34" s="36" t="s">
        <v>205</v>
      </c>
      <c r="B34" s="111" t="s">
        <v>39</v>
      </c>
      <c r="C34" s="223" t="s">
        <v>13</v>
      </c>
      <c r="D34" s="223" t="s">
        <v>15</v>
      </c>
      <c r="E34" s="223" t="s">
        <v>204</v>
      </c>
      <c r="F34" s="223"/>
      <c r="G34" s="223"/>
      <c r="H34" s="229">
        <f t="shared" si="1"/>
        <v>1005.5</v>
      </c>
      <c r="I34" s="229">
        <f t="shared" si="1"/>
        <v>0</v>
      </c>
      <c r="J34" s="231">
        <f t="shared" si="0"/>
        <v>1005.5</v>
      </c>
      <c r="K34" s="229">
        <f t="shared" si="1"/>
        <v>923</v>
      </c>
      <c r="L34" s="229">
        <f t="shared" si="1"/>
        <v>923</v>
      </c>
    </row>
    <row r="35" spans="1:16" s="4" customFormat="1" ht="63.75">
      <c r="A35" s="226" t="s">
        <v>18</v>
      </c>
      <c r="B35" s="110" t="s">
        <v>39</v>
      </c>
      <c r="C35" s="224" t="s">
        <v>13</v>
      </c>
      <c r="D35" s="224" t="s">
        <v>15</v>
      </c>
      <c r="E35" s="224" t="s">
        <v>204</v>
      </c>
      <c r="F35" s="224" t="s">
        <v>19</v>
      </c>
      <c r="G35" s="224"/>
      <c r="H35" s="228">
        <f t="shared" si="1"/>
        <v>1005.5</v>
      </c>
      <c r="I35" s="228">
        <f t="shared" si="1"/>
        <v>0</v>
      </c>
      <c r="J35" s="231">
        <f t="shared" si="0"/>
        <v>1005.5</v>
      </c>
      <c r="K35" s="228">
        <f t="shared" si="1"/>
        <v>923</v>
      </c>
      <c r="L35" s="228">
        <f t="shared" si="1"/>
        <v>923</v>
      </c>
    </row>
    <row r="36" spans="1:16" s="4" customFormat="1" ht="25.5" customHeight="1">
      <c r="A36" s="226" t="s">
        <v>20</v>
      </c>
      <c r="B36" s="110" t="s">
        <v>39</v>
      </c>
      <c r="C36" s="224" t="s">
        <v>13</v>
      </c>
      <c r="D36" s="224" t="s">
        <v>15</v>
      </c>
      <c r="E36" s="224" t="s">
        <v>204</v>
      </c>
      <c r="F36" s="224" t="s">
        <v>21</v>
      </c>
      <c r="G36" s="224"/>
      <c r="H36" s="228">
        <f>H37</f>
        <v>1005.5</v>
      </c>
      <c r="I36" s="228">
        <f>I37</f>
        <v>0</v>
      </c>
      <c r="J36" s="231">
        <f t="shared" si="0"/>
        <v>1005.5</v>
      </c>
      <c r="K36" s="228">
        <f t="shared" si="1"/>
        <v>923</v>
      </c>
      <c r="L36" s="228">
        <f t="shared" si="1"/>
        <v>923</v>
      </c>
    </row>
    <row r="37" spans="1:16" s="4" customFormat="1" ht="15.75" customHeight="1">
      <c r="A37" s="226" t="s">
        <v>9</v>
      </c>
      <c r="B37" s="110" t="s">
        <v>39</v>
      </c>
      <c r="C37" s="224" t="s">
        <v>13</v>
      </c>
      <c r="D37" s="224" t="s">
        <v>15</v>
      </c>
      <c r="E37" s="224" t="s">
        <v>204</v>
      </c>
      <c r="F37" s="224" t="s">
        <v>21</v>
      </c>
      <c r="G37" s="224" t="s">
        <v>10</v>
      </c>
      <c r="H37" s="151">
        <v>1005.5</v>
      </c>
      <c r="I37" s="151"/>
      <c r="J37" s="231">
        <f t="shared" si="0"/>
        <v>1005.5</v>
      </c>
      <c r="K37" s="120">
        <v>923</v>
      </c>
      <c r="L37" s="233">
        <v>923</v>
      </c>
      <c r="O37" s="142"/>
    </row>
    <row r="38" spans="1:16" s="4" customFormat="1" ht="51">
      <c r="A38" s="36" t="s">
        <v>22</v>
      </c>
      <c r="B38" s="111" t="s">
        <v>39</v>
      </c>
      <c r="C38" s="223" t="s">
        <v>13</v>
      </c>
      <c r="D38" s="223" t="s">
        <v>23</v>
      </c>
      <c r="E38" s="223"/>
      <c r="F38" s="223"/>
      <c r="G38" s="223"/>
      <c r="H38" s="229">
        <f>H39</f>
        <v>200</v>
      </c>
      <c r="I38" s="229">
        <f>I39</f>
        <v>0</v>
      </c>
      <c r="J38" s="231">
        <f t="shared" si="0"/>
        <v>200</v>
      </c>
      <c r="K38" s="229">
        <f>K39</f>
        <v>183.6</v>
      </c>
      <c r="L38" s="229">
        <f>L39</f>
        <v>183.6</v>
      </c>
    </row>
    <row r="39" spans="1:16" s="4" customFormat="1" ht="25.5">
      <c r="A39" s="36" t="s">
        <v>16</v>
      </c>
      <c r="B39" s="111" t="s">
        <v>39</v>
      </c>
      <c r="C39" s="223" t="s">
        <v>13</v>
      </c>
      <c r="D39" s="223" t="s">
        <v>23</v>
      </c>
      <c r="E39" s="223" t="s">
        <v>203</v>
      </c>
      <c r="F39" s="223"/>
      <c r="G39" s="223"/>
      <c r="H39" s="229">
        <f>H40</f>
        <v>200</v>
      </c>
      <c r="I39" s="229">
        <f>I40</f>
        <v>0</v>
      </c>
      <c r="J39" s="231">
        <f t="shared" si="0"/>
        <v>200</v>
      </c>
      <c r="K39" s="229">
        <f>K40</f>
        <v>183.6</v>
      </c>
      <c r="L39" s="229">
        <f>L40</f>
        <v>183.6</v>
      </c>
    </row>
    <row r="40" spans="1:16" s="4" customFormat="1" ht="16.5" customHeight="1">
      <c r="A40" s="36" t="s">
        <v>207</v>
      </c>
      <c r="B40" s="111" t="s">
        <v>39</v>
      </c>
      <c r="C40" s="223" t="s">
        <v>13</v>
      </c>
      <c r="D40" s="223" t="s">
        <v>23</v>
      </c>
      <c r="E40" s="223" t="s">
        <v>206</v>
      </c>
      <c r="F40" s="223"/>
      <c r="G40" s="223"/>
      <c r="H40" s="229">
        <f>H42+H44+H47</f>
        <v>200</v>
      </c>
      <c r="I40" s="229">
        <f>I42+I44+I47</f>
        <v>0</v>
      </c>
      <c r="J40" s="231">
        <f t="shared" si="0"/>
        <v>200</v>
      </c>
      <c r="K40" s="229">
        <f>K42+K44+K47</f>
        <v>183.6</v>
      </c>
      <c r="L40" s="229">
        <f>L42+L44+L47</f>
        <v>183.6</v>
      </c>
    </row>
    <row r="41" spans="1:16" s="4" customFormat="1" ht="63.75">
      <c r="A41" s="226" t="s">
        <v>25</v>
      </c>
      <c r="B41" s="110" t="s">
        <v>39</v>
      </c>
      <c r="C41" s="224" t="s">
        <v>13</v>
      </c>
      <c r="D41" s="224" t="s">
        <v>23</v>
      </c>
      <c r="E41" s="224" t="s">
        <v>206</v>
      </c>
      <c r="F41" s="224" t="s">
        <v>19</v>
      </c>
      <c r="G41" s="224"/>
      <c r="H41" s="228">
        <f t="shared" ref="H41:L42" si="2">H42</f>
        <v>200</v>
      </c>
      <c r="I41" s="228">
        <f t="shared" si="2"/>
        <v>0</v>
      </c>
      <c r="J41" s="231">
        <f t="shared" si="0"/>
        <v>200</v>
      </c>
      <c r="K41" s="228">
        <f t="shared" si="2"/>
        <v>183.6</v>
      </c>
      <c r="L41" s="228">
        <f t="shared" si="2"/>
        <v>183.6</v>
      </c>
    </row>
    <row r="42" spans="1:16" s="4" customFormat="1" ht="28.5" customHeight="1">
      <c r="A42" s="226" t="s">
        <v>20</v>
      </c>
      <c r="B42" s="110" t="s">
        <v>39</v>
      </c>
      <c r="C42" s="224" t="s">
        <v>13</v>
      </c>
      <c r="D42" s="224" t="s">
        <v>23</v>
      </c>
      <c r="E42" s="224" t="s">
        <v>206</v>
      </c>
      <c r="F42" s="224" t="s">
        <v>21</v>
      </c>
      <c r="G42" s="224"/>
      <c r="H42" s="228">
        <f>H43</f>
        <v>200</v>
      </c>
      <c r="I42" s="228">
        <f>I43</f>
        <v>0</v>
      </c>
      <c r="J42" s="231">
        <f t="shared" si="0"/>
        <v>200</v>
      </c>
      <c r="K42" s="228">
        <f t="shared" si="2"/>
        <v>183.6</v>
      </c>
      <c r="L42" s="228">
        <f t="shared" si="2"/>
        <v>183.6</v>
      </c>
    </row>
    <row r="43" spans="1:16" s="4" customFormat="1" ht="15">
      <c r="A43" s="226" t="s">
        <v>9</v>
      </c>
      <c r="B43" s="110" t="s">
        <v>39</v>
      </c>
      <c r="C43" s="224" t="s">
        <v>13</v>
      </c>
      <c r="D43" s="224" t="s">
        <v>23</v>
      </c>
      <c r="E43" s="224" t="s">
        <v>206</v>
      </c>
      <c r="F43" s="224" t="s">
        <v>21</v>
      </c>
      <c r="G43" s="224" t="s">
        <v>10</v>
      </c>
      <c r="H43" s="151">
        <v>200</v>
      </c>
      <c r="I43" s="151"/>
      <c r="J43" s="231">
        <f t="shared" si="0"/>
        <v>200</v>
      </c>
      <c r="K43" s="120">
        <v>183.6</v>
      </c>
      <c r="L43" s="233">
        <v>183.6</v>
      </c>
      <c r="O43" s="142"/>
    </row>
    <row r="44" spans="1:16" s="4" customFormat="1" ht="25.5" hidden="1" customHeight="1">
      <c r="A44" s="226" t="s">
        <v>26</v>
      </c>
      <c r="B44" s="110"/>
      <c r="C44" s="224" t="s">
        <v>13</v>
      </c>
      <c r="D44" s="224" t="s">
        <v>23</v>
      </c>
      <c r="E44" s="224" t="s">
        <v>206</v>
      </c>
      <c r="F44" s="224" t="s">
        <v>27</v>
      </c>
      <c r="G44" s="224"/>
      <c r="H44" s="228">
        <f>H45</f>
        <v>0</v>
      </c>
      <c r="I44" s="228"/>
      <c r="J44" s="231">
        <f t="shared" si="0"/>
        <v>0</v>
      </c>
      <c r="K44" s="113"/>
      <c r="L44" s="231">
        <f t="shared" ref="L44:L107" si="3">H44+K44</f>
        <v>0</v>
      </c>
    </row>
    <row r="45" spans="1:16" s="4" customFormat="1" ht="26.25" hidden="1" customHeight="1">
      <c r="A45" s="226" t="s">
        <v>28</v>
      </c>
      <c r="B45" s="110"/>
      <c r="C45" s="224" t="s">
        <v>13</v>
      </c>
      <c r="D45" s="224" t="s">
        <v>23</v>
      </c>
      <c r="E45" s="224" t="s">
        <v>206</v>
      </c>
      <c r="F45" s="224" t="s">
        <v>29</v>
      </c>
      <c r="G45" s="224"/>
      <c r="H45" s="228">
        <f>H46</f>
        <v>0</v>
      </c>
      <c r="I45" s="228"/>
      <c r="J45" s="231">
        <f t="shared" si="0"/>
        <v>0</v>
      </c>
      <c r="K45" s="113"/>
      <c r="L45" s="231">
        <f t="shared" si="3"/>
        <v>0</v>
      </c>
    </row>
    <row r="46" spans="1:16" s="4" customFormat="1" ht="15" hidden="1" customHeight="1">
      <c r="A46" s="226" t="s">
        <v>9</v>
      </c>
      <c r="B46" s="110"/>
      <c r="C46" s="224" t="s">
        <v>13</v>
      </c>
      <c r="D46" s="224" t="s">
        <v>23</v>
      </c>
      <c r="E46" s="224" t="s">
        <v>206</v>
      </c>
      <c r="F46" s="224" t="s">
        <v>29</v>
      </c>
      <c r="G46" s="224" t="s">
        <v>10</v>
      </c>
      <c r="H46" s="228"/>
      <c r="I46" s="228"/>
      <c r="J46" s="231">
        <f t="shared" si="0"/>
        <v>0</v>
      </c>
      <c r="K46" s="113"/>
      <c r="L46" s="231">
        <f t="shared" si="3"/>
        <v>0</v>
      </c>
    </row>
    <row r="47" spans="1:16" s="4" customFormat="1" ht="15" hidden="1" customHeight="1">
      <c r="A47" s="226" t="s">
        <v>30</v>
      </c>
      <c r="B47" s="110"/>
      <c r="C47" s="224" t="s">
        <v>13</v>
      </c>
      <c r="D47" s="224" t="s">
        <v>23</v>
      </c>
      <c r="E47" s="224" t="s">
        <v>24</v>
      </c>
      <c r="F47" s="224" t="s">
        <v>31</v>
      </c>
      <c r="G47" s="224"/>
      <c r="H47" s="228">
        <f>H48</f>
        <v>0</v>
      </c>
      <c r="I47" s="228"/>
      <c r="J47" s="231">
        <f t="shared" si="0"/>
        <v>0</v>
      </c>
      <c r="K47" s="113"/>
      <c r="L47" s="231">
        <f t="shared" si="3"/>
        <v>0</v>
      </c>
    </row>
    <row r="48" spans="1:16" s="4" customFormat="1" ht="15" hidden="1" customHeight="1">
      <c r="A48" s="226" t="s">
        <v>32</v>
      </c>
      <c r="B48" s="110"/>
      <c r="C48" s="224" t="s">
        <v>13</v>
      </c>
      <c r="D48" s="224" t="s">
        <v>23</v>
      </c>
      <c r="E48" s="224" t="s">
        <v>24</v>
      </c>
      <c r="F48" s="224" t="s">
        <v>33</v>
      </c>
      <c r="G48" s="224"/>
      <c r="H48" s="228">
        <f>H49</f>
        <v>0</v>
      </c>
      <c r="I48" s="228"/>
      <c r="J48" s="231">
        <f t="shared" si="0"/>
        <v>0</v>
      </c>
      <c r="K48" s="113"/>
      <c r="L48" s="231">
        <f t="shared" si="3"/>
        <v>0</v>
      </c>
    </row>
    <row r="49" spans="1:15" s="4" customFormat="1" ht="17.25" hidden="1" customHeight="1">
      <c r="A49" s="226" t="s">
        <v>9</v>
      </c>
      <c r="B49" s="110"/>
      <c r="C49" s="224" t="s">
        <v>13</v>
      </c>
      <c r="D49" s="224" t="s">
        <v>23</v>
      </c>
      <c r="E49" s="224" t="s">
        <v>24</v>
      </c>
      <c r="F49" s="224" t="s">
        <v>33</v>
      </c>
      <c r="G49" s="224" t="s">
        <v>10</v>
      </c>
      <c r="H49" s="228"/>
      <c r="I49" s="228"/>
      <c r="J49" s="231">
        <f t="shared" si="0"/>
        <v>0</v>
      </c>
      <c r="K49" s="113"/>
      <c r="L49" s="231">
        <f t="shared" si="3"/>
        <v>0</v>
      </c>
    </row>
    <row r="50" spans="1:15" s="16" customFormat="1" ht="51">
      <c r="A50" s="36" t="s">
        <v>525</v>
      </c>
      <c r="B50" s="111" t="s">
        <v>39</v>
      </c>
      <c r="C50" s="223" t="s">
        <v>13</v>
      </c>
      <c r="D50" s="223" t="s">
        <v>34</v>
      </c>
      <c r="E50" s="223"/>
      <c r="F50" s="223"/>
      <c r="G50" s="223"/>
      <c r="H50" s="229">
        <f>H51</f>
        <v>7100</v>
      </c>
      <c r="I50" s="229">
        <f>I51</f>
        <v>0</v>
      </c>
      <c r="J50" s="231">
        <f t="shared" si="0"/>
        <v>7100</v>
      </c>
      <c r="K50" s="229">
        <f>K51</f>
        <v>6517.8</v>
      </c>
      <c r="L50" s="229">
        <f>L51</f>
        <v>6517.8</v>
      </c>
    </row>
    <row r="51" spans="1:15" s="16" customFormat="1" ht="14.25" customHeight="1">
      <c r="A51" s="36" t="s">
        <v>16</v>
      </c>
      <c r="B51" s="111" t="s">
        <v>39</v>
      </c>
      <c r="C51" s="223" t="s">
        <v>13</v>
      </c>
      <c r="D51" s="223" t="s">
        <v>34</v>
      </c>
      <c r="E51" s="223" t="s">
        <v>203</v>
      </c>
      <c r="F51" s="223"/>
      <c r="G51" s="223"/>
      <c r="H51" s="229">
        <f>H52+H56</f>
        <v>7100</v>
      </c>
      <c r="I51" s="229">
        <f>I52+I56</f>
        <v>0</v>
      </c>
      <c r="J51" s="231">
        <f t="shared" si="0"/>
        <v>7100</v>
      </c>
      <c r="K51" s="229">
        <f>K52+K56</f>
        <v>6517.8</v>
      </c>
      <c r="L51" s="229">
        <f>L52+L56</f>
        <v>6517.8</v>
      </c>
    </row>
    <row r="52" spans="1:15" s="16" customFormat="1" ht="27.75" hidden="1" customHeight="1">
      <c r="A52" s="36" t="s">
        <v>208</v>
      </c>
      <c r="B52" s="111" t="s">
        <v>39</v>
      </c>
      <c r="C52" s="223" t="s">
        <v>13</v>
      </c>
      <c r="D52" s="223" t="s">
        <v>34</v>
      </c>
      <c r="E52" s="223" t="s">
        <v>209</v>
      </c>
      <c r="F52" s="223"/>
      <c r="G52" s="223"/>
      <c r="H52" s="229">
        <f>H53</f>
        <v>0</v>
      </c>
      <c r="I52" s="229"/>
      <c r="J52" s="231">
        <f t="shared" si="0"/>
        <v>0</v>
      </c>
      <c r="K52" s="229">
        <f>K53</f>
        <v>0</v>
      </c>
      <c r="L52" s="231">
        <f t="shared" si="3"/>
        <v>0</v>
      </c>
    </row>
    <row r="53" spans="1:15" s="4" customFormat="1" ht="63.75" hidden="1" customHeight="1">
      <c r="A53" s="226" t="s">
        <v>18</v>
      </c>
      <c r="B53" s="110" t="s">
        <v>39</v>
      </c>
      <c r="C53" s="224" t="s">
        <v>13</v>
      </c>
      <c r="D53" s="224" t="s">
        <v>34</v>
      </c>
      <c r="E53" s="224" t="s">
        <v>209</v>
      </c>
      <c r="F53" s="224" t="s">
        <v>19</v>
      </c>
      <c r="G53" s="224"/>
      <c r="H53" s="228">
        <f>H54</f>
        <v>0</v>
      </c>
      <c r="I53" s="228"/>
      <c r="J53" s="231">
        <f t="shared" si="0"/>
        <v>0</v>
      </c>
      <c r="K53" s="228">
        <f>K54</f>
        <v>0</v>
      </c>
      <c r="L53" s="233">
        <f t="shared" si="3"/>
        <v>0</v>
      </c>
    </row>
    <row r="54" spans="1:15" s="4" customFormat="1" ht="25.5" hidden="1" customHeight="1">
      <c r="A54" s="226" t="s">
        <v>20</v>
      </c>
      <c r="B54" s="110" t="s">
        <v>39</v>
      </c>
      <c r="C54" s="224" t="s">
        <v>13</v>
      </c>
      <c r="D54" s="224" t="s">
        <v>34</v>
      </c>
      <c r="E54" s="224" t="s">
        <v>209</v>
      </c>
      <c r="F54" s="224" t="s">
        <v>21</v>
      </c>
      <c r="G54" s="224"/>
      <c r="H54" s="228">
        <f>H55</f>
        <v>0</v>
      </c>
      <c r="I54" s="228"/>
      <c r="J54" s="231">
        <f t="shared" si="0"/>
        <v>0</v>
      </c>
      <c r="K54" s="228">
        <f>K55</f>
        <v>0</v>
      </c>
      <c r="L54" s="233">
        <f t="shared" si="3"/>
        <v>0</v>
      </c>
    </row>
    <row r="55" spans="1:15" s="4" customFormat="1" ht="14.25" hidden="1" customHeight="1">
      <c r="A55" s="226" t="s">
        <v>9</v>
      </c>
      <c r="B55" s="110" t="s">
        <v>39</v>
      </c>
      <c r="C55" s="224" t="s">
        <v>13</v>
      </c>
      <c r="D55" s="224" t="s">
        <v>34</v>
      </c>
      <c r="E55" s="224" t="s">
        <v>209</v>
      </c>
      <c r="F55" s="224" t="s">
        <v>21</v>
      </c>
      <c r="G55" s="224" t="s">
        <v>10</v>
      </c>
      <c r="H55" s="228"/>
      <c r="I55" s="228"/>
      <c r="J55" s="231">
        <f t="shared" si="0"/>
        <v>0</v>
      </c>
      <c r="K55" s="120"/>
      <c r="L55" s="233">
        <f t="shared" si="3"/>
        <v>0</v>
      </c>
    </row>
    <row r="56" spans="1:15" s="17" customFormat="1" ht="13.5" customHeight="1">
      <c r="A56" s="36" t="s">
        <v>207</v>
      </c>
      <c r="B56" s="111" t="s">
        <v>39</v>
      </c>
      <c r="C56" s="223" t="s">
        <v>13</v>
      </c>
      <c r="D56" s="223" t="s">
        <v>34</v>
      </c>
      <c r="E56" s="223" t="s">
        <v>203</v>
      </c>
      <c r="F56" s="223"/>
      <c r="G56" s="223"/>
      <c r="H56" s="229">
        <f>H57+H60+H63</f>
        <v>7100</v>
      </c>
      <c r="I56" s="229">
        <f>I57+I60+I63</f>
        <v>0</v>
      </c>
      <c r="J56" s="231">
        <f t="shared" si="0"/>
        <v>7100</v>
      </c>
      <c r="K56" s="229">
        <f>K57+K60+K63</f>
        <v>6517.8</v>
      </c>
      <c r="L56" s="229">
        <f>L57+L60+L63</f>
        <v>6517.8</v>
      </c>
    </row>
    <row r="57" spans="1:15" s="4" customFormat="1" ht="63.75">
      <c r="A57" s="226" t="s">
        <v>18</v>
      </c>
      <c r="B57" s="110" t="s">
        <v>39</v>
      </c>
      <c r="C57" s="224" t="s">
        <v>13</v>
      </c>
      <c r="D57" s="224" t="s">
        <v>34</v>
      </c>
      <c r="E57" s="224" t="s">
        <v>206</v>
      </c>
      <c r="F57" s="224" t="s">
        <v>19</v>
      </c>
      <c r="G57" s="224"/>
      <c r="H57" s="228">
        <f>H58</f>
        <v>7100</v>
      </c>
      <c r="I57" s="228">
        <f>I58</f>
        <v>0</v>
      </c>
      <c r="J57" s="231">
        <f t="shared" si="0"/>
        <v>7100</v>
      </c>
      <c r="K57" s="228">
        <f>K58</f>
        <v>6517.8</v>
      </c>
      <c r="L57" s="228">
        <f>L58</f>
        <v>6517.8</v>
      </c>
    </row>
    <row r="58" spans="1:15" s="4" customFormat="1" ht="27" customHeight="1">
      <c r="A58" s="226" t="s">
        <v>20</v>
      </c>
      <c r="B58" s="110" t="s">
        <v>39</v>
      </c>
      <c r="C58" s="224" t="s">
        <v>13</v>
      </c>
      <c r="D58" s="224" t="s">
        <v>34</v>
      </c>
      <c r="E58" s="224" t="s">
        <v>206</v>
      </c>
      <c r="F58" s="224" t="s">
        <v>21</v>
      </c>
      <c r="G58" s="224"/>
      <c r="H58" s="228">
        <f>H59</f>
        <v>7100</v>
      </c>
      <c r="I58" s="228">
        <f>I59</f>
        <v>0</v>
      </c>
      <c r="J58" s="231">
        <f t="shared" si="0"/>
        <v>7100</v>
      </c>
      <c r="K58" s="228">
        <f>K59</f>
        <v>6517.8</v>
      </c>
      <c r="L58" s="228">
        <f>L59</f>
        <v>6517.8</v>
      </c>
    </row>
    <row r="59" spans="1:15" s="4" customFormat="1" ht="15">
      <c r="A59" s="226" t="s">
        <v>9</v>
      </c>
      <c r="B59" s="110" t="s">
        <v>39</v>
      </c>
      <c r="C59" s="224" t="s">
        <v>13</v>
      </c>
      <c r="D59" s="224" t="s">
        <v>34</v>
      </c>
      <c r="E59" s="224" t="s">
        <v>206</v>
      </c>
      <c r="F59" s="224" t="s">
        <v>21</v>
      </c>
      <c r="G59" s="224" t="s">
        <v>10</v>
      </c>
      <c r="H59" s="151">
        <v>7100</v>
      </c>
      <c r="I59" s="151"/>
      <c r="J59" s="231">
        <f t="shared" si="0"/>
        <v>7100</v>
      </c>
      <c r="K59" s="120">
        <v>6517.8</v>
      </c>
      <c r="L59" s="233">
        <v>6517.8</v>
      </c>
      <c r="O59" s="142"/>
    </row>
    <row r="60" spans="1:15" s="4" customFormat="1" ht="25.5" hidden="1" customHeight="1">
      <c r="A60" s="226" t="s">
        <v>35</v>
      </c>
      <c r="B60" s="110"/>
      <c r="C60" s="224" t="s">
        <v>13</v>
      </c>
      <c r="D60" s="224" t="s">
        <v>34</v>
      </c>
      <c r="E60" s="224" t="s">
        <v>206</v>
      </c>
      <c r="F60" s="224" t="s">
        <v>27</v>
      </c>
      <c r="G60" s="224"/>
      <c r="H60" s="228">
        <f>H61</f>
        <v>0</v>
      </c>
      <c r="I60" s="228"/>
      <c r="J60" s="231">
        <f t="shared" si="0"/>
        <v>0</v>
      </c>
      <c r="K60" s="113"/>
      <c r="L60" s="233">
        <f t="shared" si="3"/>
        <v>0</v>
      </c>
    </row>
    <row r="61" spans="1:15" s="4" customFormat="1" ht="25.5" hidden="1" customHeight="1">
      <c r="A61" s="226" t="s">
        <v>28</v>
      </c>
      <c r="B61" s="110"/>
      <c r="C61" s="224" t="s">
        <v>13</v>
      </c>
      <c r="D61" s="224" t="s">
        <v>34</v>
      </c>
      <c r="E61" s="224" t="s">
        <v>206</v>
      </c>
      <c r="F61" s="224" t="s">
        <v>29</v>
      </c>
      <c r="G61" s="224"/>
      <c r="H61" s="228">
        <f>H62</f>
        <v>0</v>
      </c>
      <c r="I61" s="228"/>
      <c r="J61" s="231">
        <f t="shared" si="0"/>
        <v>0</v>
      </c>
      <c r="K61" s="113"/>
      <c r="L61" s="233">
        <f t="shared" si="3"/>
        <v>0</v>
      </c>
    </row>
    <row r="62" spans="1:15" s="4" customFormat="1" ht="15" hidden="1" customHeight="1">
      <c r="A62" s="226" t="s">
        <v>9</v>
      </c>
      <c r="B62" s="110"/>
      <c r="C62" s="224" t="s">
        <v>13</v>
      </c>
      <c r="D62" s="224" t="s">
        <v>34</v>
      </c>
      <c r="E62" s="224" t="s">
        <v>206</v>
      </c>
      <c r="F62" s="224" t="s">
        <v>29</v>
      </c>
      <c r="G62" s="224" t="s">
        <v>10</v>
      </c>
      <c r="H62" s="228"/>
      <c r="I62" s="228"/>
      <c r="J62" s="231">
        <f t="shared" si="0"/>
        <v>0</v>
      </c>
      <c r="K62" s="113"/>
      <c r="L62" s="233">
        <f t="shared" si="3"/>
        <v>0</v>
      </c>
    </row>
    <row r="63" spans="1:15" s="4" customFormat="1" ht="15" hidden="1" customHeight="1">
      <c r="A63" s="226" t="s">
        <v>30</v>
      </c>
      <c r="B63" s="110"/>
      <c r="C63" s="224" t="s">
        <v>13</v>
      </c>
      <c r="D63" s="224" t="s">
        <v>34</v>
      </c>
      <c r="E63" s="224" t="s">
        <v>24</v>
      </c>
      <c r="F63" s="224" t="s">
        <v>31</v>
      </c>
      <c r="G63" s="224"/>
      <c r="H63" s="228">
        <f>H64</f>
        <v>0</v>
      </c>
      <c r="I63" s="228"/>
      <c r="J63" s="231">
        <f t="shared" si="0"/>
        <v>0</v>
      </c>
      <c r="K63" s="113"/>
      <c r="L63" s="233">
        <f t="shared" si="3"/>
        <v>0</v>
      </c>
    </row>
    <row r="64" spans="1:15" s="4" customFormat="1" ht="15" hidden="1" customHeight="1">
      <c r="A64" s="226" t="s">
        <v>32</v>
      </c>
      <c r="B64" s="110"/>
      <c r="C64" s="224" t="s">
        <v>13</v>
      </c>
      <c r="D64" s="224" t="s">
        <v>34</v>
      </c>
      <c r="E64" s="224" t="s">
        <v>24</v>
      </c>
      <c r="F64" s="224" t="s">
        <v>33</v>
      </c>
      <c r="G64" s="224"/>
      <c r="H64" s="228">
        <f>H65</f>
        <v>0</v>
      </c>
      <c r="I64" s="228"/>
      <c r="J64" s="231">
        <f t="shared" si="0"/>
        <v>0</v>
      </c>
      <c r="K64" s="113"/>
      <c r="L64" s="233">
        <f t="shared" si="3"/>
        <v>0</v>
      </c>
    </row>
    <row r="65" spans="1:15" s="4" customFormat="1" ht="15" hidden="1" customHeight="1">
      <c r="A65" s="226" t="s">
        <v>9</v>
      </c>
      <c r="B65" s="110"/>
      <c r="C65" s="224" t="s">
        <v>13</v>
      </c>
      <c r="D65" s="224" t="s">
        <v>34</v>
      </c>
      <c r="E65" s="224" t="s">
        <v>24</v>
      </c>
      <c r="F65" s="224" t="s">
        <v>33</v>
      </c>
      <c r="G65" s="224" t="s">
        <v>10</v>
      </c>
      <c r="H65" s="228"/>
      <c r="I65" s="228"/>
      <c r="J65" s="231">
        <f t="shared" si="0"/>
        <v>0</v>
      </c>
      <c r="K65" s="113"/>
      <c r="L65" s="233">
        <f t="shared" si="3"/>
        <v>0</v>
      </c>
    </row>
    <row r="66" spans="1:15" s="4" customFormat="1" ht="13.5" customHeight="1">
      <c r="A66" s="36" t="s">
        <v>36</v>
      </c>
      <c r="B66" s="111" t="s">
        <v>39</v>
      </c>
      <c r="C66" s="223" t="s">
        <v>13</v>
      </c>
      <c r="D66" s="223" t="s">
        <v>37</v>
      </c>
      <c r="E66" s="223"/>
      <c r="F66" s="223"/>
      <c r="G66" s="223"/>
      <c r="H66" s="229">
        <f t="shared" ref="H66:L69" si="4">H67</f>
        <v>43</v>
      </c>
      <c r="I66" s="229">
        <f t="shared" si="4"/>
        <v>0</v>
      </c>
      <c r="J66" s="231">
        <f t="shared" si="0"/>
        <v>43</v>
      </c>
      <c r="K66" s="229">
        <f t="shared" si="4"/>
        <v>0.4</v>
      </c>
      <c r="L66" s="229">
        <f t="shared" si="4"/>
        <v>3.9</v>
      </c>
    </row>
    <row r="67" spans="1:15" s="4" customFormat="1" ht="41.25" customHeight="1">
      <c r="A67" s="226" t="s">
        <v>458</v>
      </c>
      <c r="B67" s="110" t="s">
        <v>39</v>
      </c>
      <c r="C67" s="224" t="s">
        <v>13</v>
      </c>
      <c r="D67" s="224" t="s">
        <v>37</v>
      </c>
      <c r="E67" s="224" t="s">
        <v>459</v>
      </c>
      <c r="F67" s="224"/>
      <c r="G67" s="224"/>
      <c r="H67" s="228">
        <f t="shared" si="4"/>
        <v>43</v>
      </c>
      <c r="I67" s="228">
        <f t="shared" si="4"/>
        <v>0</v>
      </c>
      <c r="J67" s="231">
        <f t="shared" si="0"/>
        <v>43</v>
      </c>
      <c r="K67" s="228">
        <f t="shared" si="4"/>
        <v>0.4</v>
      </c>
      <c r="L67" s="228">
        <f t="shared" si="4"/>
        <v>3.9</v>
      </c>
    </row>
    <row r="68" spans="1:15" s="4" customFormat="1" ht="25.5">
      <c r="A68" s="226" t="s">
        <v>35</v>
      </c>
      <c r="B68" s="110" t="s">
        <v>39</v>
      </c>
      <c r="C68" s="224" t="s">
        <v>13</v>
      </c>
      <c r="D68" s="224" t="s">
        <v>37</v>
      </c>
      <c r="E68" s="224" t="s">
        <v>459</v>
      </c>
      <c r="F68" s="224" t="s">
        <v>27</v>
      </c>
      <c r="G68" s="224"/>
      <c r="H68" s="228">
        <f t="shared" si="4"/>
        <v>43</v>
      </c>
      <c r="I68" s="228">
        <f t="shared" si="4"/>
        <v>0</v>
      </c>
      <c r="J68" s="231">
        <f t="shared" si="0"/>
        <v>43</v>
      </c>
      <c r="K68" s="228">
        <f t="shared" si="4"/>
        <v>0.4</v>
      </c>
      <c r="L68" s="228">
        <f t="shared" si="4"/>
        <v>3.9</v>
      </c>
    </row>
    <row r="69" spans="1:15" s="4" customFormat="1" ht="25.5">
      <c r="A69" s="226" t="s">
        <v>28</v>
      </c>
      <c r="B69" s="110" t="s">
        <v>39</v>
      </c>
      <c r="C69" s="224" t="s">
        <v>13</v>
      </c>
      <c r="D69" s="224" t="s">
        <v>37</v>
      </c>
      <c r="E69" s="224" t="s">
        <v>459</v>
      </c>
      <c r="F69" s="224" t="s">
        <v>76</v>
      </c>
      <c r="G69" s="224"/>
      <c r="H69" s="228">
        <f t="shared" si="4"/>
        <v>43</v>
      </c>
      <c r="I69" s="228">
        <f t="shared" si="4"/>
        <v>0</v>
      </c>
      <c r="J69" s="231">
        <f t="shared" si="0"/>
        <v>43</v>
      </c>
      <c r="K69" s="228">
        <f t="shared" si="4"/>
        <v>0.4</v>
      </c>
      <c r="L69" s="228">
        <f t="shared" si="4"/>
        <v>3.9</v>
      </c>
    </row>
    <row r="70" spans="1:15" s="4" customFormat="1" ht="12" customHeight="1">
      <c r="A70" s="226" t="s">
        <v>11</v>
      </c>
      <c r="B70" s="110" t="s">
        <v>39</v>
      </c>
      <c r="C70" s="224" t="s">
        <v>13</v>
      </c>
      <c r="D70" s="224" t="s">
        <v>37</v>
      </c>
      <c r="E70" s="224" t="s">
        <v>459</v>
      </c>
      <c r="F70" s="224" t="s">
        <v>76</v>
      </c>
      <c r="G70" s="224" t="s">
        <v>12</v>
      </c>
      <c r="H70" s="228">
        <v>43</v>
      </c>
      <c r="I70" s="228"/>
      <c r="J70" s="231">
        <f t="shared" si="0"/>
        <v>43</v>
      </c>
      <c r="K70" s="139">
        <v>0.4</v>
      </c>
      <c r="L70" s="233">
        <v>3.9</v>
      </c>
      <c r="O70" s="142"/>
    </row>
    <row r="71" spans="1:15" s="4" customFormat="1" ht="38.25">
      <c r="A71" s="36" t="s">
        <v>40</v>
      </c>
      <c r="B71" s="111" t="s">
        <v>39</v>
      </c>
      <c r="C71" s="223" t="s">
        <v>13</v>
      </c>
      <c r="D71" s="223" t="s">
        <v>41</v>
      </c>
      <c r="E71" s="223"/>
      <c r="F71" s="223"/>
      <c r="G71" s="223"/>
      <c r="H71" s="229">
        <f>H72</f>
        <v>450</v>
      </c>
      <c r="I71" s="229">
        <f>I72</f>
        <v>0</v>
      </c>
      <c r="J71" s="231">
        <f t="shared" si="0"/>
        <v>450</v>
      </c>
      <c r="K71" s="229">
        <f>K72</f>
        <v>446.3</v>
      </c>
      <c r="L71" s="229">
        <f>L72</f>
        <v>446.3</v>
      </c>
    </row>
    <row r="72" spans="1:15" s="4" customFormat="1" ht="17.25" customHeight="1">
      <c r="A72" s="36" t="s">
        <v>16</v>
      </c>
      <c r="B72" s="111" t="s">
        <v>39</v>
      </c>
      <c r="C72" s="223" t="s">
        <v>13</v>
      </c>
      <c r="D72" s="223" t="s">
        <v>41</v>
      </c>
      <c r="E72" s="223" t="s">
        <v>203</v>
      </c>
      <c r="F72" s="223"/>
      <c r="G72" s="223"/>
      <c r="H72" s="229">
        <f>H73</f>
        <v>450</v>
      </c>
      <c r="I72" s="229">
        <f>I73</f>
        <v>0</v>
      </c>
      <c r="J72" s="231">
        <f t="shared" si="0"/>
        <v>450</v>
      </c>
      <c r="K72" s="229">
        <f>K73</f>
        <v>446.3</v>
      </c>
      <c r="L72" s="229">
        <f>L73</f>
        <v>446.3</v>
      </c>
    </row>
    <row r="73" spans="1:15" s="17" customFormat="1" ht="16.5" customHeight="1">
      <c r="A73" s="36" t="s">
        <v>207</v>
      </c>
      <c r="B73" s="111" t="s">
        <v>39</v>
      </c>
      <c r="C73" s="223" t="s">
        <v>13</v>
      </c>
      <c r="D73" s="223" t="s">
        <v>41</v>
      </c>
      <c r="E73" s="223" t="s">
        <v>206</v>
      </c>
      <c r="F73" s="18"/>
      <c r="G73" s="18"/>
      <c r="H73" s="229">
        <f>H74+H77+H80</f>
        <v>450</v>
      </c>
      <c r="I73" s="229">
        <f>I74+I77+I80</f>
        <v>0</v>
      </c>
      <c r="J73" s="231">
        <f t="shared" si="0"/>
        <v>450</v>
      </c>
      <c r="K73" s="229">
        <f>K74+K77+K80</f>
        <v>446.3</v>
      </c>
      <c r="L73" s="229">
        <f>L74+L77+L80</f>
        <v>446.3</v>
      </c>
    </row>
    <row r="74" spans="1:15" s="4" customFormat="1" ht="63.75">
      <c r="A74" s="226" t="s">
        <v>18</v>
      </c>
      <c r="B74" s="110" t="s">
        <v>39</v>
      </c>
      <c r="C74" s="224" t="s">
        <v>13</v>
      </c>
      <c r="D74" s="224" t="s">
        <v>41</v>
      </c>
      <c r="E74" s="224" t="s">
        <v>206</v>
      </c>
      <c r="F74" s="224" t="s">
        <v>19</v>
      </c>
      <c r="G74" s="224"/>
      <c r="H74" s="228">
        <f t="shared" ref="H74:L75" si="5">H75</f>
        <v>450</v>
      </c>
      <c r="I74" s="228">
        <f t="shared" si="5"/>
        <v>0</v>
      </c>
      <c r="J74" s="231">
        <f t="shared" si="0"/>
        <v>450</v>
      </c>
      <c r="K74" s="228">
        <f t="shared" si="5"/>
        <v>446.3</v>
      </c>
      <c r="L74" s="228">
        <f t="shared" si="5"/>
        <v>446.3</v>
      </c>
    </row>
    <row r="75" spans="1:15" s="4" customFormat="1" ht="25.5">
      <c r="A75" s="226" t="s">
        <v>20</v>
      </c>
      <c r="B75" s="110" t="s">
        <v>39</v>
      </c>
      <c r="C75" s="224" t="s">
        <v>13</v>
      </c>
      <c r="D75" s="224" t="s">
        <v>41</v>
      </c>
      <c r="E75" s="224" t="s">
        <v>206</v>
      </c>
      <c r="F75" s="224" t="s">
        <v>21</v>
      </c>
      <c r="G75" s="224"/>
      <c r="H75" s="228">
        <f>H76</f>
        <v>450</v>
      </c>
      <c r="I75" s="228">
        <f>I76</f>
        <v>0</v>
      </c>
      <c r="J75" s="231">
        <f t="shared" si="0"/>
        <v>450</v>
      </c>
      <c r="K75" s="228">
        <f t="shared" si="5"/>
        <v>446.3</v>
      </c>
      <c r="L75" s="228">
        <f t="shared" si="5"/>
        <v>446.3</v>
      </c>
    </row>
    <row r="76" spans="1:15" s="4" customFormat="1" ht="15">
      <c r="A76" s="226" t="s">
        <v>9</v>
      </c>
      <c r="B76" s="110" t="s">
        <v>39</v>
      </c>
      <c r="C76" s="224" t="s">
        <v>13</v>
      </c>
      <c r="D76" s="224" t="s">
        <v>41</v>
      </c>
      <c r="E76" s="224" t="s">
        <v>206</v>
      </c>
      <c r="F76" s="224" t="s">
        <v>21</v>
      </c>
      <c r="G76" s="224" t="s">
        <v>10</v>
      </c>
      <c r="H76" s="151">
        <v>450</v>
      </c>
      <c r="I76" s="151"/>
      <c r="J76" s="231">
        <f t="shared" si="0"/>
        <v>450</v>
      </c>
      <c r="K76" s="120">
        <v>446.3</v>
      </c>
      <c r="L76" s="233">
        <v>446.3</v>
      </c>
      <c r="O76" s="142"/>
    </row>
    <row r="77" spans="1:15" s="4" customFormat="1" ht="25.5" hidden="1" customHeight="1">
      <c r="A77" s="226" t="s">
        <v>26</v>
      </c>
      <c r="B77" s="110"/>
      <c r="C77" s="224" t="s">
        <v>13</v>
      </c>
      <c r="D77" s="224" t="s">
        <v>41</v>
      </c>
      <c r="E77" s="224" t="s">
        <v>206</v>
      </c>
      <c r="F77" s="224" t="s">
        <v>27</v>
      </c>
      <c r="G77" s="224"/>
      <c r="H77" s="228">
        <f>H78</f>
        <v>0</v>
      </c>
      <c r="I77" s="228"/>
      <c r="J77" s="231">
        <f t="shared" si="0"/>
        <v>0</v>
      </c>
      <c r="K77" s="113"/>
      <c r="L77" s="231">
        <f t="shared" si="3"/>
        <v>0</v>
      </c>
    </row>
    <row r="78" spans="1:15" s="4" customFormat="1" ht="25.5" hidden="1" customHeight="1">
      <c r="A78" s="226" t="s">
        <v>28</v>
      </c>
      <c r="B78" s="110"/>
      <c r="C78" s="224" t="s">
        <v>13</v>
      </c>
      <c r="D78" s="224" t="s">
        <v>41</v>
      </c>
      <c r="E78" s="224" t="s">
        <v>206</v>
      </c>
      <c r="F78" s="224" t="s">
        <v>29</v>
      </c>
      <c r="G78" s="224"/>
      <c r="H78" s="228">
        <f>H79</f>
        <v>0</v>
      </c>
      <c r="I78" s="228"/>
      <c r="J78" s="231">
        <f t="shared" si="0"/>
        <v>0</v>
      </c>
      <c r="K78" s="113"/>
      <c r="L78" s="231">
        <f t="shared" si="3"/>
        <v>0</v>
      </c>
    </row>
    <row r="79" spans="1:15" s="4" customFormat="1" ht="15" hidden="1" customHeight="1">
      <c r="A79" s="226" t="s">
        <v>9</v>
      </c>
      <c r="B79" s="110"/>
      <c r="C79" s="224" t="s">
        <v>13</v>
      </c>
      <c r="D79" s="224" t="s">
        <v>41</v>
      </c>
      <c r="E79" s="224" t="s">
        <v>206</v>
      </c>
      <c r="F79" s="224" t="s">
        <v>29</v>
      </c>
      <c r="G79" s="224" t="s">
        <v>10</v>
      </c>
      <c r="H79" s="228"/>
      <c r="I79" s="228"/>
      <c r="J79" s="231">
        <f t="shared" si="0"/>
        <v>0</v>
      </c>
      <c r="K79" s="113"/>
      <c r="L79" s="231">
        <f t="shared" si="3"/>
        <v>0</v>
      </c>
    </row>
    <row r="80" spans="1:15" s="4" customFormat="1" ht="15" hidden="1" customHeight="1">
      <c r="A80" s="26" t="s">
        <v>123</v>
      </c>
      <c r="B80" s="74"/>
      <c r="C80" s="224" t="s">
        <v>13</v>
      </c>
      <c r="D80" s="224" t="s">
        <v>41</v>
      </c>
      <c r="E80" s="224" t="s">
        <v>206</v>
      </c>
      <c r="F80" s="224" t="s">
        <v>124</v>
      </c>
      <c r="G80" s="224"/>
      <c r="H80" s="228">
        <f>H81</f>
        <v>0</v>
      </c>
      <c r="I80" s="228"/>
      <c r="J80" s="231">
        <f t="shared" si="0"/>
        <v>0</v>
      </c>
      <c r="K80" s="113"/>
      <c r="L80" s="231">
        <f t="shared" si="3"/>
        <v>0</v>
      </c>
    </row>
    <row r="81" spans="1:15" s="4" customFormat="1" ht="26.25" hidden="1" customHeight="1">
      <c r="A81" s="26" t="s">
        <v>125</v>
      </c>
      <c r="B81" s="74"/>
      <c r="C81" s="224" t="s">
        <v>13</v>
      </c>
      <c r="D81" s="224" t="s">
        <v>41</v>
      </c>
      <c r="E81" s="224" t="s">
        <v>206</v>
      </c>
      <c r="F81" s="224" t="s">
        <v>126</v>
      </c>
      <c r="G81" s="224"/>
      <c r="H81" s="228">
        <f>H82</f>
        <v>0</v>
      </c>
      <c r="I81" s="228"/>
      <c r="J81" s="231">
        <f t="shared" si="0"/>
        <v>0</v>
      </c>
      <c r="K81" s="113"/>
      <c r="L81" s="231">
        <f t="shared" si="3"/>
        <v>0</v>
      </c>
    </row>
    <row r="82" spans="1:15" s="4" customFormat="1" ht="17.25" hidden="1" customHeight="1">
      <c r="A82" s="226" t="s">
        <v>128</v>
      </c>
      <c r="B82" s="110"/>
      <c r="C82" s="224" t="s">
        <v>13</v>
      </c>
      <c r="D82" s="224" t="s">
        <v>41</v>
      </c>
      <c r="E82" s="224" t="s">
        <v>206</v>
      </c>
      <c r="F82" s="224" t="s">
        <v>126</v>
      </c>
      <c r="G82" s="224" t="s">
        <v>10</v>
      </c>
      <c r="H82" s="228"/>
      <c r="I82" s="228"/>
      <c r="J82" s="231">
        <f t="shared" si="0"/>
        <v>0</v>
      </c>
      <c r="K82" s="113"/>
      <c r="L82" s="231">
        <f t="shared" si="3"/>
        <v>0</v>
      </c>
    </row>
    <row r="83" spans="1:15" s="4" customFormat="1" ht="15" hidden="1" customHeight="1">
      <c r="A83" s="36" t="s">
        <v>43</v>
      </c>
      <c r="B83" s="111"/>
      <c r="C83" s="223" t="s">
        <v>13</v>
      </c>
      <c r="D83" s="223" t="s">
        <v>42</v>
      </c>
      <c r="E83" s="223" t="s">
        <v>17</v>
      </c>
      <c r="F83" s="223"/>
      <c r="G83" s="223"/>
      <c r="H83" s="229">
        <f>H84</f>
        <v>0</v>
      </c>
      <c r="I83" s="229"/>
      <c r="J83" s="231">
        <f t="shared" si="0"/>
        <v>0</v>
      </c>
      <c r="K83" s="113"/>
      <c r="L83" s="231">
        <f t="shared" si="3"/>
        <v>0</v>
      </c>
    </row>
    <row r="84" spans="1:15" s="4" customFormat="1" ht="25.5" hidden="1" customHeight="1">
      <c r="A84" s="226" t="s">
        <v>44</v>
      </c>
      <c r="B84" s="110"/>
      <c r="C84" s="224" t="s">
        <v>13</v>
      </c>
      <c r="D84" s="224" t="s">
        <v>42</v>
      </c>
      <c r="E84" s="224" t="s">
        <v>45</v>
      </c>
      <c r="F84" s="224"/>
      <c r="G84" s="224"/>
      <c r="H84" s="228">
        <f>H85</f>
        <v>0</v>
      </c>
      <c r="I84" s="228"/>
      <c r="J84" s="231">
        <f t="shared" si="0"/>
        <v>0</v>
      </c>
      <c r="K84" s="113"/>
      <c r="L84" s="231">
        <f t="shared" si="3"/>
        <v>0</v>
      </c>
    </row>
    <row r="85" spans="1:15" s="4" customFormat="1" ht="25.5" hidden="1" customHeight="1">
      <c r="A85" s="226" t="s">
        <v>26</v>
      </c>
      <c r="B85" s="110"/>
      <c r="C85" s="224" t="s">
        <v>13</v>
      </c>
      <c r="D85" s="224" t="s">
        <v>42</v>
      </c>
      <c r="E85" s="224" t="s">
        <v>45</v>
      </c>
      <c r="F85" s="224" t="s">
        <v>27</v>
      </c>
      <c r="G85" s="224"/>
      <c r="H85" s="228">
        <f>H87</f>
        <v>0</v>
      </c>
      <c r="I85" s="228"/>
      <c r="J85" s="231">
        <f t="shared" si="0"/>
        <v>0</v>
      </c>
      <c r="K85" s="113"/>
      <c r="L85" s="231">
        <f t="shared" si="3"/>
        <v>0</v>
      </c>
    </row>
    <row r="86" spans="1:15" s="4" customFormat="1" ht="25.5" hidden="1" customHeight="1">
      <c r="A86" s="226" t="s">
        <v>28</v>
      </c>
      <c r="B86" s="110"/>
      <c r="C86" s="224" t="s">
        <v>13</v>
      </c>
      <c r="D86" s="224" t="s">
        <v>42</v>
      </c>
      <c r="E86" s="224" t="s">
        <v>45</v>
      </c>
      <c r="F86" s="224" t="s">
        <v>29</v>
      </c>
      <c r="G86" s="224"/>
      <c r="H86" s="228">
        <f>H87</f>
        <v>0</v>
      </c>
      <c r="I86" s="228"/>
      <c r="J86" s="231">
        <f t="shared" si="0"/>
        <v>0</v>
      </c>
      <c r="K86" s="113"/>
      <c r="L86" s="231">
        <f t="shared" si="3"/>
        <v>0</v>
      </c>
    </row>
    <row r="87" spans="1:15" s="4" customFormat="1" ht="15" hidden="1" customHeight="1">
      <c r="A87" s="226" t="s">
        <v>9</v>
      </c>
      <c r="B87" s="110"/>
      <c r="C87" s="224" t="s">
        <v>13</v>
      </c>
      <c r="D87" s="224" t="s">
        <v>42</v>
      </c>
      <c r="E87" s="224" t="s">
        <v>45</v>
      </c>
      <c r="F87" s="224" t="s">
        <v>29</v>
      </c>
      <c r="G87" s="224" t="s">
        <v>10</v>
      </c>
      <c r="H87" s="228"/>
      <c r="I87" s="228"/>
      <c r="J87" s="231">
        <f t="shared" si="0"/>
        <v>0</v>
      </c>
      <c r="K87" s="113"/>
      <c r="L87" s="231">
        <f t="shared" si="3"/>
        <v>0</v>
      </c>
    </row>
    <row r="88" spans="1:15" s="4" customFormat="1" ht="15" customHeight="1">
      <c r="A88" s="36" t="s">
        <v>50</v>
      </c>
      <c r="B88" s="111" t="s">
        <v>39</v>
      </c>
      <c r="C88" s="223" t="s">
        <v>13</v>
      </c>
      <c r="D88" s="223" t="s">
        <v>51</v>
      </c>
      <c r="E88" s="223"/>
      <c r="F88" s="223"/>
      <c r="G88" s="223"/>
      <c r="H88" s="229">
        <f>H89+H95+H115+H101+H111</f>
        <v>4643.2</v>
      </c>
      <c r="I88" s="229">
        <f>I89+I95+I115+I101+I111</f>
        <v>0</v>
      </c>
      <c r="J88" s="231">
        <f t="shared" si="0"/>
        <v>4643.2</v>
      </c>
      <c r="K88" s="229">
        <f>K89+K95+K115+K101+K111</f>
        <v>3594.8999999999996</v>
      </c>
      <c r="L88" s="229">
        <f>L89+L95+L115+L101+L111</f>
        <v>3592.8999999999996</v>
      </c>
      <c r="O88" s="142"/>
    </row>
    <row r="89" spans="1:15" s="17" customFormat="1" ht="39.75" hidden="1" customHeight="1">
      <c r="A89" s="92" t="s">
        <v>52</v>
      </c>
      <c r="B89" s="123" t="s">
        <v>39</v>
      </c>
      <c r="C89" s="39" t="s">
        <v>13</v>
      </c>
      <c r="D89" s="39" t="s">
        <v>51</v>
      </c>
      <c r="E89" s="60" t="s">
        <v>212</v>
      </c>
      <c r="F89" s="39"/>
      <c r="G89" s="39"/>
      <c r="H89" s="232">
        <f>H92</f>
        <v>0</v>
      </c>
      <c r="I89" s="232"/>
      <c r="J89" s="231">
        <f t="shared" si="0"/>
        <v>0</v>
      </c>
      <c r="K89" s="232">
        <f>K92</f>
        <v>0</v>
      </c>
      <c r="L89" s="233">
        <f t="shared" si="3"/>
        <v>0</v>
      </c>
    </row>
    <row r="90" spans="1:15" s="17" customFormat="1" ht="25.5" hidden="1" customHeight="1">
      <c r="A90" s="226" t="s">
        <v>221</v>
      </c>
      <c r="B90" s="110" t="s">
        <v>39</v>
      </c>
      <c r="C90" s="224" t="s">
        <v>13</v>
      </c>
      <c r="D90" s="224" t="s">
        <v>51</v>
      </c>
      <c r="E90" s="225" t="s">
        <v>215</v>
      </c>
      <c r="F90" s="224"/>
      <c r="G90" s="224"/>
      <c r="H90" s="228">
        <f>H91</f>
        <v>0</v>
      </c>
      <c r="I90" s="228"/>
      <c r="J90" s="231">
        <f t="shared" ref="J90:J158" si="6">H90+I90</f>
        <v>0</v>
      </c>
      <c r="K90" s="228">
        <f>K91</f>
        <v>0</v>
      </c>
      <c r="L90" s="233">
        <f t="shared" si="3"/>
        <v>0</v>
      </c>
    </row>
    <row r="91" spans="1:15" s="17" customFormat="1" ht="15" hidden="1" customHeight="1">
      <c r="A91" s="226" t="s">
        <v>214</v>
      </c>
      <c r="B91" s="110" t="s">
        <v>39</v>
      </c>
      <c r="C91" s="224" t="s">
        <v>13</v>
      </c>
      <c r="D91" s="224" t="s">
        <v>51</v>
      </c>
      <c r="E91" s="225" t="s">
        <v>222</v>
      </c>
      <c r="F91" s="224"/>
      <c r="G91" s="224"/>
      <c r="H91" s="228">
        <f>H92</f>
        <v>0</v>
      </c>
      <c r="I91" s="228"/>
      <c r="J91" s="231">
        <f t="shared" si="6"/>
        <v>0</v>
      </c>
      <c r="K91" s="228">
        <f>K92</f>
        <v>0</v>
      </c>
      <c r="L91" s="233">
        <f t="shared" si="3"/>
        <v>0</v>
      </c>
    </row>
    <row r="92" spans="1:15" s="17" customFormat="1" ht="25.5" hidden="1" customHeight="1">
      <c r="A92" s="226" t="s">
        <v>35</v>
      </c>
      <c r="B92" s="110" t="s">
        <v>39</v>
      </c>
      <c r="C92" s="224" t="s">
        <v>13</v>
      </c>
      <c r="D92" s="224" t="s">
        <v>51</v>
      </c>
      <c r="E92" s="225" t="s">
        <v>222</v>
      </c>
      <c r="F92" s="224" t="s">
        <v>27</v>
      </c>
      <c r="G92" s="224"/>
      <c r="H92" s="228">
        <f t="shared" ref="H92:K93" si="7">H93</f>
        <v>0</v>
      </c>
      <c r="I92" s="228"/>
      <c r="J92" s="231">
        <f t="shared" si="6"/>
        <v>0</v>
      </c>
      <c r="K92" s="228">
        <f t="shared" si="7"/>
        <v>0</v>
      </c>
      <c r="L92" s="233">
        <f t="shared" si="3"/>
        <v>0</v>
      </c>
    </row>
    <row r="93" spans="1:15" s="17" customFormat="1" ht="29.25" hidden="1" customHeight="1">
      <c r="A93" s="226" t="s">
        <v>28</v>
      </c>
      <c r="B93" s="110" t="s">
        <v>39</v>
      </c>
      <c r="C93" s="224" t="s">
        <v>13</v>
      </c>
      <c r="D93" s="224" t="s">
        <v>51</v>
      </c>
      <c r="E93" s="225" t="s">
        <v>222</v>
      </c>
      <c r="F93" s="224" t="s">
        <v>29</v>
      </c>
      <c r="G93" s="224"/>
      <c r="H93" s="228">
        <f t="shared" si="7"/>
        <v>0</v>
      </c>
      <c r="I93" s="228"/>
      <c r="J93" s="231">
        <f t="shared" si="6"/>
        <v>0</v>
      </c>
      <c r="K93" s="228">
        <f t="shared" si="7"/>
        <v>0</v>
      </c>
      <c r="L93" s="233">
        <f t="shared" si="3"/>
        <v>0</v>
      </c>
    </row>
    <row r="94" spans="1:15" s="17" customFormat="1" ht="15" hidden="1" customHeight="1">
      <c r="A94" s="226" t="s">
        <v>9</v>
      </c>
      <c r="B94" s="110" t="s">
        <v>39</v>
      </c>
      <c r="C94" s="224" t="s">
        <v>13</v>
      </c>
      <c r="D94" s="224" t="s">
        <v>51</v>
      </c>
      <c r="E94" s="225" t="s">
        <v>222</v>
      </c>
      <c r="F94" s="224" t="s">
        <v>29</v>
      </c>
      <c r="G94" s="224" t="s">
        <v>10</v>
      </c>
      <c r="H94" s="228"/>
      <c r="I94" s="228"/>
      <c r="J94" s="231">
        <f t="shared" si="6"/>
        <v>0</v>
      </c>
      <c r="K94" s="113"/>
      <c r="L94" s="233">
        <f t="shared" si="3"/>
        <v>0</v>
      </c>
      <c r="O94" s="143"/>
    </row>
    <row r="95" spans="1:15" s="17" customFormat="1" ht="54.75" hidden="1" customHeight="1">
      <c r="A95" s="92" t="s">
        <v>396</v>
      </c>
      <c r="B95" s="123" t="s">
        <v>39</v>
      </c>
      <c r="C95" s="39" t="s">
        <v>13</v>
      </c>
      <c r="D95" s="39" t="s">
        <v>51</v>
      </c>
      <c r="E95" s="60" t="s">
        <v>212</v>
      </c>
      <c r="F95" s="39"/>
      <c r="G95" s="39"/>
      <c r="H95" s="232">
        <f>H98</f>
        <v>0</v>
      </c>
      <c r="I95" s="232"/>
      <c r="J95" s="231">
        <f t="shared" si="6"/>
        <v>0</v>
      </c>
      <c r="K95" s="232">
        <f>K98</f>
        <v>0</v>
      </c>
      <c r="L95" s="233">
        <f t="shared" si="3"/>
        <v>0</v>
      </c>
    </row>
    <row r="96" spans="1:15" s="4" customFormat="1" ht="25.5" hidden="1" customHeight="1">
      <c r="A96" s="226" t="s">
        <v>213</v>
      </c>
      <c r="B96" s="110" t="s">
        <v>39</v>
      </c>
      <c r="C96" s="224" t="s">
        <v>13</v>
      </c>
      <c r="D96" s="224" t="s">
        <v>51</v>
      </c>
      <c r="E96" s="225" t="s">
        <v>215</v>
      </c>
      <c r="F96" s="224"/>
      <c r="G96" s="224"/>
      <c r="H96" s="228">
        <f>H97</f>
        <v>0</v>
      </c>
      <c r="I96" s="228"/>
      <c r="J96" s="231">
        <f t="shared" si="6"/>
        <v>0</v>
      </c>
      <c r="K96" s="228">
        <f>K97</f>
        <v>0</v>
      </c>
      <c r="L96" s="233">
        <f t="shared" si="3"/>
        <v>0</v>
      </c>
    </row>
    <row r="97" spans="1:15" s="4" customFormat="1" ht="15" hidden="1" customHeight="1">
      <c r="A97" s="226" t="s">
        <v>214</v>
      </c>
      <c r="B97" s="110" t="s">
        <v>39</v>
      </c>
      <c r="C97" s="224" t="s">
        <v>13</v>
      </c>
      <c r="D97" s="224" t="s">
        <v>51</v>
      </c>
      <c r="E97" s="225" t="s">
        <v>216</v>
      </c>
      <c r="F97" s="224"/>
      <c r="G97" s="224"/>
      <c r="H97" s="228">
        <f>H98</f>
        <v>0</v>
      </c>
      <c r="I97" s="228"/>
      <c r="J97" s="231">
        <f t="shared" si="6"/>
        <v>0</v>
      </c>
      <c r="K97" s="228">
        <f>K98</f>
        <v>0</v>
      </c>
      <c r="L97" s="233">
        <f t="shared" si="3"/>
        <v>0</v>
      </c>
    </row>
    <row r="98" spans="1:15" s="17" customFormat="1" ht="25.5" hidden="1" customHeight="1">
      <c r="A98" s="226" t="s">
        <v>26</v>
      </c>
      <c r="B98" s="110" t="s">
        <v>39</v>
      </c>
      <c r="C98" s="224" t="s">
        <v>13</v>
      </c>
      <c r="D98" s="224" t="s">
        <v>51</v>
      </c>
      <c r="E98" s="225" t="s">
        <v>216</v>
      </c>
      <c r="F98" s="224" t="s">
        <v>27</v>
      </c>
      <c r="G98" s="224"/>
      <c r="H98" s="228">
        <f t="shared" ref="H98:K99" si="8">H99</f>
        <v>0</v>
      </c>
      <c r="I98" s="228"/>
      <c r="J98" s="231">
        <f t="shared" si="6"/>
        <v>0</v>
      </c>
      <c r="K98" s="228">
        <f t="shared" si="8"/>
        <v>0</v>
      </c>
      <c r="L98" s="233">
        <f t="shared" si="3"/>
        <v>0</v>
      </c>
    </row>
    <row r="99" spans="1:15" s="17" customFormat="1" ht="27" hidden="1" customHeight="1">
      <c r="A99" s="226" t="s">
        <v>28</v>
      </c>
      <c r="B99" s="110" t="s">
        <v>39</v>
      </c>
      <c r="C99" s="224" t="s">
        <v>13</v>
      </c>
      <c r="D99" s="224" t="s">
        <v>51</v>
      </c>
      <c r="E99" s="225" t="s">
        <v>216</v>
      </c>
      <c r="F99" s="224" t="s">
        <v>29</v>
      </c>
      <c r="G99" s="224"/>
      <c r="H99" s="228">
        <f t="shared" si="8"/>
        <v>0</v>
      </c>
      <c r="I99" s="228"/>
      <c r="J99" s="231">
        <f t="shared" si="6"/>
        <v>0</v>
      </c>
      <c r="K99" s="228">
        <f t="shared" si="8"/>
        <v>0</v>
      </c>
      <c r="L99" s="233">
        <f t="shared" si="3"/>
        <v>0</v>
      </c>
      <c r="O99" s="143"/>
    </row>
    <row r="100" spans="1:15" s="17" customFormat="1" ht="15" hidden="1" customHeight="1">
      <c r="A100" s="226" t="s">
        <v>9</v>
      </c>
      <c r="B100" s="110" t="s">
        <v>39</v>
      </c>
      <c r="C100" s="224" t="s">
        <v>13</v>
      </c>
      <c r="D100" s="224" t="s">
        <v>51</v>
      </c>
      <c r="E100" s="225" t="s">
        <v>216</v>
      </c>
      <c r="F100" s="224" t="s">
        <v>29</v>
      </c>
      <c r="G100" s="224" t="s">
        <v>10</v>
      </c>
      <c r="H100" s="228"/>
      <c r="I100" s="228"/>
      <c r="J100" s="231">
        <f t="shared" si="6"/>
        <v>0</v>
      </c>
      <c r="K100" s="115"/>
      <c r="L100" s="233">
        <f t="shared" si="3"/>
        <v>0</v>
      </c>
    </row>
    <row r="101" spans="1:15" s="17" customFormat="1" ht="38.25">
      <c r="A101" s="93" t="s">
        <v>53</v>
      </c>
      <c r="B101" s="127" t="s">
        <v>39</v>
      </c>
      <c r="C101" s="39" t="s">
        <v>13</v>
      </c>
      <c r="D101" s="39" t="s">
        <v>51</v>
      </c>
      <c r="E101" s="59" t="s">
        <v>223</v>
      </c>
      <c r="F101" s="39"/>
      <c r="G101" s="39"/>
      <c r="H101" s="232">
        <f t="shared" ref="H101:I103" si="9">H102</f>
        <v>45</v>
      </c>
      <c r="I101" s="232">
        <f t="shared" si="9"/>
        <v>0</v>
      </c>
      <c r="J101" s="231">
        <f t="shared" si="6"/>
        <v>45</v>
      </c>
      <c r="K101" s="232">
        <f t="shared" ref="K101:L103" si="10">K102</f>
        <v>45</v>
      </c>
      <c r="L101" s="232">
        <f t="shared" si="10"/>
        <v>45</v>
      </c>
    </row>
    <row r="102" spans="1:15" s="17" customFormat="1" ht="38.25" customHeight="1">
      <c r="A102" s="226" t="s">
        <v>225</v>
      </c>
      <c r="B102" s="110" t="s">
        <v>39</v>
      </c>
      <c r="C102" s="224" t="s">
        <v>13</v>
      </c>
      <c r="D102" s="224" t="s">
        <v>51</v>
      </c>
      <c r="E102" s="11" t="s">
        <v>224</v>
      </c>
      <c r="F102" s="224"/>
      <c r="G102" s="224"/>
      <c r="H102" s="228">
        <f t="shared" si="9"/>
        <v>45</v>
      </c>
      <c r="I102" s="228">
        <f t="shared" si="9"/>
        <v>0</v>
      </c>
      <c r="J102" s="231">
        <f t="shared" si="6"/>
        <v>45</v>
      </c>
      <c r="K102" s="228">
        <f t="shared" si="10"/>
        <v>45</v>
      </c>
      <c r="L102" s="228">
        <f t="shared" si="10"/>
        <v>45</v>
      </c>
      <c r="M102" s="237"/>
    </row>
    <row r="103" spans="1:15" s="17" customFormat="1" ht="25.5">
      <c r="A103" s="226" t="s">
        <v>232</v>
      </c>
      <c r="B103" s="110" t="s">
        <v>39</v>
      </c>
      <c r="C103" s="224" t="s">
        <v>13</v>
      </c>
      <c r="D103" s="224" t="s">
        <v>51</v>
      </c>
      <c r="E103" s="11" t="s">
        <v>233</v>
      </c>
      <c r="F103" s="224"/>
      <c r="G103" s="224"/>
      <c r="H103" s="228">
        <f t="shared" si="9"/>
        <v>45</v>
      </c>
      <c r="I103" s="228">
        <f t="shared" si="9"/>
        <v>0</v>
      </c>
      <c r="J103" s="231">
        <f t="shared" si="6"/>
        <v>45</v>
      </c>
      <c r="K103" s="228">
        <f t="shared" si="10"/>
        <v>45</v>
      </c>
      <c r="L103" s="228">
        <f t="shared" si="10"/>
        <v>45</v>
      </c>
    </row>
    <row r="104" spans="1:15" s="17" customFormat="1" ht="15">
      <c r="A104" s="226" t="s">
        <v>214</v>
      </c>
      <c r="B104" s="110" t="s">
        <v>39</v>
      </c>
      <c r="C104" s="224" t="s">
        <v>13</v>
      </c>
      <c r="D104" s="224" t="s">
        <v>51</v>
      </c>
      <c r="E104" s="11" t="s">
        <v>234</v>
      </c>
      <c r="F104" s="224"/>
      <c r="G104" s="224"/>
      <c r="H104" s="228">
        <f>H105+H110</f>
        <v>45</v>
      </c>
      <c r="I104" s="228">
        <f>I105+I110</f>
        <v>0</v>
      </c>
      <c r="J104" s="231">
        <f t="shared" si="6"/>
        <v>45</v>
      </c>
      <c r="K104" s="228">
        <f>K105+K110</f>
        <v>45</v>
      </c>
      <c r="L104" s="228">
        <f>L105+L110</f>
        <v>45</v>
      </c>
    </row>
    <row r="105" spans="1:15" s="17" customFormat="1" ht="25.5" hidden="1" customHeight="1">
      <c r="A105" s="226" t="s">
        <v>26</v>
      </c>
      <c r="B105" s="110" t="s">
        <v>39</v>
      </c>
      <c r="C105" s="224" t="s">
        <v>13</v>
      </c>
      <c r="D105" s="224" t="s">
        <v>51</v>
      </c>
      <c r="E105" s="11" t="s">
        <v>234</v>
      </c>
      <c r="F105" s="224" t="s">
        <v>27</v>
      </c>
      <c r="G105" s="224"/>
      <c r="H105" s="228">
        <f>H106</f>
        <v>0</v>
      </c>
      <c r="I105" s="228"/>
      <c r="J105" s="231">
        <f t="shared" si="6"/>
        <v>0</v>
      </c>
      <c r="K105" s="228">
        <f>K106</f>
        <v>0</v>
      </c>
      <c r="L105" s="233">
        <f t="shared" si="3"/>
        <v>0</v>
      </c>
    </row>
    <row r="106" spans="1:15" s="17" customFormat="1" ht="25.5" hidden="1" customHeight="1">
      <c r="A106" s="226" t="s">
        <v>28</v>
      </c>
      <c r="B106" s="110" t="s">
        <v>39</v>
      </c>
      <c r="C106" s="224" t="s">
        <v>13</v>
      </c>
      <c r="D106" s="224" t="s">
        <v>51</v>
      </c>
      <c r="E106" s="11" t="s">
        <v>234</v>
      </c>
      <c r="F106" s="224" t="s">
        <v>29</v>
      </c>
      <c r="G106" s="224"/>
      <c r="H106" s="228">
        <f>H107</f>
        <v>0</v>
      </c>
      <c r="I106" s="228"/>
      <c r="J106" s="231">
        <f t="shared" si="6"/>
        <v>0</v>
      </c>
      <c r="K106" s="228">
        <f>K107</f>
        <v>0</v>
      </c>
      <c r="L106" s="233">
        <f t="shared" si="3"/>
        <v>0</v>
      </c>
    </row>
    <row r="107" spans="1:15" s="17" customFormat="1" ht="15" hidden="1" customHeight="1">
      <c r="A107" s="226" t="s">
        <v>9</v>
      </c>
      <c r="B107" s="110" t="s">
        <v>39</v>
      </c>
      <c r="C107" s="224" t="s">
        <v>13</v>
      </c>
      <c r="D107" s="224" t="s">
        <v>51</v>
      </c>
      <c r="E107" s="11" t="s">
        <v>234</v>
      </c>
      <c r="F107" s="224" t="s">
        <v>29</v>
      </c>
      <c r="G107" s="224"/>
      <c r="H107" s="151"/>
      <c r="I107" s="151"/>
      <c r="J107" s="231">
        <f t="shared" si="6"/>
        <v>0</v>
      </c>
      <c r="K107" s="119"/>
      <c r="L107" s="233">
        <f t="shared" si="3"/>
        <v>0</v>
      </c>
      <c r="O107" s="143"/>
    </row>
    <row r="108" spans="1:15" s="17" customFormat="1" ht="15">
      <c r="A108" s="226" t="s">
        <v>123</v>
      </c>
      <c r="B108" s="110" t="s">
        <v>39</v>
      </c>
      <c r="C108" s="224" t="s">
        <v>13</v>
      </c>
      <c r="D108" s="224" t="s">
        <v>51</v>
      </c>
      <c r="E108" s="11" t="s">
        <v>234</v>
      </c>
      <c r="F108" s="224" t="s">
        <v>124</v>
      </c>
      <c r="G108" s="224"/>
      <c r="H108" s="151">
        <f t="shared" ref="H108:L109" si="11">H109</f>
        <v>45</v>
      </c>
      <c r="I108" s="151">
        <f t="shared" si="11"/>
        <v>0</v>
      </c>
      <c r="J108" s="231">
        <f t="shared" si="6"/>
        <v>45</v>
      </c>
      <c r="K108" s="151">
        <f t="shared" si="11"/>
        <v>45</v>
      </c>
      <c r="L108" s="151">
        <f t="shared" si="11"/>
        <v>45</v>
      </c>
      <c r="O108" s="143"/>
    </row>
    <row r="109" spans="1:15" s="17" customFormat="1" ht="15">
      <c r="A109" s="226" t="s">
        <v>518</v>
      </c>
      <c r="B109" s="110" t="s">
        <v>39</v>
      </c>
      <c r="C109" s="224" t="s">
        <v>13</v>
      </c>
      <c r="D109" s="224" t="s">
        <v>51</v>
      </c>
      <c r="E109" s="11" t="s">
        <v>234</v>
      </c>
      <c r="F109" s="224" t="s">
        <v>517</v>
      </c>
      <c r="G109" s="224"/>
      <c r="H109" s="151">
        <f t="shared" si="11"/>
        <v>45</v>
      </c>
      <c r="I109" s="151">
        <f t="shared" si="11"/>
        <v>0</v>
      </c>
      <c r="J109" s="231">
        <f t="shared" si="6"/>
        <v>45</v>
      </c>
      <c r="K109" s="151">
        <f t="shared" si="11"/>
        <v>45</v>
      </c>
      <c r="L109" s="151">
        <f t="shared" si="11"/>
        <v>45</v>
      </c>
      <c r="O109" s="143"/>
    </row>
    <row r="110" spans="1:15" s="17" customFormat="1" ht="15">
      <c r="A110" s="226" t="s">
        <v>9</v>
      </c>
      <c r="B110" s="110" t="s">
        <v>39</v>
      </c>
      <c r="C110" s="224" t="s">
        <v>13</v>
      </c>
      <c r="D110" s="224" t="s">
        <v>51</v>
      </c>
      <c r="E110" s="11" t="s">
        <v>234</v>
      </c>
      <c r="F110" s="224" t="s">
        <v>517</v>
      </c>
      <c r="G110" s="224" t="s">
        <v>10</v>
      </c>
      <c r="H110" s="151">
        <v>45</v>
      </c>
      <c r="I110" s="151"/>
      <c r="J110" s="231">
        <f t="shared" si="6"/>
        <v>45</v>
      </c>
      <c r="K110" s="120">
        <v>45</v>
      </c>
      <c r="L110" s="233">
        <v>45</v>
      </c>
      <c r="O110" s="143"/>
    </row>
    <row r="111" spans="1:15" s="17" customFormat="1" ht="51">
      <c r="A111" s="92" t="s">
        <v>547</v>
      </c>
      <c r="B111" s="123" t="s">
        <v>39</v>
      </c>
      <c r="C111" s="39" t="s">
        <v>13</v>
      </c>
      <c r="D111" s="39" t="s">
        <v>51</v>
      </c>
      <c r="E111" s="59" t="s">
        <v>216</v>
      </c>
      <c r="F111" s="39"/>
      <c r="G111" s="39"/>
      <c r="H111" s="202">
        <f t="shared" ref="H111:I113" si="12">H112</f>
        <v>2</v>
      </c>
      <c r="I111" s="202">
        <f t="shared" si="12"/>
        <v>0</v>
      </c>
      <c r="J111" s="231">
        <f t="shared" si="6"/>
        <v>2</v>
      </c>
      <c r="K111" s="202">
        <f t="shared" ref="K111:L113" si="13">K112</f>
        <v>2</v>
      </c>
      <c r="L111" s="202">
        <f t="shared" si="13"/>
        <v>0</v>
      </c>
      <c r="O111" s="143"/>
    </row>
    <row r="112" spans="1:15" s="17" customFormat="1" ht="25.5">
      <c r="A112" s="226" t="s">
        <v>35</v>
      </c>
      <c r="B112" s="110" t="s">
        <v>39</v>
      </c>
      <c r="C112" s="224" t="s">
        <v>13</v>
      </c>
      <c r="D112" s="224" t="s">
        <v>51</v>
      </c>
      <c r="E112" s="59" t="s">
        <v>216</v>
      </c>
      <c r="F112" s="224" t="s">
        <v>27</v>
      </c>
      <c r="G112" s="224"/>
      <c r="H112" s="151">
        <f t="shared" si="12"/>
        <v>2</v>
      </c>
      <c r="I112" s="151">
        <f t="shared" si="12"/>
        <v>0</v>
      </c>
      <c r="J112" s="231">
        <f t="shared" si="6"/>
        <v>2</v>
      </c>
      <c r="K112" s="151">
        <f t="shared" si="13"/>
        <v>2</v>
      </c>
      <c r="L112" s="151">
        <f t="shared" si="13"/>
        <v>0</v>
      </c>
      <c r="O112" s="143"/>
    </row>
    <row r="113" spans="1:15" s="17" customFormat="1" ht="25.5">
      <c r="A113" s="226" t="s">
        <v>28</v>
      </c>
      <c r="B113" s="110" t="s">
        <v>39</v>
      </c>
      <c r="C113" s="224" t="s">
        <v>13</v>
      </c>
      <c r="D113" s="224" t="s">
        <v>51</v>
      </c>
      <c r="E113" s="59" t="s">
        <v>216</v>
      </c>
      <c r="F113" s="224" t="s">
        <v>29</v>
      </c>
      <c r="G113" s="224"/>
      <c r="H113" s="151">
        <f t="shared" si="12"/>
        <v>2</v>
      </c>
      <c r="I113" s="151">
        <f t="shared" si="12"/>
        <v>0</v>
      </c>
      <c r="J113" s="231">
        <f t="shared" si="6"/>
        <v>2</v>
      </c>
      <c r="K113" s="151">
        <f t="shared" si="13"/>
        <v>2</v>
      </c>
      <c r="L113" s="151">
        <f t="shared" si="13"/>
        <v>0</v>
      </c>
      <c r="O113" s="143"/>
    </row>
    <row r="114" spans="1:15" s="17" customFormat="1" ht="15.75" customHeight="1">
      <c r="A114" s="226" t="s">
        <v>9</v>
      </c>
      <c r="B114" s="110" t="s">
        <v>39</v>
      </c>
      <c r="C114" s="224" t="s">
        <v>13</v>
      </c>
      <c r="D114" s="224" t="s">
        <v>51</v>
      </c>
      <c r="E114" s="59" t="s">
        <v>216</v>
      </c>
      <c r="F114" s="224" t="s">
        <v>29</v>
      </c>
      <c r="G114" s="224" t="s">
        <v>10</v>
      </c>
      <c r="H114" s="151">
        <v>2</v>
      </c>
      <c r="I114" s="151"/>
      <c r="J114" s="231">
        <f t="shared" si="6"/>
        <v>2</v>
      </c>
      <c r="K114" s="120">
        <v>2</v>
      </c>
      <c r="L114" s="233"/>
      <c r="O114" s="143"/>
    </row>
    <row r="115" spans="1:15" s="19" customFormat="1" ht="15.75" customHeight="1">
      <c r="A115" s="94" t="s">
        <v>16</v>
      </c>
      <c r="B115" s="128" t="s">
        <v>39</v>
      </c>
      <c r="C115" s="223" t="s">
        <v>13</v>
      </c>
      <c r="D115" s="223" t="s">
        <v>51</v>
      </c>
      <c r="E115" s="223" t="s">
        <v>203</v>
      </c>
      <c r="F115" s="223"/>
      <c r="G115" s="223"/>
      <c r="H115" s="229">
        <f>H120+H132+H145+H152+H159+H166+H119</f>
        <v>4596.2</v>
      </c>
      <c r="I115" s="229">
        <f>I120+I132+I145+I152+I159+I166+I119</f>
        <v>0</v>
      </c>
      <c r="J115" s="231">
        <f t="shared" si="6"/>
        <v>4596.2</v>
      </c>
      <c r="K115" s="229">
        <f>K120+K132+K145+K152+K159+K166+K119</f>
        <v>3547.8999999999996</v>
      </c>
      <c r="L115" s="229">
        <f>L120+L132+L145+L152+L159+L166+L119</f>
        <v>3547.8999999999996</v>
      </c>
    </row>
    <row r="116" spans="1:15" s="19" customFormat="1" ht="25.5" hidden="1" customHeight="1">
      <c r="A116" s="94" t="s">
        <v>446</v>
      </c>
      <c r="B116" s="128" t="s">
        <v>39</v>
      </c>
      <c r="C116" s="223" t="s">
        <v>13</v>
      </c>
      <c r="D116" s="223" t="s">
        <v>51</v>
      </c>
      <c r="E116" s="223" t="s">
        <v>447</v>
      </c>
      <c r="F116" s="223"/>
      <c r="G116" s="223"/>
      <c r="H116" s="229">
        <f t="shared" ref="H116:K118" si="14">H117</f>
        <v>0</v>
      </c>
      <c r="I116" s="229"/>
      <c r="J116" s="231">
        <f t="shared" si="6"/>
        <v>0</v>
      </c>
      <c r="K116" s="229">
        <f t="shared" si="14"/>
        <v>0</v>
      </c>
      <c r="L116" s="231">
        <f>H116+K116</f>
        <v>0</v>
      </c>
    </row>
    <row r="117" spans="1:15" s="19" customFormat="1" ht="15.75" hidden="1" customHeight="1">
      <c r="A117" s="226" t="s">
        <v>26</v>
      </c>
      <c r="B117" s="136" t="s">
        <v>39</v>
      </c>
      <c r="C117" s="224" t="s">
        <v>13</v>
      </c>
      <c r="D117" s="224" t="s">
        <v>51</v>
      </c>
      <c r="E117" s="224" t="s">
        <v>447</v>
      </c>
      <c r="F117" s="224" t="s">
        <v>27</v>
      </c>
      <c r="G117" s="224"/>
      <c r="H117" s="228">
        <f t="shared" si="14"/>
        <v>0</v>
      </c>
      <c r="I117" s="228"/>
      <c r="J117" s="231">
        <f t="shared" si="6"/>
        <v>0</v>
      </c>
      <c r="K117" s="228">
        <f t="shared" si="14"/>
        <v>0</v>
      </c>
      <c r="L117" s="233">
        <f>H117+K117</f>
        <v>0</v>
      </c>
    </row>
    <row r="118" spans="1:15" s="19" customFormat="1" ht="15.75" hidden="1" customHeight="1">
      <c r="A118" s="226" t="s">
        <v>28</v>
      </c>
      <c r="B118" s="136" t="s">
        <v>39</v>
      </c>
      <c r="C118" s="224" t="s">
        <v>13</v>
      </c>
      <c r="D118" s="224" t="s">
        <v>51</v>
      </c>
      <c r="E118" s="224" t="s">
        <v>447</v>
      </c>
      <c r="F118" s="224" t="s">
        <v>29</v>
      </c>
      <c r="G118" s="224"/>
      <c r="H118" s="228">
        <f t="shared" si="14"/>
        <v>0</v>
      </c>
      <c r="I118" s="228"/>
      <c r="J118" s="231">
        <f t="shared" si="6"/>
        <v>0</v>
      </c>
      <c r="K118" s="228">
        <f t="shared" si="14"/>
        <v>0</v>
      </c>
      <c r="L118" s="233">
        <f>H118+K118</f>
        <v>0</v>
      </c>
    </row>
    <row r="119" spans="1:15" s="19" customFormat="1" ht="15.75" hidden="1" customHeight="1">
      <c r="A119" s="94" t="s">
        <v>11</v>
      </c>
      <c r="B119" s="136" t="s">
        <v>39</v>
      </c>
      <c r="C119" s="224" t="s">
        <v>13</v>
      </c>
      <c r="D119" s="224" t="s">
        <v>51</v>
      </c>
      <c r="E119" s="224" t="s">
        <v>447</v>
      </c>
      <c r="F119" s="224" t="s">
        <v>29</v>
      </c>
      <c r="G119" s="224" t="s">
        <v>12</v>
      </c>
      <c r="H119" s="228"/>
      <c r="I119" s="228"/>
      <c r="J119" s="231">
        <f t="shared" si="6"/>
        <v>0</v>
      </c>
      <c r="K119" s="228"/>
      <c r="L119" s="233">
        <f>H119+K119</f>
        <v>0</v>
      </c>
      <c r="O119" s="144"/>
    </row>
    <row r="120" spans="1:15" s="4" customFormat="1" ht="39" customHeight="1">
      <c r="A120" s="20" t="s">
        <v>55</v>
      </c>
      <c r="B120" s="75" t="s">
        <v>39</v>
      </c>
      <c r="C120" s="224" t="s">
        <v>13</v>
      </c>
      <c r="D120" s="224" t="s">
        <v>51</v>
      </c>
      <c r="E120" s="225" t="s">
        <v>238</v>
      </c>
      <c r="F120" s="224"/>
      <c r="G120" s="224"/>
      <c r="H120" s="228">
        <f>H121+H128+H129+H126</f>
        <v>60</v>
      </c>
      <c r="I120" s="228">
        <f>I121+I128+I129+I126</f>
        <v>0</v>
      </c>
      <c r="J120" s="231">
        <f t="shared" si="6"/>
        <v>60</v>
      </c>
      <c r="K120" s="228">
        <f>K121+K128+K129</f>
        <v>50</v>
      </c>
      <c r="L120" s="228">
        <f>L121+L128+L129</f>
        <v>50</v>
      </c>
    </row>
    <row r="121" spans="1:15" s="4" customFormat="1" ht="25.5">
      <c r="A121" s="226" t="s">
        <v>35</v>
      </c>
      <c r="B121" s="110" t="s">
        <v>39</v>
      </c>
      <c r="C121" s="224" t="s">
        <v>13</v>
      </c>
      <c r="D121" s="224" t="s">
        <v>51</v>
      </c>
      <c r="E121" s="225" t="s">
        <v>238</v>
      </c>
      <c r="F121" s="224" t="s">
        <v>27</v>
      </c>
      <c r="G121" s="224"/>
      <c r="H121" s="228">
        <f>H122</f>
        <v>24</v>
      </c>
      <c r="I121" s="228">
        <f>I122</f>
        <v>0</v>
      </c>
      <c r="J121" s="231">
        <f t="shared" si="6"/>
        <v>24</v>
      </c>
      <c r="K121" s="228">
        <f>K122</f>
        <v>25</v>
      </c>
      <c r="L121" s="228">
        <f>L122</f>
        <v>25</v>
      </c>
    </row>
    <row r="122" spans="1:15" s="4" customFormat="1" ht="28.5" customHeight="1">
      <c r="A122" s="226" t="s">
        <v>28</v>
      </c>
      <c r="B122" s="110" t="s">
        <v>39</v>
      </c>
      <c r="C122" s="224" t="s">
        <v>13</v>
      </c>
      <c r="D122" s="224" t="s">
        <v>51</v>
      </c>
      <c r="E122" s="225" t="s">
        <v>238</v>
      </c>
      <c r="F122" s="224" t="s">
        <v>29</v>
      </c>
      <c r="G122" s="224"/>
      <c r="H122" s="228">
        <f>H123</f>
        <v>24</v>
      </c>
      <c r="I122" s="228">
        <f>I123</f>
        <v>0</v>
      </c>
      <c r="J122" s="231">
        <f t="shared" si="6"/>
        <v>24</v>
      </c>
      <c r="K122" s="228">
        <f>K123</f>
        <v>25</v>
      </c>
      <c r="L122" s="228">
        <f>L123</f>
        <v>25</v>
      </c>
    </row>
    <row r="123" spans="1:15" s="4" customFormat="1" ht="14.25" customHeight="1">
      <c r="A123" s="226" t="s">
        <v>9</v>
      </c>
      <c r="B123" s="110" t="s">
        <v>39</v>
      </c>
      <c r="C123" s="224" t="s">
        <v>13</v>
      </c>
      <c r="D123" s="224" t="s">
        <v>51</v>
      </c>
      <c r="E123" s="225" t="s">
        <v>238</v>
      </c>
      <c r="F123" s="224" t="s">
        <v>29</v>
      </c>
      <c r="G123" s="224" t="s">
        <v>10</v>
      </c>
      <c r="H123" s="151">
        <v>24</v>
      </c>
      <c r="I123" s="151"/>
      <c r="J123" s="231">
        <f t="shared" si="6"/>
        <v>24</v>
      </c>
      <c r="K123" s="120">
        <v>25</v>
      </c>
      <c r="L123" s="233">
        <v>25</v>
      </c>
      <c r="O123" s="142"/>
    </row>
    <row r="124" spans="1:15" s="4" customFormat="1" ht="14.25" customHeight="1">
      <c r="A124" s="226" t="s">
        <v>123</v>
      </c>
      <c r="B124" s="110" t="s">
        <v>39</v>
      </c>
      <c r="C124" s="224" t="s">
        <v>13</v>
      </c>
      <c r="D124" s="224" t="s">
        <v>51</v>
      </c>
      <c r="E124" s="225" t="s">
        <v>238</v>
      </c>
      <c r="F124" s="224" t="s">
        <v>124</v>
      </c>
      <c r="G124" s="224"/>
      <c r="H124" s="228">
        <f>H127+H125</f>
        <v>30</v>
      </c>
      <c r="I124" s="228">
        <f>I127+I125</f>
        <v>0</v>
      </c>
      <c r="J124" s="231">
        <f t="shared" si="6"/>
        <v>30</v>
      </c>
      <c r="K124" s="228">
        <f>K127</f>
        <v>25</v>
      </c>
      <c r="L124" s="228">
        <f>L127</f>
        <v>25</v>
      </c>
    </row>
    <row r="125" spans="1:15" s="4" customFormat="1" ht="14.25" customHeight="1">
      <c r="A125" s="226" t="s">
        <v>127</v>
      </c>
      <c r="B125" s="110" t="s">
        <v>39</v>
      </c>
      <c r="C125" s="224" t="s">
        <v>13</v>
      </c>
      <c r="D125" s="224" t="s">
        <v>51</v>
      </c>
      <c r="E125" s="225" t="s">
        <v>238</v>
      </c>
      <c r="F125" s="224" t="s">
        <v>126</v>
      </c>
      <c r="G125" s="224"/>
      <c r="H125" s="228">
        <f>H126</f>
        <v>5</v>
      </c>
      <c r="I125" s="228">
        <f>I126</f>
        <v>0</v>
      </c>
      <c r="J125" s="231">
        <f t="shared" si="6"/>
        <v>5</v>
      </c>
      <c r="K125" s="228"/>
      <c r="L125" s="228"/>
    </row>
    <row r="126" spans="1:15" s="4" customFormat="1" ht="14.25" customHeight="1">
      <c r="A126" s="226" t="s">
        <v>9</v>
      </c>
      <c r="B126" s="110" t="s">
        <v>39</v>
      </c>
      <c r="C126" s="224" t="s">
        <v>13</v>
      </c>
      <c r="D126" s="224" t="s">
        <v>51</v>
      </c>
      <c r="E126" s="225" t="s">
        <v>238</v>
      </c>
      <c r="F126" s="224" t="s">
        <v>126</v>
      </c>
      <c r="G126" s="224"/>
      <c r="H126" s="228">
        <v>5</v>
      </c>
      <c r="I126" s="228"/>
      <c r="J126" s="231">
        <f t="shared" si="6"/>
        <v>5</v>
      </c>
      <c r="K126" s="228"/>
      <c r="L126" s="228"/>
    </row>
    <row r="127" spans="1:15" s="4" customFormat="1" ht="14.25" customHeight="1">
      <c r="A127" s="226" t="s">
        <v>518</v>
      </c>
      <c r="B127" s="110" t="s">
        <v>39</v>
      </c>
      <c r="C127" s="224" t="s">
        <v>13</v>
      </c>
      <c r="D127" s="224" t="s">
        <v>51</v>
      </c>
      <c r="E127" s="225" t="s">
        <v>238</v>
      </c>
      <c r="F127" s="224" t="s">
        <v>517</v>
      </c>
      <c r="G127" s="224"/>
      <c r="H127" s="228">
        <f>H128</f>
        <v>25</v>
      </c>
      <c r="I127" s="228">
        <f>I128</f>
        <v>0</v>
      </c>
      <c r="J127" s="231">
        <f t="shared" si="6"/>
        <v>25</v>
      </c>
      <c r="K127" s="228">
        <f>K128</f>
        <v>25</v>
      </c>
      <c r="L127" s="228">
        <f>L128</f>
        <v>25</v>
      </c>
    </row>
    <row r="128" spans="1:15" s="4" customFormat="1" ht="14.25" customHeight="1">
      <c r="A128" s="226" t="s">
        <v>9</v>
      </c>
      <c r="B128" s="110" t="s">
        <v>39</v>
      </c>
      <c r="C128" s="224" t="s">
        <v>13</v>
      </c>
      <c r="D128" s="224" t="s">
        <v>51</v>
      </c>
      <c r="E128" s="225" t="s">
        <v>238</v>
      </c>
      <c r="F128" s="224" t="s">
        <v>517</v>
      </c>
      <c r="G128" s="224" t="s">
        <v>10</v>
      </c>
      <c r="H128" s="228">
        <v>25</v>
      </c>
      <c r="I128" s="228"/>
      <c r="J128" s="231">
        <f t="shared" si="6"/>
        <v>25</v>
      </c>
      <c r="K128" s="120">
        <v>25</v>
      </c>
      <c r="L128" s="233">
        <v>25</v>
      </c>
      <c r="O128" s="142"/>
    </row>
    <row r="129" spans="1:15" s="4" customFormat="1" ht="14.25" customHeight="1">
      <c r="A129" s="226" t="s">
        <v>30</v>
      </c>
      <c r="B129" s="110" t="s">
        <v>39</v>
      </c>
      <c r="C129" s="224" t="s">
        <v>13</v>
      </c>
      <c r="D129" s="224" t="s">
        <v>51</v>
      </c>
      <c r="E129" s="225" t="s">
        <v>238</v>
      </c>
      <c r="F129" s="224" t="s">
        <v>31</v>
      </c>
      <c r="G129" s="224"/>
      <c r="H129" s="228">
        <f>H130</f>
        <v>6</v>
      </c>
      <c r="I129" s="228">
        <f>I130</f>
        <v>0</v>
      </c>
      <c r="J129" s="231">
        <f t="shared" si="6"/>
        <v>6</v>
      </c>
      <c r="K129" s="228">
        <f>K130</f>
        <v>0</v>
      </c>
      <c r="L129" s="228">
        <f>L130</f>
        <v>0</v>
      </c>
      <c r="O129" s="142"/>
    </row>
    <row r="130" spans="1:15" s="4" customFormat="1" ht="14.25" customHeight="1">
      <c r="A130" s="226" t="s">
        <v>32</v>
      </c>
      <c r="B130" s="110" t="s">
        <v>39</v>
      </c>
      <c r="C130" s="224" t="s">
        <v>13</v>
      </c>
      <c r="D130" s="224" t="s">
        <v>51</v>
      </c>
      <c r="E130" s="225" t="s">
        <v>238</v>
      </c>
      <c r="F130" s="224" t="s">
        <v>33</v>
      </c>
      <c r="G130" s="224"/>
      <c r="H130" s="228">
        <f>H131</f>
        <v>6</v>
      </c>
      <c r="I130" s="228">
        <f>I131</f>
        <v>0</v>
      </c>
      <c r="J130" s="231">
        <f t="shared" si="6"/>
        <v>6</v>
      </c>
      <c r="K130" s="228">
        <f>K131</f>
        <v>0</v>
      </c>
      <c r="L130" s="228">
        <f>L131</f>
        <v>0</v>
      </c>
      <c r="O130" s="142"/>
    </row>
    <row r="131" spans="1:15" s="4" customFormat="1" ht="14.25" customHeight="1">
      <c r="A131" s="226" t="s">
        <v>94</v>
      </c>
      <c r="B131" s="110" t="s">
        <v>39</v>
      </c>
      <c r="C131" s="224" t="s">
        <v>13</v>
      </c>
      <c r="D131" s="224" t="s">
        <v>51</v>
      </c>
      <c r="E131" s="225" t="s">
        <v>238</v>
      </c>
      <c r="F131" s="224" t="s">
        <v>33</v>
      </c>
      <c r="G131" s="224" t="s">
        <v>10</v>
      </c>
      <c r="H131" s="228">
        <v>6</v>
      </c>
      <c r="I131" s="228"/>
      <c r="J131" s="231">
        <f t="shared" si="6"/>
        <v>6</v>
      </c>
      <c r="K131" s="120"/>
      <c r="L131" s="233"/>
      <c r="O131" s="142"/>
    </row>
    <row r="132" spans="1:15" s="17" customFormat="1" ht="38.25">
      <c r="A132" s="92" t="s">
        <v>243</v>
      </c>
      <c r="B132" s="123" t="s">
        <v>39</v>
      </c>
      <c r="C132" s="39" t="s">
        <v>13</v>
      </c>
      <c r="D132" s="39" t="s">
        <v>51</v>
      </c>
      <c r="E132" s="60" t="s">
        <v>242</v>
      </c>
      <c r="F132" s="39"/>
      <c r="G132" s="39"/>
      <c r="H132" s="232">
        <f>H133+H136+H144+H141</f>
        <v>4042</v>
      </c>
      <c r="I132" s="232">
        <f>I133+I136+I144+I141</f>
        <v>0</v>
      </c>
      <c r="J132" s="231">
        <f t="shared" si="6"/>
        <v>4042</v>
      </c>
      <c r="K132" s="232">
        <f>K133+K136+K144</f>
        <v>3003.7</v>
      </c>
      <c r="L132" s="232">
        <f>L133+L136+L144</f>
        <v>3003.7</v>
      </c>
    </row>
    <row r="133" spans="1:15" s="4" customFormat="1" ht="63.75">
      <c r="A133" s="226" t="s">
        <v>18</v>
      </c>
      <c r="B133" s="110" t="s">
        <v>39</v>
      </c>
      <c r="C133" s="224" t="s">
        <v>13</v>
      </c>
      <c r="D133" s="224" t="s">
        <v>51</v>
      </c>
      <c r="E133" s="225" t="s">
        <v>242</v>
      </c>
      <c r="F133" s="224" t="s">
        <v>19</v>
      </c>
      <c r="G133" s="224"/>
      <c r="H133" s="228">
        <f>H134</f>
        <v>1598.1</v>
      </c>
      <c r="I133" s="228">
        <f>I134</f>
        <v>0</v>
      </c>
      <c r="J133" s="233">
        <f t="shared" si="6"/>
        <v>1598.1</v>
      </c>
      <c r="K133" s="228">
        <f>K134</f>
        <v>1463.9</v>
      </c>
      <c r="L133" s="228">
        <f>L134</f>
        <v>1463.9</v>
      </c>
    </row>
    <row r="134" spans="1:15" s="4" customFormat="1" ht="25.5">
      <c r="A134" s="226" t="s">
        <v>20</v>
      </c>
      <c r="B134" s="110" t="s">
        <v>39</v>
      </c>
      <c r="C134" s="224" t="s">
        <v>13</v>
      </c>
      <c r="D134" s="224" t="s">
        <v>51</v>
      </c>
      <c r="E134" s="225" t="s">
        <v>242</v>
      </c>
      <c r="F134" s="224" t="s">
        <v>21</v>
      </c>
      <c r="G134" s="224"/>
      <c r="H134" s="228">
        <f>H135</f>
        <v>1598.1</v>
      </c>
      <c r="I134" s="228">
        <f>I135</f>
        <v>0</v>
      </c>
      <c r="J134" s="233">
        <f t="shared" si="6"/>
        <v>1598.1</v>
      </c>
      <c r="K134" s="228">
        <f>K135</f>
        <v>1463.9</v>
      </c>
      <c r="L134" s="228">
        <f>L135</f>
        <v>1463.9</v>
      </c>
    </row>
    <row r="135" spans="1:15" s="4" customFormat="1" ht="14.25" customHeight="1">
      <c r="A135" s="226" t="s">
        <v>9</v>
      </c>
      <c r="B135" s="110" t="s">
        <v>39</v>
      </c>
      <c r="C135" s="224" t="s">
        <v>13</v>
      </c>
      <c r="D135" s="224" t="s">
        <v>51</v>
      </c>
      <c r="E135" s="225" t="s">
        <v>242</v>
      </c>
      <c r="F135" s="224" t="s">
        <v>21</v>
      </c>
      <c r="G135" s="224" t="s">
        <v>10</v>
      </c>
      <c r="H135" s="151">
        <v>1598.1</v>
      </c>
      <c r="I135" s="151"/>
      <c r="J135" s="233">
        <f t="shared" si="6"/>
        <v>1598.1</v>
      </c>
      <c r="K135" s="120">
        <v>1463.9</v>
      </c>
      <c r="L135" s="233">
        <v>1463.9</v>
      </c>
      <c r="O135" s="142"/>
    </row>
    <row r="136" spans="1:15" s="4" customFormat="1" ht="25.5">
      <c r="A136" s="226" t="s">
        <v>35</v>
      </c>
      <c r="B136" s="110" t="s">
        <v>39</v>
      </c>
      <c r="C136" s="224" t="s">
        <v>13</v>
      </c>
      <c r="D136" s="224" t="s">
        <v>51</v>
      </c>
      <c r="E136" s="225" t="s">
        <v>242</v>
      </c>
      <c r="F136" s="224" t="s">
        <v>27</v>
      </c>
      <c r="G136" s="224"/>
      <c r="H136" s="228">
        <f>H137</f>
        <v>2423.9</v>
      </c>
      <c r="I136" s="228">
        <f>I137</f>
        <v>0</v>
      </c>
      <c r="J136" s="233">
        <f t="shared" si="6"/>
        <v>2423.9</v>
      </c>
      <c r="K136" s="228">
        <f>K137</f>
        <v>1519.8</v>
      </c>
      <c r="L136" s="228">
        <f>L137</f>
        <v>1519.8</v>
      </c>
      <c r="O136" s="142"/>
    </row>
    <row r="137" spans="1:15" s="4" customFormat="1" ht="25.5">
      <c r="A137" s="226" t="s">
        <v>28</v>
      </c>
      <c r="B137" s="110" t="s">
        <v>39</v>
      </c>
      <c r="C137" s="224" t="s">
        <v>13</v>
      </c>
      <c r="D137" s="224" t="s">
        <v>51</v>
      </c>
      <c r="E137" s="225" t="s">
        <v>242</v>
      </c>
      <c r="F137" s="224" t="s">
        <v>29</v>
      </c>
      <c r="G137" s="224"/>
      <c r="H137" s="228">
        <f>H138</f>
        <v>2423.9</v>
      </c>
      <c r="I137" s="228">
        <f>I138</f>
        <v>0</v>
      </c>
      <c r="J137" s="233">
        <f t="shared" si="6"/>
        <v>2423.9</v>
      </c>
      <c r="K137" s="228">
        <f>K138</f>
        <v>1519.8</v>
      </c>
      <c r="L137" s="228">
        <f>L138</f>
        <v>1519.8</v>
      </c>
    </row>
    <row r="138" spans="1:15" s="4" customFormat="1" ht="15" customHeight="1">
      <c r="A138" s="226" t="s">
        <v>9</v>
      </c>
      <c r="B138" s="110" t="s">
        <v>39</v>
      </c>
      <c r="C138" s="224" t="s">
        <v>13</v>
      </c>
      <c r="D138" s="224" t="s">
        <v>51</v>
      </c>
      <c r="E138" s="225" t="s">
        <v>242</v>
      </c>
      <c r="F138" s="224" t="s">
        <v>29</v>
      </c>
      <c r="G138" s="224" t="s">
        <v>10</v>
      </c>
      <c r="H138" s="151">
        <v>2423.9</v>
      </c>
      <c r="I138" s="151"/>
      <c r="J138" s="233">
        <f t="shared" si="6"/>
        <v>2423.9</v>
      </c>
      <c r="K138" s="139">
        <v>1519.8</v>
      </c>
      <c r="L138" s="233">
        <v>1519.8</v>
      </c>
    </row>
    <row r="139" spans="1:15" s="4" customFormat="1" ht="15" hidden="1" customHeight="1">
      <c r="A139" s="226" t="s">
        <v>123</v>
      </c>
      <c r="B139" s="110" t="s">
        <v>39</v>
      </c>
      <c r="C139" s="224" t="s">
        <v>13</v>
      </c>
      <c r="D139" s="224" t="s">
        <v>51</v>
      </c>
      <c r="E139" s="225" t="s">
        <v>242</v>
      </c>
      <c r="F139" s="224" t="s">
        <v>124</v>
      </c>
      <c r="G139" s="224"/>
      <c r="H139" s="151">
        <f>H140</f>
        <v>0</v>
      </c>
      <c r="I139" s="151">
        <f>I140</f>
        <v>0</v>
      </c>
      <c r="J139" s="233">
        <f t="shared" si="6"/>
        <v>0</v>
      </c>
      <c r="K139" s="139"/>
      <c r="L139" s="233"/>
    </row>
    <row r="140" spans="1:15" s="4" customFormat="1" ht="15" hidden="1" customHeight="1">
      <c r="A140" s="226" t="s">
        <v>127</v>
      </c>
      <c r="B140" s="110" t="s">
        <v>39</v>
      </c>
      <c r="C140" s="224" t="s">
        <v>13</v>
      </c>
      <c r="D140" s="224" t="s">
        <v>51</v>
      </c>
      <c r="E140" s="225" t="s">
        <v>242</v>
      </c>
      <c r="F140" s="224" t="s">
        <v>126</v>
      </c>
      <c r="G140" s="224"/>
      <c r="H140" s="151">
        <f>H141</f>
        <v>0</v>
      </c>
      <c r="I140" s="151">
        <f>I141</f>
        <v>0</v>
      </c>
      <c r="J140" s="233">
        <f t="shared" si="6"/>
        <v>0</v>
      </c>
      <c r="K140" s="139"/>
      <c r="L140" s="233"/>
    </row>
    <row r="141" spans="1:15" s="4" customFormat="1" ht="15" hidden="1" customHeight="1">
      <c r="A141" s="226" t="s">
        <v>9</v>
      </c>
      <c r="B141" s="110" t="s">
        <v>39</v>
      </c>
      <c r="C141" s="224" t="s">
        <v>13</v>
      </c>
      <c r="D141" s="224" t="s">
        <v>51</v>
      </c>
      <c r="E141" s="225" t="s">
        <v>242</v>
      </c>
      <c r="F141" s="224" t="s">
        <v>126</v>
      </c>
      <c r="G141" s="224" t="s">
        <v>10</v>
      </c>
      <c r="H141" s="151"/>
      <c r="I141" s="151"/>
      <c r="J141" s="233">
        <f t="shared" si="6"/>
        <v>0</v>
      </c>
      <c r="K141" s="139"/>
      <c r="L141" s="233"/>
    </row>
    <row r="142" spans="1:15" s="4" customFormat="1" ht="15" customHeight="1">
      <c r="A142" s="226" t="s">
        <v>30</v>
      </c>
      <c r="B142" s="110" t="s">
        <v>39</v>
      </c>
      <c r="C142" s="224" t="s">
        <v>13</v>
      </c>
      <c r="D142" s="224" t="s">
        <v>51</v>
      </c>
      <c r="E142" s="225" t="s">
        <v>242</v>
      </c>
      <c r="F142" s="224" t="s">
        <v>31</v>
      </c>
      <c r="G142" s="224"/>
      <c r="H142" s="228">
        <f>H143</f>
        <v>20</v>
      </c>
      <c r="I142" s="228">
        <f>I143</f>
        <v>0</v>
      </c>
      <c r="J142" s="231">
        <f t="shared" si="6"/>
        <v>20</v>
      </c>
      <c r="K142" s="228">
        <f>K143</f>
        <v>20</v>
      </c>
      <c r="L142" s="228">
        <f>L143</f>
        <v>20</v>
      </c>
    </row>
    <row r="143" spans="1:15" s="4" customFormat="1" ht="15" customHeight="1">
      <c r="A143" s="226" t="s">
        <v>32</v>
      </c>
      <c r="B143" s="110" t="s">
        <v>39</v>
      </c>
      <c r="C143" s="224" t="s">
        <v>13</v>
      </c>
      <c r="D143" s="224" t="s">
        <v>51</v>
      </c>
      <c r="E143" s="225" t="s">
        <v>242</v>
      </c>
      <c r="F143" s="224" t="s">
        <v>33</v>
      </c>
      <c r="G143" s="224"/>
      <c r="H143" s="228">
        <f>H144</f>
        <v>20</v>
      </c>
      <c r="I143" s="228">
        <f>I144</f>
        <v>0</v>
      </c>
      <c r="J143" s="231">
        <f t="shared" si="6"/>
        <v>20</v>
      </c>
      <c r="K143" s="228">
        <f>K144</f>
        <v>20</v>
      </c>
      <c r="L143" s="228">
        <f>L144</f>
        <v>20</v>
      </c>
    </row>
    <row r="144" spans="1:15" s="4" customFormat="1" ht="15" customHeight="1">
      <c r="A144" s="226" t="s">
        <v>94</v>
      </c>
      <c r="B144" s="110" t="s">
        <v>39</v>
      </c>
      <c r="C144" s="224" t="s">
        <v>13</v>
      </c>
      <c r="D144" s="224" t="s">
        <v>51</v>
      </c>
      <c r="E144" s="225" t="s">
        <v>242</v>
      </c>
      <c r="F144" s="224" t="s">
        <v>33</v>
      </c>
      <c r="G144" s="224" t="s">
        <v>10</v>
      </c>
      <c r="H144" s="151">
        <v>20</v>
      </c>
      <c r="I144" s="151"/>
      <c r="J144" s="231">
        <f t="shared" si="6"/>
        <v>20</v>
      </c>
      <c r="K144" s="120">
        <v>20</v>
      </c>
      <c r="L144" s="233">
        <v>20</v>
      </c>
      <c r="O144" s="142"/>
    </row>
    <row r="145" spans="1:15" s="17" customFormat="1" ht="42.75" customHeight="1">
      <c r="A145" s="92" t="s">
        <v>252</v>
      </c>
      <c r="B145" s="123" t="s">
        <v>39</v>
      </c>
      <c r="C145" s="39" t="s">
        <v>13</v>
      </c>
      <c r="D145" s="39" t="s">
        <v>51</v>
      </c>
      <c r="E145" s="60" t="s">
        <v>248</v>
      </c>
      <c r="F145" s="39"/>
      <c r="G145" s="39"/>
      <c r="H145" s="232">
        <f>H146+H149</f>
        <v>8.1999999999999993</v>
      </c>
      <c r="I145" s="232">
        <f>I146+I149</f>
        <v>0</v>
      </c>
      <c r="J145" s="231">
        <f t="shared" si="6"/>
        <v>8.1999999999999993</v>
      </c>
      <c r="K145" s="232">
        <f>K146+K149</f>
        <v>8.1999999999999993</v>
      </c>
      <c r="L145" s="232">
        <f>L146+L149</f>
        <v>8.1999999999999993</v>
      </c>
    </row>
    <row r="146" spans="1:15" s="4" customFormat="1" ht="63.75" hidden="1" customHeight="1">
      <c r="A146" s="226" t="s">
        <v>18</v>
      </c>
      <c r="B146" s="110" t="s">
        <v>39</v>
      </c>
      <c r="C146" s="224" t="s">
        <v>13</v>
      </c>
      <c r="D146" s="224" t="s">
        <v>51</v>
      </c>
      <c r="E146" s="225" t="s">
        <v>248</v>
      </c>
      <c r="F146" s="224" t="s">
        <v>19</v>
      </c>
      <c r="G146" s="224"/>
      <c r="H146" s="228">
        <f>H147</f>
        <v>0</v>
      </c>
      <c r="I146" s="228"/>
      <c r="J146" s="231">
        <f t="shared" si="6"/>
        <v>0</v>
      </c>
      <c r="K146" s="228">
        <f>K147</f>
        <v>0</v>
      </c>
      <c r="L146" s="233">
        <f>H146+K146</f>
        <v>0</v>
      </c>
    </row>
    <row r="147" spans="1:15" s="4" customFormat="1" ht="25.5" hidden="1" customHeight="1">
      <c r="A147" s="226" t="s">
        <v>20</v>
      </c>
      <c r="B147" s="110" t="s">
        <v>39</v>
      </c>
      <c r="C147" s="224" t="s">
        <v>13</v>
      </c>
      <c r="D147" s="224" t="s">
        <v>51</v>
      </c>
      <c r="E147" s="225" t="s">
        <v>248</v>
      </c>
      <c r="F147" s="224" t="s">
        <v>21</v>
      </c>
      <c r="G147" s="224"/>
      <c r="H147" s="228">
        <f>H148</f>
        <v>0</v>
      </c>
      <c r="I147" s="228"/>
      <c r="J147" s="231">
        <f t="shared" si="6"/>
        <v>0</v>
      </c>
      <c r="K147" s="228">
        <f>K148</f>
        <v>0</v>
      </c>
      <c r="L147" s="233">
        <f>H147+K147</f>
        <v>0</v>
      </c>
    </row>
    <row r="148" spans="1:15" s="4" customFormat="1" ht="17.25" hidden="1" customHeight="1">
      <c r="A148" s="226" t="s">
        <v>9</v>
      </c>
      <c r="B148" s="110" t="s">
        <v>39</v>
      </c>
      <c r="C148" s="224" t="s">
        <v>13</v>
      </c>
      <c r="D148" s="224" t="s">
        <v>51</v>
      </c>
      <c r="E148" s="225" t="s">
        <v>248</v>
      </c>
      <c r="F148" s="224" t="s">
        <v>21</v>
      </c>
      <c r="G148" s="224" t="s">
        <v>10</v>
      </c>
      <c r="H148" s="228"/>
      <c r="I148" s="228"/>
      <c r="J148" s="231">
        <f t="shared" si="6"/>
        <v>0</v>
      </c>
      <c r="K148" s="120"/>
      <c r="L148" s="233">
        <f>H148+K148</f>
        <v>0</v>
      </c>
      <c r="O148" s="142"/>
    </row>
    <row r="149" spans="1:15" s="4" customFormat="1" ht="25.5">
      <c r="A149" s="226" t="s">
        <v>35</v>
      </c>
      <c r="B149" s="110" t="s">
        <v>39</v>
      </c>
      <c r="C149" s="224" t="s">
        <v>13</v>
      </c>
      <c r="D149" s="224" t="s">
        <v>51</v>
      </c>
      <c r="E149" s="225" t="s">
        <v>248</v>
      </c>
      <c r="F149" s="224" t="s">
        <v>27</v>
      </c>
      <c r="G149" s="224"/>
      <c r="H149" s="228">
        <f>H150</f>
        <v>8.1999999999999993</v>
      </c>
      <c r="I149" s="228">
        <f>I150</f>
        <v>0</v>
      </c>
      <c r="J149" s="231">
        <f t="shared" si="6"/>
        <v>8.1999999999999993</v>
      </c>
      <c r="K149" s="228">
        <f>K150</f>
        <v>8.1999999999999993</v>
      </c>
      <c r="L149" s="228">
        <f>L150</f>
        <v>8.1999999999999993</v>
      </c>
    </row>
    <row r="150" spans="1:15" s="4" customFormat="1" ht="25.5">
      <c r="A150" s="226" t="s">
        <v>28</v>
      </c>
      <c r="B150" s="110" t="s">
        <v>39</v>
      </c>
      <c r="C150" s="224" t="s">
        <v>13</v>
      </c>
      <c r="D150" s="224" t="s">
        <v>51</v>
      </c>
      <c r="E150" s="225" t="s">
        <v>248</v>
      </c>
      <c r="F150" s="224" t="s">
        <v>29</v>
      </c>
      <c r="G150" s="224"/>
      <c r="H150" s="228">
        <f>H151</f>
        <v>8.1999999999999993</v>
      </c>
      <c r="I150" s="228">
        <f>I151</f>
        <v>0</v>
      </c>
      <c r="J150" s="231">
        <f t="shared" si="6"/>
        <v>8.1999999999999993</v>
      </c>
      <c r="K150" s="228">
        <f>K151</f>
        <v>8.1999999999999993</v>
      </c>
      <c r="L150" s="228">
        <f>L151</f>
        <v>8.1999999999999993</v>
      </c>
    </row>
    <row r="151" spans="1:15" s="4" customFormat="1" ht="12.75" customHeight="1">
      <c r="A151" s="226" t="s">
        <v>9</v>
      </c>
      <c r="B151" s="110" t="s">
        <v>39</v>
      </c>
      <c r="C151" s="224" t="s">
        <v>13</v>
      </c>
      <c r="D151" s="224" t="s">
        <v>51</v>
      </c>
      <c r="E151" s="225" t="s">
        <v>248</v>
      </c>
      <c r="F151" s="224" t="s">
        <v>29</v>
      </c>
      <c r="G151" s="224" t="s">
        <v>10</v>
      </c>
      <c r="H151" s="152">
        <v>8.1999999999999993</v>
      </c>
      <c r="I151" s="152"/>
      <c r="J151" s="231">
        <f t="shared" si="6"/>
        <v>8.1999999999999993</v>
      </c>
      <c r="K151" s="120">
        <v>8.1999999999999993</v>
      </c>
      <c r="L151" s="233">
        <v>8.1999999999999993</v>
      </c>
      <c r="O151" s="142"/>
    </row>
    <row r="152" spans="1:15" s="17" customFormat="1" ht="51">
      <c r="A152" s="92" t="s">
        <v>251</v>
      </c>
      <c r="B152" s="123" t="s">
        <v>39</v>
      </c>
      <c r="C152" s="39" t="s">
        <v>13</v>
      </c>
      <c r="D152" s="39" t="s">
        <v>51</v>
      </c>
      <c r="E152" s="60" t="s">
        <v>249</v>
      </c>
      <c r="F152" s="39"/>
      <c r="G152" s="39"/>
      <c r="H152" s="232">
        <f>H153+H156</f>
        <v>2.5</v>
      </c>
      <c r="I152" s="232">
        <f>I153+I156</f>
        <v>0</v>
      </c>
      <c r="J152" s="231">
        <f t="shared" si="6"/>
        <v>2.5</v>
      </c>
      <c r="K152" s="232">
        <f>K153+K156</f>
        <v>2.5</v>
      </c>
      <c r="L152" s="232">
        <f>L153+L156</f>
        <v>2.5</v>
      </c>
    </row>
    <row r="153" spans="1:15" s="4" customFormat="1" ht="63.75" hidden="1" customHeight="1">
      <c r="A153" s="226" t="s">
        <v>18</v>
      </c>
      <c r="B153" s="110"/>
      <c r="C153" s="224" t="s">
        <v>13</v>
      </c>
      <c r="D153" s="224" t="s">
        <v>51</v>
      </c>
      <c r="E153" s="225" t="s">
        <v>189</v>
      </c>
      <c r="F153" s="224" t="s">
        <v>19</v>
      </c>
      <c r="G153" s="224"/>
      <c r="H153" s="228">
        <f>H154</f>
        <v>0</v>
      </c>
      <c r="I153" s="228"/>
      <c r="J153" s="231">
        <f t="shared" si="6"/>
        <v>0</v>
      </c>
      <c r="K153" s="113"/>
      <c r="L153" s="233">
        <f>H153+K153</f>
        <v>0</v>
      </c>
    </row>
    <row r="154" spans="1:15" s="4" customFormat="1" ht="25.5" hidden="1" customHeight="1">
      <c r="A154" s="226" t="s">
        <v>20</v>
      </c>
      <c r="B154" s="110"/>
      <c r="C154" s="224" t="s">
        <v>13</v>
      </c>
      <c r="D154" s="224" t="s">
        <v>51</v>
      </c>
      <c r="E154" s="225" t="s">
        <v>189</v>
      </c>
      <c r="F154" s="224" t="s">
        <v>21</v>
      </c>
      <c r="G154" s="224"/>
      <c r="H154" s="228">
        <f>H155</f>
        <v>0</v>
      </c>
      <c r="I154" s="228"/>
      <c r="J154" s="231">
        <f t="shared" si="6"/>
        <v>0</v>
      </c>
      <c r="K154" s="113"/>
      <c r="L154" s="233">
        <f>H154+K154</f>
        <v>0</v>
      </c>
    </row>
    <row r="155" spans="1:15" s="4" customFormat="1" ht="15" hidden="1" customHeight="1">
      <c r="A155" s="226" t="s">
        <v>9</v>
      </c>
      <c r="B155" s="110"/>
      <c r="C155" s="224" t="s">
        <v>13</v>
      </c>
      <c r="D155" s="224" t="s">
        <v>51</v>
      </c>
      <c r="E155" s="225" t="s">
        <v>189</v>
      </c>
      <c r="F155" s="224" t="s">
        <v>21</v>
      </c>
      <c r="G155" s="224" t="s">
        <v>10</v>
      </c>
      <c r="H155" s="228"/>
      <c r="I155" s="228"/>
      <c r="J155" s="231">
        <f t="shared" si="6"/>
        <v>0</v>
      </c>
      <c r="K155" s="113"/>
      <c r="L155" s="233">
        <f>H155+K155</f>
        <v>0</v>
      </c>
    </row>
    <row r="156" spans="1:15" s="4" customFormat="1" ht="25.5">
      <c r="A156" s="226" t="s">
        <v>35</v>
      </c>
      <c r="B156" s="110" t="s">
        <v>39</v>
      </c>
      <c r="C156" s="224" t="s">
        <v>13</v>
      </c>
      <c r="D156" s="224" t="s">
        <v>51</v>
      </c>
      <c r="E156" s="225" t="s">
        <v>249</v>
      </c>
      <c r="F156" s="224" t="s">
        <v>27</v>
      </c>
      <c r="G156" s="224"/>
      <c r="H156" s="228">
        <f>H157</f>
        <v>2.5</v>
      </c>
      <c r="I156" s="228">
        <f>I157</f>
        <v>0</v>
      </c>
      <c r="J156" s="231">
        <f t="shared" si="6"/>
        <v>2.5</v>
      </c>
      <c r="K156" s="228">
        <f>K157</f>
        <v>2.5</v>
      </c>
      <c r="L156" s="228">
        <f>L157</f>
        <v>2.5</v>
      </c>
    </row>
    <row r="157" spans="1:15" s="4" customFormat="1" ht="25.5">
      <c r="A157" s="226" t="s">
        <v>28</v>
      </c>
      <c r="B157" s="110" t="s">
        <v>39</v>
      </c>
      <c r="C157" s="224" t="s">
        <v>13</v>
      </c>
      <c r="D157" s="224" t="s">
        <v>51</v>
      </c>
      <c r="E157" s="225" t="s">
        <v>249</v>
      </c>
      <c r="F157" s="224" t="s">
        <v>29</v>
      </c>
      <c r="G157" s="224"/>
      <c r="H157" s="228">
        <f>H158</f>
        <v>2.5</v>
      </c>
      <c r="I157" s="228">
        <f>I158</f>
        <v>0</v>
      </c>
      <c r="J157" s="231">
        <f t="shared" si="6"/>
        <v>2.5</v>
      </c>
      <c r="K157" s="228">
        <f>K158</f>
        <v>2.5</v>
      </c>
      <c r="L157" s="228">
        <f>L158</f>
        <v>2.5</v>
      </c>
    </row>
    <row r="158" spans="1:15" s="4" customFormat="1" ht="13.5" customHeight="1">
      <c r="A158" s="226" t="s">
        <v>9</v>
      </c>
      <c r="B158" s="110" t="s">
        <v>39</v>
      </c>
      <c r="C158" s="224" t="s">
        <v>13</v>
      </c>
      <c r="D158" s="224" t="s">
        <v>51</v>
      </c>
      <c r="E158" s="225" t="s">
        <v>249</v>
      </c>
      <c r="F158" s="224" t="s">
        <v>29</v>
      </c>
      <c r="G158" s="224" t="s">
        <v>10</v>
      </c>
      <c r="H158" s="152">
        <v>2.5</v>
      </c>
      <c r="I158" s="152"/>
      <c r="J158" s="231">
        <f t="shared" si="6"/>
        <v>2.5</v>
      </c>
      <c r="K158" s="118">
        <v>2.5</v>
      </c>
      <c r="L158" s="233">
        <v>2.5</v>
      </c>
      <c r="O158" s="142"/>
    </row>
    <row r="159" spans="1:15" s="16" customFormat="1" ht="52.5" customHeight="1">
      <c r="A159" s="21" t="s">
        <v>250</v>
      </c>
      <c r="B159" s="76" t="s">
        <v>39</v>
      </c>
      <c r="C159" s="223" t="s">
        <v>13</v>
      </c>
      <c r="D159" s="223" t="s">
        <v>51</v>
      </c>
      <c r="E159" s="22" t="s">
        <v>255</v>
      </c>
      <c r="F159" s="223"/>
      <c r="G159" s="223"/>
      <c r="H159" s="229">
        <f>H160+H163</f>
        <v>243.20000000000002</v>
      </c>
      <c r="I159" s="229">
        <f>I160+I163</f>
        <v>0</v>
      </c>
      <c r="J159" s="231">
        <f t="shared" ref="J159:J222" si="15">H159+I159</f>
        <v>243.20000000000002</v>
      </c>
      <c r="K159" s="229">
        <f>K160+K163</f>
        <v>243.20000000000002</v>
      </c>
      <c r="L159" s="229">
        <f>L160+L163</f>
        <v>243.20000000000002</v>
      </c>
    </row>
    <row r="160" spans="1:15" s="16" customFormat="1" ht="54.75" customHeight="1">
      <c r="A160" s="226" t="s">
        <v>18</v>
      </c>
      <c r="B160" s="110" t="s">
        <v>39</v>
      </c>
      <c r="C160" s="224" t="s">
        <v>13</v>
      </c>
      <c r="D160" s="224" t="s">
        <v>51</v>
      </c>
      <c r="E160" s="225" t="s">
        <v>255</v>
      </c>
      <c r="F160" s="224" t="s">
        <v>19</v>
      </c>
      <c r="G160" s="223"/>
      <c r="H160" s="228">
        <f t="shared" ref="H160:L161" si="16">H161</f>
        <v>239.4</v>
      </c>
      <c r="I160" s="228">
        <f t="shared" si="16"/>
        <v>0</v>
      </c>
      <c r="J160" s="231">
        <f t="shared" si="15"/>
        <v>239.4</v>
      </c>
      <c r="K160" s="228">
        <f t="shared" si="16"/>
        <v>239.4</v>
      </c>
      <c r="L160" s="228">
        <f t="shared" si="16"/>
        <v>239.4</v>
      </c>
    </row>
    <row r="161" spans="1:15" s="16" customFormat="1" ht="25.5">
      <c r="A161" s="226" t="s">
        <v>20</v>
      </c>
      <c r="B161" s="110" t="s">
        <v>39</v>
      </c>
      <c r="C161" s="224" t="s">
        <v>13</v>
      </c>
      <c r="D161" s="224" t="s">
        <v>51</v>
      </c>
      <c r="E161" s="225" t="s">
        <v>255</v>
      </c>
      <c r="F161" s="224" t="s">
        <v>21</v>
      </c>
      <c r="G161" s="223"/>
      <c r="H161" s="228">
        <f>H162</f>
        <v>239.4</v>
      </c>
      <c r="I161" s="228">
        <f>I162</f>
        <v>0</v>
      </c>
      <c r="J161" s="231">
        <f t="shared" si="15"/>
        <v>239.4</v>
      </c>
      <c r="K161" s="228">
        <f t="shared" si="16"/>
        <v>239.4</v>
      </c>
      <c r="L161" s="228">
        <f t="shared" si="16"/>
        <v>239.4</v>
      </c>
    </row>
    <row r="162" spans="1:15" s="16" customFormat="1" ht="14.25">
      <c r="A162" s="226" t="s">
        <v>11</v>
      </c>
      <c r="B162" s="110" t="s">
        <v>39</v>
      </c>
      <c r="C162" s="224" t="s">
        <v>13</v>
      </c>
      <c r="D162" s="224" t="s">
        <v>51</v>
      </c>
      <c r="E162" s="225" t="s">
        <v>255</v>
      </c>
      <c r="F162" s="224" t="s">
        <v>21</v>
      </c>
      <c r="G162" s="224" t="s">
        <v>12</v>
      </c>
      <c r="H162" s="228">
        <v>239.4</v>
      </c>
      <c r="I162" s="228"/>
      <c r="J162" s="231">
        <f t="shared" si="15"/>
        <v>239.4</v>
      </c>
      <c r="K162" s="118">
        <v>239.4</v>
      </c>
      <c r="L162" s="233">
        <v>239.4</v>
      </c>
      <c r="O162" s="145"/>
    </row>
    <row r="163" spans="1:15" s="16" customFormat="1" ht="25.5">
      <c r="A163" s="226" t="s">
        <v>35</v>
      </c>
      <c r="B163" s="110" t="s">
        <v>39</v>
      </c>
      <c r="C163" s="224" t="s">
        <v>13</v>
      </c>
      <c r="D163" s="224" t="s">
        <v>51</v>
      </c>
      <c r="E163" s="225" t="s">
        <v>255</v>
      </c>
      <c r="F163" s="224" t="s">
        <v>27</v>
      </c>
      <c r="G163" s="224"/>
      <c r="H163" s="228">
        <f>H164</f>
        <v>3.8</v>
      </c>
      <c r="I163" s="228">
        <f>I164</f>
        <v>0</v>
      </c>
      <c r="J163" s="231">
        <f t="shared" si="15"/>
        <v>3.8</v>
      </c>
      <c r="K163" s="228">
        <f>K164</f>
        <v>3.8</v>
      </c>
      <c r="L163" s="228">
        <f>L164</f>
        <v>3.8</v>
      </c>
      <c r="M163" s="73"/>
    </row>
    <row r="164" spans="1:15" s="16" customFormat="1" ht="29.25" customHeight="1">
      <c r="A164" s="226" t="s">
        <v>28</v>
      </c>
      <c r="B164" s="110" t="s">
        <v>39</v>
      </c>
      <c r="C164" s="224" t="s">
        <v>13</v>
      </c>
      <c r="D164" s="224" t="s">
        <v>51</v>
      </c>
      <c r="E164" s="225" t="s">
        <v>255</v>
      </c>
      <c r="F164" s="224" t="s">
        <v>29</v>
      </c>
      <c r="G164" s="224"/>
      <c r="H164" s="228">
        <f>H165</f>
        <v>3.8</v>
      </c>
      <c r="I164" s="228">
        <f>I165</f>
        <v>0</v>
      </c>
      <c r="J164" s="231">
        <f t="shared" si="15"/>
        <v>3.8</v>
      </c>
      <c r="K164" s="228">
        <f>K165</f>
        <v>3.8</v>
      </c>
      <c r="L164" s="228">
        <f>L165</f>
        <v>3.8</v>
      </c>
    </row>
    <row r="165" spans="1:15" s="16" customFormat="1" ht="15">
      <c r="A165" s="226" t="s">
        <v>57</v>
      </c>
      <c r="B165" s="110" t="s">
        <v>39</v>
      </c>
      <c r="C165" s="224" t="s">
        <v>13</v>
      </c>
      <c r="D165" s="224" t="s">
        <v>51</v>
      </c>
      <c r="E165" s="225" t="s">
        <v>255</v>
      </c>
      <c r="F165" s="224" t="s">
        <v>29</v>
      </c>
      <c r="G165" s="224" t="s">
        <v>12</v>
      </c>
      <c r="H165" s="228">
        <v>3.8</v>
      </c>
      <c r="I165" s="228"/>
      <c r="J165" s="231">
        <f t="shared" si="15"/>
        <v>3.8</v>
      </c>
      <c r="K165" s="113">
        <v>3.8</v>
      </c>
      <c r="L165" s="233">
        <v>3.8</v>
      </c>
      <c r="O165" s="145"/>
    </row>
    <row r="166" spans="1:15" s="4" customFormat="1" ht="15.75" customHeight="1">
      <c r="A166" s="21" t="s">
        <v>256</v>
      </c>
      <c r="B166" s="76" t="s">
        <v>39</v>
      </c>
      <c r="C166" s="223" t="s">
        <v>13</v>
      </c>
      <c r="D166" s="223" t="s">
        <v>51</v>
      </c>
      <c r="E166" s="22" t="s">
        <v>419</v>
      </c>
      <c r="F166" s="223"/>
      <c r="G166" s="223"/>
      <c r="H166" s="229">
        <f>H167+H170</f>
        <v>240.3</v>
      </c>
      <c r="I166" s="229">
        <f>I167+I170</f>
        <v>0</v>
      </c>
      <c r="J166" s="231">
        <f t="shared" si="15"/>
        <v>240.3</v>
      </c>
      <c r="K166" s="229">
        <f>K167+K170</f>
        <v>240.3</v>
      </c>
      <c r="L166" s="229">
        <f>L167+L170</f>
        <v>240.3</v>
      </c>
    </row>
    <row r="167" spans="1:15" s="4" customFormat="1" ht="51.75" customHeight="1">
      <c r="A167" s="226" t="s">
        <v>25</v>
      </c>
      <c r="B167" s="110" t="s">
        <v>39</v>
      </c>
      <c r="C167" s="224" t="s">
        <v>13</v>
      </c>
      <c r="D167" s="224" t="s">
        <v>51</v>
      </c>
      <c r="E167" s="225" t="s">
        <v>419</v>
      </c>
      <c r="F167" s="224" t="s">
        <v>19</v>
      </c>
      <c r="G167" s="224"/>
      <c r="H167" s="228">
        <f t="shared" ref="H167:L168" si="17">H168</f>
        <v>229</v>
      </c>
      <c r="I167" s="228">
        <f t="shared" si="17"/>
        <v>0</v>
      </c>
      <c r="J167" s="231">
        <f t="shared" si="15"/>
        <v>229</v>
      </c>
      <c r="K167" s="228">
        <f t="shared" si="17"/>
        <v>229</v>
      </c>
      <c r="L167" s="228">
        <f t="shared" si="17"/>
        <v>229</v>
      </c>
    </row>
    <row r="168" spans="1:15" s="4" customFormat="1" ht="27.75" customHeight="1">
      <c r="A168" s="226" t="s">
        <v>20</v>
      </c>
      <c r="B168" s="110" t="s">
        <v>39</v>
      </c>
      <c r="C168" s="224" t="s">
        <v>13</v>
      </c>
      <c r="D168" s="224" t="s">
        <v>51</v>
      </c>
      <c r="E168" s="225" t="s">
        <v>419</v>
      </c>
      <c r="F168" s="224" t="s">
        <v>21</v>
      </c>
      <c r="G168" s="224"/>
      <c r="H168" s="228">
        <f>H169</f>
        <v>229</v>
      </c>
      <c r="I168" s="228">
        <f>I169</f>
        <v>0</v>
      </c>
      <c r="J168" s="231">
        <f t="shared" si="15"/>
        <v>229</v>
      </c>
      <c r="K168" s="228">
        <f t="shared" si="17"/>
        <v>229</v>
      </c>
      <c r="L168" s="228">
        <f t="shared" si="17"/>
        <v>229</v>
      </c>
    </row>
    <row r="169" spans="1:15" s="4" customFormat="1" ht="15">
      <c r="A169" s="226" t="s">
        <v>11</v>
      </c>
      <c r="B169" s="110" t="s">
        <v>39</v>
      </c>
      <c r="C169" s="224" t="s">
        <v>13</v>
      </c>
      <c r="D169" s="224" t="s">
        <v>51</v>
      </c>
      <c r="E169" s="225" t="s">
        <v>419</v>
      </c>
      <c r="F169" s="224" t="s">
        <v>21</v>
      </c>
      <c r="G169" s="224" t="s">
        <v>12</v>
      </c>
      <c r="H169" s="228">
        <v>229</v>
      </c>
      <c r="I169" s="228"/>
      <c r="J169" s="231">
        <f t="shared" si="15"/>
        <v>229</v>
      </c>
      <c r="K169" s="118">
        <v>229</v>
      </c>
      <c r="L169" s="233">
        <v>229</v>
      </c>
      <c r="M169" s="70"/>
      <c r="O169" s="142"/>
    </row>
    <row r="170" spans="1:15" s="4" customFormat="1" ht="25.5">
      <c r="A170" s="226" t="s">
        <v>35</v>
      </c>
      <c r="B170" s="110" t="s">
        <v>39</v>
      </c>
      <c r="C170" s="224" t="s">
        <v>13</v>
      </c>
      <c r="D170" s="224" t="s">
        <v>51</v>
      </c>
      <c r="E170" s="225" t="s">
        <v>419</v>
      </c>
      <c r="F170" s="224" t="s">
        <v>27</v>
      </c>
      <c r="G170" s="224"/>
      <c r="H170" s="228">
        <f>H171</f>
        <v>11.3</v>
      </c>
      <c r="I170" s="228">
        <f>I171</f>
        <v>0</v>
      </c>
      <c r="J170" s="231">
        <f t="shared" si="15"/>
        <v>11.3</v>
      </c>
      <c r="K170" s="228">
        <f>K171</f>
        <v>11.3</v>
      </c>
      <c r="L170" s="228">
        <f>L171</f>
        <v>11.3</v>
      </c>
    </row>
    <row r="171" spans="1:15" s="4" customFormat="1" ht="28.5" customHeight="1">
      <c r="A171" s="226" t="s">
        <v>28</v>
      </c>
      <c r="B171" s="110" t="s">
        <v>39</v>
      </c>
      <c r="C171" s="224" t="s">
        <v>13</v>
      </c>
      <c r="D171" s="224" t="s">
        <v>51</v>
      </c>
      <c r="E171" s="225" t="s">
        <v>419</v>
      </c>
      <c r="F171" s="224" t="s">
        <v>29</v>
      </c>
      <c r="G171" s="224"/>
      <c r="H171" s="228">
        <f>H172</f>
        <v>11.3</v>
      </c>
      <c r="I171" s="228">
        <f>I172</f>
        <v>0</v>
      </c>
      <c r="J171" s="231">
        <f t="shared" si="15"/>
        <v>11.3</v>
      </c>
      <c r="K171" s="228">
        <f>K172</f>
        <v>11.3</v>
      </c>
      <c r="L171" s="228">
        <f>L172</f>
        <v>11.3</v>
      </c>
    </row>
    <row r="172" spans="1:15" s="4" customFormat="1" ht="15">
      <c r="A172" s="226" t="s">
        <v>57</v>
      </c>
      <c r="B172" s="110" t="s">
        <v>39</v>
      </c>
      <c r="C172" s="224" t="s">
        <v>13</v>
      </c>
      <c r="D172" s="224" t="s">
        <v>51</v>
      </c>
      <c r="E172" s="225" t="s">
        <v>419</v>
      </c>
      <c r="F172" s="224" t="s">
        <v>29</v>
      </c>
      <c r="G172" s="224" t="s">
        <v>12</v>
      </c>
      <c r="H172" s="228">
        <v>11.3</v>
      </c>
      <c r="I172" s="228"/>
      <c r="J172" s="231">
        <f t="shared" si="15"/>
        <v>11.3</v>
      </c>
      <c r="K172" s="118">
        <v>11.3</v>
      </c>
      <c r="L172" s="233">
        <v>11.3</v>
      </c>
      <c r="O172" s="142"/>
    </row>
    <row r="173" spans="1:15" s="4" customFormat="1" ht="26.25">
      <c r="A173" s="23" t="s">
        <v>398</v>
      </c>
      <c r="B173" s="77" t="s">
        <v>39</v>
      </c>
      <c r="C173" s="24" t="s">
        <v>186</v>
      </c>
      <c r="D173" s="24"/>
      <c r="E173" s="22"/>
      <c r="F173" s="24"/>
      <c r="G173" s="24"/>
      <c r="H173" s="229">
        <f>H175+H190</f>
        <v>101.5</v>
      </c>
      <c r="I173" s="229">
        <f>I175+I190</f>
        <v>0</v>
      </c>
      <c r="J173" s="231">
        <f t="shared" si="15"/>
        <v>101.5</v>
      </c>
      <c r="K173" s="229">
        <f>K175+K190</f>
        <v>0.5</v>
      </c>
      <c r="L173" s="229">
        <f>L175+L190</f>
        <v>0</v>
      </c>
    </row>
    <row r="174" spans="1:15" s="4" customFormat="1" ht="15" hidden="1" customHeight="1">
      <c r="A174" s="90" t="s">
        <v>11</v>
      </c>
      <c r="B174" s="90"/>
      <c r="C174" s="27" t="s">
        <v>186</v>
      </c>
      <c r="D174" s="27"/>
      <c r="E174" s="225"/>
      <c r="F174" s="27"/>
      <c r="G174" s="27" t="s">
        <v>12</v>
      </c>
      <c r="H174" s="228"/>
      <c r="I174" s="228"/>
      <c r="J174" s="231">
        <f t="shared" si="15"/>
        <v>0</v>
      </c>
      <c r="K174" s="113"/>
      <c r="L174" s="233">
        <f>H174+K174</f>
        <v>0</v>
      </c>
    </row>
    <row r="175" spans="1:15" s="4" customFormat="1" ht="39">
      <c r="A175" s="23" t="s">
        <v>187</v>
      </c>
      <c r="B175" s="77" t="s">
        <v>39</v>
      </c>
      <c r="C175" s="24" t="s">
        <v>186</v>
      </c>
      <c r="D175" s="24" t="s">
        <v>188</v>
      </c>
      <c r="E175" s="22"/>
      <c r="F175" s="24"/>
      <c r="G175" s="24"/>
      <c r="H175" s="229">
        <f>H183+H176</f>
        <v>43</v>
      </c>
      <c r="I175" s="229">
        <f>I183+I176</f>
        <v>0</v>
      </c>
      <c r="J175" s="231">
        <f t="shared" si="15"/>
        <v>43</v>
      </c>
      <c r="K175" s="229">
        <f>K183+K176</f>
        <v>0</v>
      </c>
      <c r="L175" s="229">
        <f>L183+L176</f>
        <v>0</v>
      </c>
    </row>
    <row r="176" spans="1:15" s="4" customFormat="1" ht="89.25">
      <c r="A176" s="92" t="s">
        <v>179</v>
      </c>
      <c r="B176" s="123" t="s">
        <v>39</v>
      </c>
      <c r="C176" s="39" t="s">
        <v>186</v>
      </c>
      <c r="D176" s="39" t="s">
        <v>188</v>
      </c>
      <c r="E176" s="59" t="s">
        <v>235</v>
      </c>
      <c r="F176" s="39"/>
      <c r="G176" s="39"/>
      <c r="H176" s="232">
        <f>H179</f>
        <v>43</v>
      </c>
      <c r="I176" s="232">
        <f>I179</f>
        <v>0</v>
      </c>
      <c r="J176" s="231">
        <f t="shared" si="15"/>
        <v>43</v>
      </c>
      <c r="K176" s="232">
        <f>K179</f>
        <v>0</v>
      </c>
      <c r="L176" s="232">
        <f>L179</f>
        <v>0</v>
      </c>
    </row>
    <row r="177" spans="1:15" s="4" customFormat="1" ht="63.75">
      <c r="A177" s="226" t="s">
        <v>271</v>
      </c>
      <c r="B177" s="110" t="s">
        <v>39</v>
      </c>
      <c r="C177" s="39" t="s">
        <v>186</v>
      </c>
      <c r="D177" s="39" t="s">
        <v>188</v>
      </c>
      <c r="E177" s="59" t="s">
        <v>236</v>
      </c>
      <c r="F177" s="39"/>
      <c r="G177" s="39"/>
      <c r="H177" s="232">
        <f>H179</f>
        <v>43</v>
      </c>
      <c r="I177" s="232">
        <f>I179</f>
        <v>0</v>
      </c>
      <c r="J177" s="231">
        <f t="shared" si="15"/>
        <v>43</v>
      </c>
      <c r="K177" s="232">
        <f>K179</f>
        <v>0</v>
      </c>
      <c r="L177" s="232">
        <f>L179</f>
        <v>0</v>
      </c>
    </row>
    <row r="178" spans="1:15" s="4" customFormat="1" ht="15">
      <c r="A178" s="226" t="s">
        <v>214</v>
      </c>
      <c r="B178" s="110" t="s">
        <v>39</v>
      </c>
      <c r="C178" s="39" t="s">
        <v>186</v>
      </c>
      <c r="D178" s="39" t="s">
        <v>188</v>
      </c>
      <c r="E178" s="59" t="s">
        <v>237</v>
      </c>
      <c r="F178" s="39"/>
      <c r="G178" s="39"/>
      <c r="H178" s="232">
        <f>H179</f>
        <v>43</v>
      </c>
      <c r="I178" s="232">
        <f>I179</f>
        <v>0</v>
      </c>
      <c r="J178" s="231">
        <f t="shared" si="15"/>
        <v>43</v>
      </c>
      <c r="K178" s="232">
        <f>K179</f>
        <v>0</v>
      </c>
      <c r="L178" s="232">
        <f>L179</f>
        <v>0</v>
      </c>
    </row>
    <row r="179" spans="1:15" s="4" customFormat="1" ht="25.5">
      <c r="A179" s="226" t="s">
        <v>26</v>
      </c>
      <c r="B179" s="110" t="s">
        <v>39</v>
      </c>
      <c r="C179" s="224" t="s">
        <v>186</v>
      </c>
      <c r="D179" s="224" t="s">
        <v>188</v>
      </c>
      <c r="E179" s="59" t="s">
        <v>237</v>
      </c>
      <c r="F179" s="224" t="s">
        <v>27</v>
      </c>
      <c r="G179" s="224"/>
      <c r="H179" s="228">
        <f t="shared" ref="H179:L180" si="18">H180</f>
        <v>43</v>
      </c>
      <c r="I179" s="228">
        <f t="shared" si="18"/>
        <v>0</v>
      </c>
      <c r="J179" s="231">
        <f t="shared" si="15"/>
        <v>43</v>
      </c>
      <c r="K179" s="228">
        <f t="shared" si="18"/>
        <v>0</v>
      </c>
      <c r="L179" s="228">
        <f t="shared" si="18"/>
        <v>0</v>
      </c>
    </row>
    <row r="180" spans="1:15" s="4" customFormat="1" ht="25.5">
      <c r="A180" s="226" t="s">
        <v>28</v>
      </c>
      <c r="B180" s="110" t="s">
        <v>39</v>
      </c>
      <c r="C180" s="224" t="s">
        <v>186</v>
      </c>
      <c r="D180" s="224" t="s">
        <v>188</v>
      </c>
      <c r="E180" s="59" t="s">
        <v>237</v>
      </c>
      <c r="F180" s="224" t="s">
        <v>29</v>
      </c>
      <c r="G180" s="224"/>
      <c r="H180" s="228">
        <f t="shared" si="18"/>
        <v>43</v>
      </c>
      <c r="I180" s="228">
        <f t="shared" si="18"/>
        <v>0</v>
      </c>
      <c r="J180" s="231">
        <f t="shared" si="15"/>
        <v>43</v>
      </c>
      <c r="K180" s="228">
        <f t="shared" si="18"/>
        <v>0</v>
      </c>
      <c r="L180" s="228">
        <f t="shared" si="18"/>
        <v>0</v>
      </c>
    </row>
    <row r="181" spans="1:15" s="4" customFormat="1" ht="15">
      <c r="A181" s="226" t="s">
        <v>9</v>
      </c>
      <c r="B181" s="110" t="s">
        <v>39</v>
      </c>
      <c r="C181" s="224" t="s">
        <v>186</v>
      </c>
      <c r="D181" s="224" t="s">
        <v>188</v>
      </c>
      <c r="E181" s="59" t="s">
        <v>237</v>
      </c>
      <c r="F181" s="224" t="s">
        <v>29</v>
      </c>
      <c r="G181" s="224" t="s">
        <v>10</v>
      </c>
      <c r="H181" s="228">
        <v>43</v>
      </c>
      <c r="I181" s="228"/>
      <c r="J181" s="231">
        <f t="shared" si="15"/>
        <v>43</v>
      </c>
      <c r="K181" s="120"/>
      <c r="L181" s="233"/>
      <c r="O181" s="142"/>
    </row>
    <row r="182" spans="1:15" s="4" customFormat="1" ht="15" hidden="1" customHeight="1">
      <c r="A182" s="36" t="s">
        <v>54</v>
      </c>
      <c r="B182" s="111" t="s">
        <v>39</v>
      </c>
      <c r="C182" s="24" t="s">
        <v>186</v>
      </c>
      <c r="D182" s="24" t="s">
        <v>188</v>
      </c>
      <c r="E182" s="22" t="s">
        <v>203</v>
      </c>
      <c r="F182" s="24"/>
      <c r="G182" s="24"/>
      <c r="H182" s="229">
        <f>H183</f>
        <v>0</v>
      </c>
      <c r="I182" s="229"/>
      <c r="J182" s="231">
        <f t="shared" si="15"/>
        <v>0</v>
      </c>
      <c r="K182" s="228">
        <f>K183</f>
        <v>0</v>
      </c>
      <c r="L182" s="231">
        <f t="shared" ref="L182:L388" si="19">H182+K182</f>
        <v>0</v>
      </c>
    </row>
    <row r="183" spans="1:15" s="17" customFormat="1" ht="26.25" hidden="1" customHeight="1">
      <c r="A183" s="95" t="s">
        <v>428</v>
      </c>
      <c r="B183" s="96" t="s">
        <v>39</v>
      </c>
      <c r="C183" s="63" t="s">
        <v>186</v>
      </c>
      <c r="D183" s="63" t="s">
        <v>188</v>
      </c>
      <c r="E183" s="60" t="s">
        <v>261</v>
      </c>
      <c r="F183" s="63"/>
      <c r="G183" s="63"/>
      <c r="H183" s="232">
        <f>H184+H187</f>
        <v>0</v>
      </c>
      <c r="I183" s="232"/>
      <c r="J183" s="231">
        <f t="shared" si="15"/>
        <v>0</v>
      </c>
      <c r="K183" s="232">
        <f>K184+K187</f>
        <v>0</v>
      </c>
      <c r="L183" s="231">
        <f t="shared" si="19"/>
        <v>0</v>
      </c>
    </row>
    <row r="184" spans="1:15" s="4" customFormat="1" ht="63.75" hidden="1" customHeight="1">
      <c r="A184" s="226" t="s">
        <v>25</v>
      </c>
      <c r="B184" s="110" t="s">
        <v>39</v>
      </c>
      <c r="C184" s="27" t="s">
        <v>186</v>
      </c>
      <c r="D184" s="27" t="s">
        <v>188</v>
      </c>
      <c r="E184" s="60" t="s">
        <v>261</v>
      </c>
      <c r="F184" s="27" t="s">
        <v>19</v>
      </c>
      <c r="G184" s="27"/>
      <c r="H184" s="228">
        <f>H185</f>
        <v>0</v>
      </c>
      <c r="I184" s="228"/>
      <c r="J184" s="231">
        <f t="shared" si="15"/>
        <v>0</v>
      </c>
      <c r="K184" s="228">
        <f>K185</f>
        <v>0</v>
      </c>
      <c r="L184" s="233">
        <f t="shared" si="19"/>
        <v>0</v>
      </c>
    </row>
    <row r="185" spans="1:15" s="4" customFormat="1" ht="25.5" hidden="1" customHeight="1">
      <c r="A185" s="226" t="s">
        <v>20</v>
      </c>
      <c r="B185" s="110" t="s">
        <v>39</v>
      </c>
      <c r="C185" s="27" t="s">
        <v>186</v>
      </c>
      <c r="D185" s="27" t="s">
        <v>188</v>
      </c>
      <c r="E185" s="60" t="s">
        <v>261</v>
      </c>
      <c r="F185" s="27" t="s">
        <v>21</v>
      </c>
      <c r="G185" s="27"/>
      <c r="H185" s="228">
        <f>H186</f>
        <v>0</v>
      </c>
      <c r="I185" s="228"/>
      <c r="J185" s="231">
        <f t="shared" si="15"/>
        <v>0</v>
      </c>
      <c r="K185" s="228">
        <f>K186</f>
        <v>0</v>
      </c>
      <c r="L185" s="233">
        <f t="shared" si="19"/>
        <v>0</v>
      </c>
    </row>
    <row r="186" spans="1:15" s="4" customFormat="1" ht="14.25" hidden="1" customHeight="1">
      <c r="A186" s="226" t="s">
        <v>9</v>
      </c>
      <c r="B186" s="110" t="s">
        <v>39</v>
      </c>
      <c r="C186" s="27" t="s">
        <v>186</v>
      </c>
      <c r="D186" s="27" t="s">
        <v>188</v>
      </c>
      <c r="E186" s="60" t="s">
        <v>261</v>
      </c>
      <c r="F186" s="27" t="s">
        <v>21</v>
      </c>
      <c r="G186" s="27" t="s">
        <v>10</v>
      </c>
      <c r="H186" s="228"/>
      <c r="I186" s="228"/>
      <c r="J186" s="231">
        <f t="shared" si="15"/>
        <v>0</v>
      </c>
      <c r="K186" s="120"/>
      <c r="L186" s="233">
        <f t="shared" si="19"/>
        <v>0</v>
      </c>
      <c r="O186" s="142"/>
    </row>
    <row r="187" spans="1:15" s="4" customFormat="1" ht="25.5" hidden="1" customHeight="1">
      <c r="A187" s="226" t="s">
        <v>26</v>
      </c>
      <c r="B187" s="110" t="s">
        <v>39</v>
      </c>
      <c r="C187" s="27" t="s">
        <v>186</v>
      </c>
      <c r="D187" s="27" t="s">
        <v>188</v>
      </c>
      <c r="E187" s="60" t="s">
        <v>261</v>
      </c>
      <c r="F187" s="27" t="s">
        <v>27</v>
      </c>
      <c r="G187" s="27"/>
      <c r="H187" s="228">
        <f>H188</f>
        <v>0</v>
      </c>
      <c r="I187" s="228"/>
      <c r="J187" s="231">
        <f t="shared" si="15"/>
        <v>0</v>
      </c>
      <c r="K187" s="228">
        <f>K188</f>
        <v>0</v>
      </c>
      <c r="L187" s="233">
        <f t="shared" si="19"/>
        <v>0</v>
      </c>
    </row>
    <row r="188" spans="1:15" s="4" customFormat="1" ht="25.5" hidden="1" customHeight="1">
      <c r="A188" s="226" t="s">
        <v>28</v>
      </c>
      <c r="B188" s="110" t="s">
        <v>39</v>
      </c>
      <c r="C188" s="27" t="s">
        <v>186</v>
      </c>
      <c r="D188" s="27" t="s">
        <v>188</v>
      </c>
      <c r="E188" s="60" t="s">
        <v>261</v>
      </c>
      <c r="F188" s="27" t="s">
        <v>29</v>
      </c>
      <c r="G188" s="27"/>
      <c r="H188" s="228">
        <f>H189</f>
        <v>0</v>
      </c>
      <c r="I188" s="228"/>
      <c r="J188" s="231">
        <f t="shared" si="15"/>
        <v>0</v>
      </c>
      <c r="K188" s="228">
        <f>K189</f>
        <v>0</v>
      </c>
      <c r="L188" s="233">
        <f t="shared" si="19"/>
        <v>0</v>
      </c>
    </row>
    <row r="189" spans="1:15" s="4" customFormat="1" ht="15.75" hidden="1" customHeight="1">
      <c r="A189" s="226" t="s">
        <v>9</v>
      </c>
      <c r="B189" s="110" t="s">
        <v>39</v>
      </c>
      <c r="C189" s="27" t="s">
        <v>186</v>
      </c>
      <c r="D189" s="27" t="s">
        <v>188</v>
      </c>
      <c r="E189" s="60" t="s">
        <v>261</v>
      </c>
      <c r="F189" s="27" t="s">
        <v>29</v>
      </c>
      <c r="G189" s="27" t="s">
        <v>10</v>
      </c>
      <c r="H189" s="228"/>
      <c r="I189" s="228"/>
      <c r="J189" s="231">
        <f t="shared" si="15"/>
        <v>0</v>
      </c>
      <c r="K189" s="120"/>
      <c r="L189" s="233">
        <f t="shared" si="19"/>
        <v>0</v>
      </c>
      <c r="O189" s="142"/>
    </row>
    <row r="190" spans="1:15" s="17" customFormat="1" ht="51">
      <c r="A190" s="92" t="s">
        <v>554</v>
      </c>
      <c r="B190" s="123" t="s">
        <v>39</v>
      </c>
      <c r="C190" s="63" t="s">
        <v>186</v>
      </c>
      <c r="D190" s="63" t="s">
        <v>188</v>
      </c>
      <c r="E190" s="60" t="s">
        <v>555</v>
      </c>
      <c r="F190" s="63"/>
      <c r="G190" s="63"/>
      <c r="H190" s="232">
        <f t="shared" ref="H190:I193" si="20">H191</f>
        <v>58.5</v>
      </c>
      <c r="I190" s="232">
        <f t="shared" si="20"/>
        <v>0</v>
      </c>
      <c r="J190" s="231">
        <f t="shared" si="15"/>
        <v>58.5</v>
      </c>
      <c r="K190" s="232">
        <f t="shared" ref="K190:L193" si="21">K191</f>
        <v>0.5</v>
      </c>
      <c r="L190" s="232">
        <f t="shared" si="21"/>
        <v>0</v>
      </c>
      <c r="O190" s="143"/>
    </row>
    <row r="191" spans="1:15" s="4" customFormat="1" ht="15.75" customHeight="1">
      <c r="A191" s="226" t="s">
        <v>214</v>
      </c>
      <c r="B191" s="110" t="s">
        <v>39</v>
      </c>
      <c r="C191" s="27" t="s">
        <v>186</v>
      </c>
      <c r="D191" s="27" t="s">
        <v>188</v>
      </c>
      <c r="E191" s="60" t="s">
        <v>556</v>
      </c>
      <c r="F191" s="27"/>
      <c r="G191" s="27"/>
      <c r="H191" s="228">
        <f t="shared" si="20"/>
        <v>58.5</v>
      </c>
      <c r="I191" s="228">
        <f t="shared" si="20"/>
        <v>0</v>
      </c>
      <c r="J191" s="231">
        <f t="shared" si="15"/>
        <v>58.5</v>
      </c>
      <c r="K191" s="228">
        <f t="shared" si="21"/>
        <v>0.5</v>
      </c>
      <c r="L191" s="228">
        <f t="shared" si="21"/>
        <v>0</v>
      </c>
      <c r="O191" s="142"/>
    </row>
    <row r="192" spans="1:15" s="4" customFormat="1" ht="15.75" customHeight="1">
      <c r="A192" s="226" t="s">
        <v>26</v>
      </c>
      <c r="B192" s="110" t="s">
        <v>39</v>
      </c>
      <c r="C192" s="27" t="s">
        <v>186</v>
      </c>
      <c r="D192" s="27" t="s">
        <v>188</v>
      </c>
      <c r="E192" s="60" t="s">
        <v>556</v>
      </c>
      <c r="F192" s="27" t="s">
        <v>27</v>
      </c>
      <c r="G192" s="27"/>
      <c r="H192" s="228">
        <f t="shared" si="20"/>
        <v>58.5</v>
      </c>
      <c r="I192" s="228">
        <f t="shared" si="20"/>
        <v>0</v>
      </c>
      <c r="J192" s="231">
        <f t="shared" si="15"/>
        <v>58.5</v>
      </c>
      <c r="K192" s="228">
        <f t="shared" si="21"/>
        <v>0.5</v>
      </c>
      <c r="L192" s="228">
        <f t="shared" si="21"/>
        <v>0</v>
      </c>
      <c r="O192" s="142"/>
    </row>
    <row r="193" spans="1:15" s="4" customFormat="1" ht="15.75" customHeight="1">
      <c r="A193" s="226" t="s">
        <v>28</v>
      </c>
      <c r="B193" s="110" t="s">
        <v>39</v>
      </c>
      <c r="C193" s="27" t="s">
        <v>186</v>
      </c>
      <c r="D193" s="27" t="s">
        <v>188</v>
      </c>
      <c r="E193" s="60" t="s">
        <v>556</v>
      </c>
      <c r="F193" s="27" t="s">
        <v>29</v>
      </c>
      <c r="G193" s="27"/>
      <c r="H193" s="228">
        <f t="shared" si="20"/>
        <v>58.5</v>
      </c>
      <c r="I193" s="228">
        <f t="shared" si="20"/>
        <v>0</v>
      </c>
      <c r="J193" s="231">
        <f t="shared" si="15"/>
        <v>58.5</v>
      </c>
      <c r="K193" s="228">
        <f t="shared" si="21"/>
        <v>0.5</v>
      </c>
      <c r="L193" s="228">
        <f t="shared" si="21"/>
        <v>0</v>
      </c>
      <c r="O193" s="142"/>
    </row>
    <row r="194" spans="1:15" s="4" customFormat="1" ht="15.75" customHeight="1">
      <c r="A194" s="226" t="s">
        <v>9</v>
      </c>
      <c r="B194" s="110" t="s">
        <v>39</v>
      </c>
      <c r="C194" s="27" t="s">
        <v>186</v>
      </c>
      <c r="D194" s="27" t="s">
        <v>188</v>
      </c>
      <c r="E194" s="60" t="s">
        <v>556</v>
      </c>
      <c r="F194" s="27" t="s">
        <v>29</v>
      </c>
      <c r="G194" s="27" t="s">
        <v>10</v>
      </c>
      <c r="H194" s="228">
        <v>58.5</v>
      </c>
      <c r="I194" s="228"/>
      <c r="J194" s="231">
        <f t="shared" si="15"/>
        <v>58.5</v>
      </c>
      <c r="K194" s="120">
        <v>0.5</v>
      </c>
      <c r="L194" s="233"/>
      <c r="O194" s="142"/>
    </row>
    <row r="195" spans="1:15" s="28" customFormat="1" ht="14.25" customHeight="1">
      <c r="A195" s="36" t="s">
        <v>399</v>
      </c>
      <c r="B195" s="111" t="s">
        <v>39</v>
      </c>
      <c r="C195" s="223" t="s">
        <v>65</v>
      </c>
      <c r="D195" s="223"/>
      <c r="E195" s="223"/>
      <c r="F195" s="223"/>
      <c r="G195" s="223"/>
      <c r="H195" s="229">
        <f>H196+H209+H244</f>
        <v>20773.599999999999</v>
      </c>
      <c r="I195" s="229">
        <f>I196+I209+I244</f>
        <v>0</v>
      </c>
      <c r="J195" s="231">
        <f t="shared" si="15"/>
        <v>20773.599999999999</v>
      </c>
      <c r="K195" s="229">
        <f>K196+K209+K244</f>
        <v>8242.4</v>
      </c>
      <c r="L195" s="229">
        <f>L196+L209+L244</f>
        <v>8544.2999999999993</v>
      </c>
    </row>
    <row r="196" spans="1:15" s="28" customFormat="1" ht="15" customHeight="1">
      <c r="A196" s="36" t="s">
        <v>66</v>
      </c>
      <c r="B196" s="111" t="s">
        <v>39</v>
      </c>
      <c r="C196" s="223" t="s">
        <v>65</v>
      </c>
      <c r="D196" s="223" t="s">
        <v>67</v>
      </c>
      <c r="E196" s="223"/>
      <c r="F196" s="223"/>
      <c r="G196" s="223"/>
      <c r="H196" s="229">
        <f>H197</f>
        <v>1500</v>
      </c>
      <c r="I196" s="229">
        <f>I197</f>
        <v>0</v>
      </c>
      <c r="J196" s="231">
        <f t="shared" si="15"/>
        <v>1500</v>
      </c>
      <c r="K196" s="229">
        <f>K197</f>
        <v>1370</v>
      </c>
      <c r="L196" s="229">
        <f>L197</f>
        <v>1370</v>
      </c>
    </row>
    <row r="197" spans="1:15" s="28" customFormat="1" ht="16.5" customHeight="1">
      <c r="A197" s="36" t="s">
        <v>54</v>
      </c>
      <c r="B197" s="111" t="s">
        <v>39</v>
      </c>
      <c r="C197" s="223" t="s">
        <v>65</v>
      </c>
      <c r="D197" s="223" t="s">
        <v>67</v>
      </c>
      <c r="E197" s="223" t="s">
        <v>203</v>
      </c>
      <c r="F197" s="223"/>
      <c r="G197" s="223"/>
      <c r="H197" s="229">
        <f>H201+H198</f>
        <v>1500</v>
      </c>
      <c r="I197" s="229">
        <f>I201+I198</f>
        <v>0</v>
      </c>
      <c r="J197" s="231">
        <f t="shared" si="15"/>
        <v>1500</v>
      </c>
      <c r="K197" s="229">
        <f>K201+K198</f>
        <v>1370</v>
      </c>
      <c r="L197" s="229">
        <f>L201+L198</f>
        <v>1370</v>
      </c>
    </row>
    <row r="198" spans="1:15" s="28" customFormat="1" ht="16.5" hidden="1" customHeight="1">
      <c r="A198" s="226" t="s">
        <v>26</v>
      </c>
      <c r="B198" s="75" t="s">
        <v>39</v>
      </c>
      <c r="C198" s="224" t="s">
        <v>65</v>
      </c>
      <c r="D198" s="224" t="s">
        <v>67</v>
      </c>
      <c r="E198" s="225" t="s">
        <v>262</v>
      </c>
      <c r="F198" s="224" t="s">
        <v>27</v>
      </c>
      <c r="G198" s="224"/>
      <c r="H198" s="229">
        <f>H199</f>
        <v>0</v>
      </c>
      <c r="I198" s="229"/>
      <c r="J198" s="231">
        <f t="shared" si="15"/>
        <v>0</v>
      </c>
      <c r="K198" s="229">
        <f>K199</f>
        <v>0</v>
      </c>
      <c r="L198" s="231">
        <f t="shared" si="19"/>
        <v>0</v>
      </c>
    </row>
    <row r="199" spans="1:15" s="28" customFormat="1" ht="16.5" hidden="1" customHeight="1">
      <c r="A199" s="226" t="s">
        <v>28</v>
      </c>
      <c r="B199" s="75" t="s">
        <v>39</v>
      </c>
      <c r="C199" s="224" t="s">
        <v>65</v>
      </c>
      <c r="D199" s="224" t="s">
        <v>67</v>
      </c>
      <c r="E199" s="225" t="s">
        <v>262</v>
      </c>
      <c r="F199" s="224" t="s">
        <v>29</v>
      </c>
      <c r="G199" s="224"/>
      <c r="H199" s="229">
        <f>H200</f>
        <v>0</v>
      </c>
      <c r="I199" s="229"/>
      <c r="J199" s="231">
        <f t="shared" si="15"/>
        <v>0</v>
      </c>
      <c r="K199" s="229">
        <f>K200</f>
        <v>0</v>
      </c>
      <c r="L199" s="231">
        <f t="shared" si="19"/>
        <v>0</v>
      </c>
    </row>
    <row r="200" spans="1:15" s="28" customFormat="1" ht="16.5" hidden="1" customHeight="1">
      <c r="A200" s="226" t="s">
        <v>9</v>
      </c>
      <c r="B200" s="75" t="s">
        <v>39</v>
      </c>
      <c r="C200" s="224" t="s">
        <v>65</v>
      </c>
      <c r="D200" s="224" t="s">
        <v>67</v>
      </c>
      <c r="E200" s="225" t="s">
        <v>262</v>
      </c>
      <c r="F200" s="224" t="s">
        <v>29</v>
      </c>
      <c r="G200" s="224" t="s">
        <v>10</v>
      </c>
      <c r="H200" s="229"/>
      <c r="I200" s="229"/>
      <c r="J200" s="231">
        <f t="shared" si="15"/>
        <v>0</v>
      </c>
      <c r="K200" s="228"/>
      <c r="L200" s="231">
        <f t="shared" si="19"/>
        <v>0</v>
      </c>
    </row>
    <row r="201" spans="1:15" s="29" customFormat="1" ht="24" customHeight="1">
      <c r="A201" s="227" t="s">
        <v>68</v>
      </c>
      <c r="B201" s="230" t="s">
        <v>39</v>
      </c>
      <c r="C201" s="224" t="s">
        <v>65</v>
      </c>
      <c r="D201" s="224" t="s">
        <v>67</v>
      </c>
      <c r="E201" s="225" t="s">
        <v>262</v>
      </c>
      <c r="F201" s="224"/>
      <c r="G201" s="224"/>
      <c r="H201" s="228">
        <f>H202+H206</f>
        <v>1500</v>
      </c>
      <c r="I201" s="228">
        <f>I202+I206</f>
        <v>0</v>
      </c>
      <c r="J201" s="231">
        <f t="shared" si="15"/>
        <v>1500</v>
      </c>
      <c r="K201" s="228">
        <f>K202+K206</f>
        <v>1370</v>
      </c>
      <c r="L201" s="228">
        <f>L202+L206</f>
        <v>1370</v>
      </c>
    </row>
    <row r="202" spans="1:15" s="29" customFormat="1" ht="25.5">
      <c r="A202" s="226" t="s">
        <v>26</v>
      </c>
      <c r="B202" s="75" t="s">
        <v>39</v>
      </c>
      <c r="C202" s="224" t="s">
        <v>65</v>
      </c>
      <c r="D202" s="224" t="s">
        <v>67</v>
      </c>
      <c r="E202" s="225" t="s">
        <v>262</v>
      </c>
      <c r="F202" s="224" t="s">
        <v>27</v>
      </c>
      <c r="G202" s="224"/>
      <c r="H202" s="228">
        <f>H203</f>
        <v>1500</v>
      </c>
      <c r="I202" s="228">
        <f>I203</f>
        <v>0</v>
      </c>
      <c r="J202" s="231">
        <f t="shared" si="15"/>
        <v>1500</v>
      </c>
      <c r="K202" s="228">
        <f>K203</f>
        <v>1370</v>
      </c>
      <c r="L202" s="228">
        <f>L203</f>
        <v>1370</v>
      </c>
    </row>
    <row r="203" spans="1:15" s="29" customFormat="1" ht="25.5">
      <c r="A203" s="226" t="s">
        <v>28</v>
      </c>
      <c r="B203" s="75" t="s">
        <v>39</v>
      </c>
      <c r="C203" s="224" t="s">
        <v>65</v>
      </c>
      <c r="D203" s="224" t="s">
        <v>67</v>
      </c>
      <c r="E203" s="225" t="s">
        <v>262</v>
      </c>
      <c r="F203" s="224" t="s">
        <v>29</v>
      </c>
      <c r="G203" s="224"/>
      <c r="H203" s="228">
        <f>H204</f>
        <v>1500</v>
      </c>
      <c r="I203" s="228">
        <f>I204</f>
        <v>0</v>
      </c>
      <c r="J203" s="231">
        <f t="shared" si="15"/>
        <v>1500</v>
      </c>
      <c r="K203" s="228">
        <f>K204</f>
        <v>1370</v>
      </c>
      <c r="L203" s="228">
        <f>L204</f>
        <v>1370</v>
      </c>
    </row>
    <row r="204" spans="1:15" s="29" customFormat="1" ht="12.75" customHeight="1">
      <c r="A204" s="226" t="s">
        <v>9</v>
      </c>
      <c r="B204" s="75" t="s">
        <v>39</v>
      </c>
      <c r="C204" s="224" t="s">
        <v>65</v>
      </c>
      <c r="D204" s="224" t="s">
        <v>67</v>
      </c>
      <c r="E204" s="225" t="s">
        <v>262</v>
      </c>
      <c r="F204" s="224" t="s">
        <v>29</v>
      </c>
      <c r="G204" s="224" t="s">
        <v>10</v>
      </c>
      <c r="H204" s="228">
        <v>1500</v>
      </c>
      <c r="I204" s="228"/>
      <c r="J204" s="231">
        <f t="shared" si="15"/>
        <v>1500</v>
      </c>
      <c r="K204" s="228">
        <v>1370</v>
      </c>
      <c r="L204" s="233">
        <v>1370</v>
      </c>
    </row>
    <row r="205" spans="1:15" s="29" customFormat="1" ht="18" hidden="1" customHeight="1">
      <c r="A205" s="227"/>
      <c r="B205" s="230"/>
      <c r="C205" s="224"/>
      <c r="D205" s="224"/>
      <c r="E205" s="225"/>
      <c r="F205" s="224"/>
      <c r="G205" s="224"/>
      <c r="H205" s="228"/>
      <c r="I205" s="228"/>
      <c r="J205" s="231">
        <f t="shared" si="15"/>
        <v>0</v>
      </c>
      <c r="K205" s="228"/>
      <c r="L205" s="231">
        <f t="shared" si="19"/>
        <v>0</v>
      </c>
    </row>
    <row r="206" spans="1:15" s="29" customFormat="1" ht="16.5" hidden="1" customHeight="1">
      <c r="A206" s="20" t="s">
        <v>30</v>
      </c>
      <c r="B206" s="75" t="s">
        <v>39</v>
      </c>
      <c r="C206" s="224" t="s">
        <v>65</v>
      </c>
      <c r="D206" s="224" t="s">
        <v>67</v>
      </c>
      <c r="E206" s="225" t="s">
        <v>262</v>
      </c>
      <c r="F206" s="224" t="s">
        <v>31</v>
      </c>
      <c r="G206" s="224"/>
      <c r="H206" s="228">
        <f>H207</f>
        <v>0</v>
      </c>
      <c r="I206" s="228"/>
      <c r="J206" s="231">
        <f t="shared" si="15"/>
        <v>0</v>
      </c>
      <c r="K206" s="228">
        <f>K207</f>
        <v>0</v>
      </c>
      <c r="L206" s="231">
        <f t="shared" si="19"/>
        <v>0</v>
      </c>
    </row>
    <row r="207" spans="1:15" s="29" customFormat="1" ht="39.75" hidden="1" customHeight="1">
      <c r="A207" s="30" t="s">
        <v>69</v>
      </c>
      <c r="B207" s="129" t="s">
        <v>39</v>
      </c>
      <c r="C207" s="224" t="s">
        <v>65</v>
      </c>
      <c r="D207" s="224" t="s">
        <v>67</v>
      </c>
      <c r="E207" s="225" t="s">
        <v>262</v>
      </c>
      <c r="F207" s="224" t="s">
        <v>70</v>
      </c>
      <c r="G207" s="224"/>
      <c r="H207" s="228">
        <f>H208</f>
        <v>0</v>
      </c>
      <c r="I207" s="228"/>
      <c r="J207" s="231">
        <f t="shared" si="15"/>
        <v>0</v>
      </c>
      <c r="K207" s="228">
        <f>K208</f>
        <v>0</v>
      </c>
      <c r="L207" s="231">
        <f t="shared" si="19"/>
        <v>0</v>
      </c>
    </row>
    <row r="208" spans="1:15" s="28" customFormat="1" ht="13.5" hidden="1" customHeight="1">
      <c r="A208" s="226" t="s">
        <v>9</v>
      </c>
      <c r="B208" s="110" t="s">
        <v>39</v>
      </c>
      <c r="C208" s="224" t="s">
        <v>65</v>
      </c>
      <c r="D208" s="224" t="s">
        <v>67</v>
      </c>
      <c r="E208" s="225" t="s">
        <v>262</v>
      </c>
      <c r="F208" s="224" t="s">
        <v>70</v>
      </c>
      <c r="G208" s="224" t="s">
        <v>10</v>
      </c>
      <c r="H208" s="228"/>
      <c r="I208" s="228"/>
      <c r="J208" s="231">
        <f t="shared" si="15"/>
        <v>0</v>
      </c>
      <c r="K208" s="120"/>
      <c r="L208" s="231">
        <f t="shared" si="19"/>
        <v>0</v>
      </c>
      <c r="O208" s="146"/>
    </row>
    <row r="209" spans="1:16" s="28" customFormat="1" ht="16.5" customHeight="1">
      <c r="A209" s="21" t="s">
        <v>71</v>
      </c>
      <c r="B209" s="76" t="s">
        <v>39</v>
      </c>
      <c r="C209" s="22" t="s">
        <v>65</v>
      </c>
      <c r="D209" s="22" t="s">
        <v>72</v>
      </c>
      <c r="E209" s="22"/>
      <c r="F209" s="22"/>
      <c r="G209" s="22"/>
      <c r="H209" s="229">
        <f>H210+H229+H235+H224</f>
        <v>19235.599999999999</v>
      </c>
      <c r="I209" s="229">
        <f>I210+I229+I235+I224</f>
        <v>0</v>
      </c>
      <c r="J209" s="231">
        <f t="shared" si="15"/>
        <v>19235.599999999999</v>
      </c>
      <c r="K209" s="229">
        <f>K210+K229+K235+K224</f>
        <v>6832.4</v>
      </c>
      <c r="L209" s="229">
        <f>L210+L229+L235+L224</f>
        <v>7129.3</v>
      </c>
    </row>
    <row r="210" spans="1:16" s="31" customFormat="1" ht="51">
      <c r="A210" s="36" t="s">
        <v>526</v>
      </c>
      <c r="B210" s="111" t="s">
        <v>39</v>
      </c>
      <c r="C210" s="22" t="s">
        <v>65</v>
      </c>
      <c r="D210" s="22" t="s">
        <v>72</v>
      </c>
      <c r="E210" s="22" t="s">
        <v>361</v>
      </c>
      <c r="F210" s="22"/>
      <c r="G210" s="22"/>
      <c r="H210" s="229">
        <f>H211</f>
        <v>18801.599999999999</v>
      </c>
      <c r="I210" s="229">
        <f>I211</f>
        <v>0</v>
      </c>
      <c r="J210" s="231">
        <f t="shared" si="15"/>
        <v>18801.599999999999</v>
      </c>
      <c r="K210" s="229">
        <f>K211</f>
        <v>6608.4</v>
      </c>
      <c r="L210" s="229">
        <f>L211</f>
        <v>0</v>
      </c>
    </row>
    <row r="211" spans="1:16" s="28" customFormat="1" ht="39">
      <c r="A211" s="64" t="s">
        <v>491</v>
      </c>
      <c r="B211" s="129" t="s">
        <v>39</v>
      </c>
      <c r="C211" s="225" t="s">
        <v>65</v>
      </c>
      <c r="D211" s="225" t="s">
        <v>72</v>
      </c>
      <c r="E211" s="65" t="s">
        <v>490</v>
      </c>
      <c r="F211" s="225"/>
      <c r="G211" s="225"/>
      <c r="H211" s="228">
        <f>H212</f>
        <v>18801.599999999999</v>
      </c>
      <c r="I211" s="228">
        <f>I212</f>
        <v>0</v>
      </c>
      <c r="J211" s="231">
        <f t="shared" si="15"/>
        <v>18801.599999999999</v>
      </c>
      <c r="K211" s="228">
        <f>K212</f>
        <v>6608.4</v>
      </c>
      <c r="L211" s="228">
        <f>L212</f>
        <v>0</v>
      </c>
    </row>
    <row r="212" spans="1:16" s="28" customFormat="1" ht="15.75">
      <c r="A212" s="179" t="s">
        <v>214</v>
      </c>
      <c r="B212" s="129" t="s">
        <v>39</v>
      </c>
      <c r="C212" s="225" t="s">
        <v>65</v>
      </c>
      <c r="D212" s="225" t="s">
        <v>72</v>
      </c>
      <c r="E212" s="65" t="s">
        <v>492</v>
      </c>
      <c r="F212" s="225"/>
      <c r="G212" s="225"/>
      <c r="H212" s="228">
        <f>H213+H216+H220</f>
        <v>18801.599999999999</v>
      </c>
      <c r="I212" s="228">
        <f>I213+I216+I220</f>
        <v>0</v>
      </c>
      <c r="J212" s="231">
        <f t="shared" si="15"/>
        <v>18801.599999999999</v>
      </c>
      <c r="K212" s="228">
        <f>K213+K216+K220</f>
        <v>6608.4</v>
      </c>
      <c r="L212" s="228">
        <f>L213+L216+L220</f>
        <v>0</v>
      </c>
    </row>
    <row r="213" spans="1:16" s="29" customFormat="1" ht="25.5" customHeight="1">
      <c r="A213" s="20" t="s">
        <v>73</v>
      </c>
      <c r="B213" s="75" t="s">
        <v>39</v>
      </c>
      <c r="C213" s="225" t="s">
        <v>65</v>
      </c>
      <c r="D213" s="225" t="s">
        <v>72</v>
      </c>
      <c r="E213" s="65" t="s">
        <v>492</v>
      </c>
      <c r="F213" s="225" t="s">
        <v>27</v>
      </c>
      <c r="G213" s="225"/>
      <c r="H213" s="228">
        <f t="shared" ref="H213:L214" si="22">H214</f>
        <v>6660.2</v>
      </c>
      <c r="I213" s="228">
        <f t="shared" si="22"/>
        <v>0</v>
      </c>
      <c r="J213" s="231">
        <f t="shared" si="15"/>
        <v>6660.2</v>
      </c>
      <c r="K213" s="228">
        <f t="shared" si="22"/>
        <v>6608.4</v>
      </c>
      <c r="L213" s="228">
        <f t="shared" si="22"/>
        <v>0</v>
      </c>
    </row>
    <row r="214" spans="1:16" s="28" customFormat="1" ht="29.25" customHeight="1">
      <c r="A214" s="20" t="s">
        <v>74</v>
      </c>
      <c r="B214" s="75" t="s">
        <v>39</v>
      </c>
      <c r="C214" s="225" t="s">
        <v>65</v>
      </c>
      <c r="D214" s="225" t="s">
        <v>72</v>
      </c>
      <c r="E214" s="65" t="s">
        <v>492</v>
      </c>
      <c r="F214" s="225" t="s">
        <v>29</v>
      </c>
      <c r="G214" s="225"/>
      <c r="H214" s="228">
        <f>H215</f>
        <v>6660.2</v>
      </c>
      <c r="I214" s="228">
        <f>I215</f>
        <v>0</v>
      </c>
      <c r="J214" s="231">
        <f t="shared" si="15"/>
        <v>6660.2</v>
      </c>
      <c r="K214" s="228">
        <f t="shared" si="22"/>
        <v>6608.4</v>
      </c>
      <c r="L214" s="228">
        <f t="shared" si="22"/>
        <v>0</v>
      </c>
    </row>
    <row r="215" spans="1:16" s="28" customFormat="1" ht="15.75" customHeight="1">
      <c r="A215" s="227" t="s">
        <v>9</v>
      </c>
      <c r="B215" s="230" t="s">
        <v>39</v>
      </c>
      <c r="C215" s="225" t="s">
        <v>65</v>
      </c>
      <c r="D215" s="225" t="s">
        <v>72</v>
      </c>
      <c r="E215" s="65" t="s">
        <v>492</v>
      </c>
      <c r="F215" s="225" t="s">
        <v>29</v>
      </c>
      <c r="G215" s="225" t="s">
        <v>10</v>
      </c>
      <c r="H215" s="228">
        <v>6660.2</v>
      </c>
      <c r="I215" s="228"/>
      <c r="J215" s="231">
        <f t="shared" si="15"/>
        <v>6660.2</v>
      </c>
      <c r="K215" s="120">
        <v>6608.4</v>
      </c>
      <c r="L215" s="233"/>
      <c r="O215" s="146"/>
    </row>
    <row r="216" spans="1:16" s="28" customFormat="1" ht="27" customHeight="1">
      <c r="A216" s="227" t="s">
        <v>510</v>
      </c>
      <c r="B216" s="230" t="s">
        <v>39</v>
      </c>
      <c r="C216" s="225" t="s">
        <v>65</v>
      </c>
      <c r="D216" s="225" t="s">
        <v>72</v>
      </c>
      <c r="E216" s="154" t="s">
        <v>507</v>
      </c>
      <c r="F216" s="225"/>
      <c r="G216" s="225"/>
      <c r="H216" s="228">
        <f t="shared" ref="H216:I218" si="23">H217</f>
        <v>141.4</v>
      </c>
      <c r="I216" s="228">
        <f t="shared" si="23"/>
        <v>0</v>
      </c>
      <c r="J216" s="231">
        <f t="shared" si="15"/>
        <v>141.4</v>
      </c>
      <c r="K216" s="228">
        <f>K217</f>
        <v>0</v>
      </c>
      <c r="L216" s="233"/>
    </row>
    <row r="217" spans="1:16" s="28" customFormat="1" ht="26.25" customHeight="1">
      <c r="A217" s="20" t="s">
        <v>73</v>
      </c>
      <c r="B217" s="75" t="s">
        <v>39</v>
      </c>
      <c r="C217" s="225" t="s">
        <v>65</v>
      </c>
      <c r="D217" s="225" t="s">
        <v>72</v>
      </c>
      <c r="E217" s="154" t="s">
        <v>507</v>
      </c>
      <c r="F217" s="225" t="s">
        <v>27</v>
      </c>
      <c r="G217" s="225"/>
      <c r="H217" s="228">
        <f t="shared" si="23"/>
        <v>141.4</v>
      </c>
      <c r="I217" s="228">
        <f t="shared" si="23"/>
        <v>0</v>
      </c>
      <c r="J217" s="231">
        <f t="shared" si="15"/>
        <v>141.4</v>
      </c>
      <c r="K217" s="228">
        <f>K218</f>
        <v>0</v>
      </c>
      <c r="L217" s="233"/>
      <c r="P217" s="28" t="s">
        <v>519</v>
      </c>
    </row>
    <row r="218" spans="1:16" s="28" customFormat="1" ht="26.25" customHeight="1">
      <c r="A218" s="20" t="s">
        <v>74</v>
      </c>
      <c r="B218" s="75" t="s">
        <v>39</v>
      </c>
      <c r="C218" s="225" t="s">
        <v>65</v>
      </c>
      <c r="D218" s="225" t="s">
        <v>72</v>
      </c>
      <c r="E218" s="154" t="s">
        <v>507</v>
      </c>
      <c r="F218" s="225" t="s">
        <v>29</v>
      </c>
      <c r="G218" s="225"/>
      <c r="H218" s="228">
        <f t="shared" si="23"/>
        <v>141.4</v>
      </c>
      <c r="I218" s="228">
        <f t="shared" si="23"/>
        <v>0</v>
      </c>
      <c r="J218" s="231">
        <f t="shared" si="15"/>
        <v>141.4</v>
      </c>
      <c r="K218" s="228">
        <f>K219</f>
        <v>0</v>
      </c>
      <c r="L218" s="233"/>
    </row>
    <row r="219" spans="1:16" s="28" customFormat="1" ht="15.75" customHeight="1">
      <c r="A219" s="227" t="s">
        <v>9</v>
      </c>
      <c r="B219" s="230" t="s">
        <v>39</v>
      </c>
      <c r="C219" s="225" t="s">
        <v>65</v>
      </c>
      <c r="D219" s="225" t="s">
        <v>72</v>
      </c>
      <c r="E219" s="154" t="s">
        <v>507</v>
      </c>
      <c r="F219" s="225" t="s">
        <v>29</v>
      </c>
      <c r="G219" s="225" t="s">
        <v>10</v>
      </c>
      <c r="H219" s="228">
        <v>141.4</v>
      </c>
      <c r="I219" s="228"/>
      <c r="J219" s="231">
        <f t="shared" si="15"/>
        <v>141.4</v>
      </c>
      <c r="K219" s="120"/>
      <c r="L219" s="233"/>
      <c r="O219" s="146"/>
    </row>
    <row r="220" spans="1:16" s="28" customFormat="1" ht="39" customHeight="1">
      <c r="A220" s="227" t="s">
        <v>508</v>
      </c>
      <c r="B220" s="230" t="s">
        <v>39</v>
      </c>
      <c r="C220" s="225" t="s">
        <v>65</v>
      </c>
      <c r="D220" s="225" t="s">
        <v>72</v>
      </c>
      <c r="E220" s="154" t="s">
        <v>509</v>
      </c>
      <c r="F220" s="225"/>
      <c r="G220" s="153"/>
      <c r="H220" s="155">
        <f t="shared" ref="H220:I222" si="24">H221</f>
        <v>12000</v>
      </c>
      <c r="I220" s="155">
        <f t="shared" si="24"/>
        <v>0</v>
      </c>
      <c r="J220" s="231">
        <f t="shared" si="15"/>
        <v>12000</v>
      </c>
      <c r="K220" s="155">
        <f>K221</f>
        <v>0</v>
      </c>
      <c r="L220" s="182"/>
      <c r="O220" s="146"/>
    </row>
    <row r="221" spans="1:16" s="28" customFormat="1" ht="26.25" customHeight="1">
      <c r="A221" s="20" t="s">
        <v>73</v>
      </c>
      <c r="B221" s="230" t="s">
        <v>39</v>
      </c>
      <c r="C221" s="225" t="s">
        <v>65</v>
      </c>
      <c r="D221" s="225" t="s">
        <v>72</v>
      </c>
      <c r="E221" s="154" t="s">
        <v>509</v>
      </c>
      <c r="F221" s="225" t="s">
        <v>27</v>
      </c>
      <c r="G221" s="153"/>
      <c r="H221" s="155">
        <f t="shared" si="24"/>
        <v>12000</v>
      </c>
      <c r="I221" s="155">
        <f t="shared" si="24"/>
        <v>0</v>
      </c>
      <c r="J221" s="231">
        <f t="shared" si="15"/>
        <v>12000</v>
      </c>
      <c r="K221" s="155">
        <f>K222</f>
        <v>0</v>
      </c>
      <c r="L221" s="182"/>
      <c r="O221" s="146"/>
    </row>
    <row r="222" spans="1:16" s="28" customFormat="1" ht="26.25" customHeight="1">
      <c r="A222" s="20" t="s">
        <v>74</v>
      </c>
      <c r="B222" s="230" t="s">
        <v>39</v>
      </c>
      <c r="C222" s="225" t="s">
        <v>65</v>
      </c>
      <c r="D222" s="225" t="s">
        <v>72</v>
      </c>
      <c r="E222" s="154" t="s">
        <v>509</v>
      </c>
      <c r="F222" s="225" t="s">
        <v>29</v>
      </c>
      <c r="G222" s="153"/>
      <c r="H222" s="155">
        <f t="shared" si="24"/>
        <v>12000</v>
      </c>
      <c r="I222" s="155">
        <f t="shared" si="24"/>
        <v>0</v>
      </c>
      <c r="J222" s="231">
        <f t="shared" si="15"/>
        <v>12000</v>
      </c>
      <c r="K222" s="155">
        <f>K223</f>
        <v>0</v>
      </c>
      <c r="L222" s="182"/>
      <c r="O222" s="146"/>
    </row>
    <row r="223" spans="1:16" s="28" customFormat="1" ht="15.75" customHeight="1">
      <c r="A223" s="183" t="s">
        <v>57</v>
      </c>
      <c r="B223" s="230" t="s">
        <v>39</v>
      </c>
      <c r="C223" s="156" t="s">
        <v>65</v>
      </c>
      <c r="D223" s="156" t="s">
        <v>72</v>
      </c>
      <c r="E223" s="154" t="s">
        <v>509</v>
      </c>
      <c r="F223" s="156" t="s">
        <v>29</v>
      </c>
      <c r="G223" s="184" t="s">
        <v>12</v>
      </c>
      <c r="H223" s="185">
        <v>12000</v>
      </c>
      <c r="I223" s="185"/>
      <c r="J223" s="231">
        <f t="shared" ref="J223:J308" si="25">H223+I223</f>
        <v>12000</v>
      </c>
      <c r="K223" s="186"/>
      <c r="L223" s="182"/>
      <c r="O223" s="146"/>
    </row>
    <row r="224" spans="1:16" s="31" customFormat="1" ht="77.25">
      <c r="A224" s="194" t="s">
        <v>551</v>
      </c>
      <c r="B224" s="107" t="s">
        <v>39</v>
      </c>
      <c r="C224" s="195" t="s">
        <v>65</v>
      </c>
      <c r="D224" s="195" t="s">
        <v>72</v>
      </c>
      <c r="E224" s="196" t="s">
        <v>553</v>
      </c>
      <c r="F224" s="195"/>
      <c r="G224" s="197"/>
      <c r="H224" s="198">
        <f t="shared" ref="H224:I227" si="26">H225</f>
        <v>210</v>
      </c>
      <c r="I224" s="198">
        <f t="shared" si="26"/>
        <v>0</v>
      </c>
      <c r="J224" s="231">
        <f t="shared" si="25"/>
        <v>210</v>
      </c>
      <c r="K224" s="198">
        <f t="shared" ref="K224:L227" si="27">K225</f>
        <v>0</v>
      </c>
      <c r="L224" s="198">
        <f t="shared" si="27"/>
        <v>0</v>
      </c>
      <c r="O224" s="199"/>
    </row>
    <row r="225" spans="1:15" s="28" customFormat="1" ht="15.75">
      <c r="A225" s="179" t="s">
        <v>214</v>
      </c>
      <c r="B225" s="230" t="s">
        <v>39</v>
      </c>
      <c r="C225" s="156" t="s">
        <v>65</v>
      </c>
      <c r="D225" s="156" t="s">
        <v>72</v>
      </c>
      <c r="E225" s="154" t="s">
        <v>552</v>
      </c>
      <c r="F225" s="156"/>
      <c r="G225" s="184"/>
      <c r="H225" s="185">
        <f t="shared" si="26"/>
        <v>210</v>
      </c>
      <c r="I225" s="185">
        <f t="shared" si="26"/>
        <v>0</v>
      </c>
      <c r="J225" s="231">
        <f t="shared" si="25"/>
        <v>210</v>
      </c>
      <c r="K225" s="185">
        <f t="shared" si="27"/>
        <v>0</v>
      </c>
      <c r="L225" s="185">
        <f t="shared" si="27"/>
        <v>0</v>
      </c>
      <c r="O225" s="146"/>
    </row>
    <row r="226" spans="1:15" s="28" customFormat="1" ht="26.25">
      <c r="A226" s="20" t="s">
        <v>73</v>
      </c>
      <c r="B226" s="230" t="s">
        <v>39</v>
      </c>
      <c r="C226" s="156" t="s">
        <v>65</v>
      </c>
      <c r="D226" s="156" t="s">
        <v>72</v>
      </c>
      <c r="E226" s="154" t="s">
        <v>552</v>
      </c>
      <c r="F226" s="156" t="s">
        <v>27</v>
      </c>
      <c r="G226" s="184"/>
      <c r="H226" s="185">
        <f t="shared" si="26"/>
        <v>210</v>
      </c>
      <c r="I226" s="185">
        <f t="shared" si="26"/>
        <v>0</v>
      </c>
      <c r="J226" s="231">
        <f t="shared" si="25"/>
        <v>210</v>
      </c>
      <c r="K226" s="185">
        <f t="shared" si="27"/>
        <v>0</v>
      </c>
      <c r="L226" s="185">
        <f t="shared" si="27"/>
        <v>0</v>
      </c>
      <c r="O226" s="146"/>
    </row>
    <row r="227" spans="1:15" s="28" customFormat="1" ht="26.25">
      <c r="A227" s="20" t="s">
        <v>74</v>
      </c>
      <c r="B227" s="230" t="s">
        <v>39</v>
      </c>
      <c r="C227" s="156" t="s">
        <v>65</v>
      </c>
      <c r="D227" s="156" t="s">
        <v>72</v>
      </c>
      <c r="E227" s="154" t="s">
        <v>552</v>
      </c>
      <c r="F227" s="156" t="s">
        <v>29</v>
      </c>
      <c r="G227" s="184"/>
      <c r="H227" s="185">
        <f t="shared" si="26"/>
        <v>210</v>
      </c>
      <c r="I227" s="185">
        <f t="shared" si="26"/>
        <v>0</v>
      </c>
      <c r="J227" s="231">
        <f t="shared" si="25"/>
        <v>210</v>
      </c>
      <c r="K227" s="185">
        <f t="shared" si="27"/>
        <v>0</v>
      </c>
      <c r="L227" s="185">
        <f t="shared" si="27"/>
        <v>0</v>
      </c>
      <c r="O227" s="146"/>
    </row>
    <row r="228" spans="1:15" s="28" customFormat="1" ht="15.75">
      <c r="A228" s="227" t="s">
        <v>9</v>
      </c>
      <c r="B228" s="230" t="s">
        <v>39</v>
      </c>
      <c r="C228" s="156" t="s">
        <v>65</v>
      </c>
      <c r="D228" s="156" t="s">
        <v>72</v>
      </c>
      <c r="E228" s="154" t="s">
        <v>552</v>
      </c>
      <c r="F228" s="156" t="s">
        <v>29</v>
      </c>
      <c r="G228" s="184" t="s">
        <v>10</v>
      </c>
      <c r="H228" s="185">
        <v>210</v>
      </c>
      <c r="I228" s="185"/>
      <c r="J228" s="231">
        <f t="shared" si="25"/>
        <v>210</v>
      </c>
      <c r="K228" s="200"/>
      <c r="L228" s="201"/>
      <c r="O228" s="146"/>
    </row>
    <row r="229" spans="1:15" s="31" customFormat="1" ht="39">
      <c r="A229" s="194" t="s">
        <v>548</v>
      </c>
      <c r="B229" s="107" t="s">
        <v>39</v>
      </c>
      <c r="C229" s="195" t="s">
        <v>65</v>
      </c>
      <c r="D229" s="195" t="s">
        <v>72</v>
      </c>
      <c r="E229" s="196" t="s">
        <v>549</v>
      </c>
      <c r="F229" s="195"/>
      <c r="G229" s="197"/>
      <c r="H229" s="198">
        <f t="shared" ref="H229:I232" si="28">H230</f>
        <v>24</v>
      </c>
      <c r="I229" s="198">
        <f t="shared" si="28"/>
        <v>0</v>
      </c>
      <c r="J229" s="231">
        <f t="shared" si="25"/>
        <v>24</v>
      </c>
      <c r="K229" s="198">
        <f t="shared" ref="K229:L232" si="29">K230</f>
        <v>24</v>
      </c>
      <c r="L229" s="198">
        <f t="shared" si="29"/>
        <v>0</v>
      </c>
      <c r="O229" s="199"/>
    </row>
    <row r="230" spans="1:15" s="31" customFormat="1" ht="15.75">
      <c r="A230" s="194" t="s">
        <v>214</v>
      </c>
      <c r="B230" s="107" t="s">
        <v>39</v>
      </c>
      <c r="C230" s="195" t="s">
        <v>65</v>
      </c>
      <c r="D230" s="195" t="s">
        <v>72</v>
      </c>
      <c r="E230" s="196" t="s">
        <v>550</v>
      </c>
      <c r="F230" s="195"/>
      <c r="G230" s="197"/>
      <c r="H230" s="198">
        <f t="shared" si="28"/>
        <v>24</v>
      </c>
      <c r="I230" s="198">
        <f t="shared" si="28"/>
        <v>0</v>
      </c>
      <c r="J230" s="231">
        <f t="shared" si="25"/>
        <v>24</v>
      </c>
      <c r="K230" s="198">
        <f t="shared" si="29"/>
        <v>24</v>
      </c>
      <c r="L230" s="198">
        <f t="shared" si="29"/>
        <v>0</v>
      </c>
      <c r="O230" s="199"/>
    </row>
    <row r="231" spans="1:15" s="28" customFormat="1" ht="26.25">
      <c r="A231" s="20" t="s">
        <v>73</v>
      </c>
      <c r="B231" s="230" t="s">
        <v>39</v>
      </c>
      <c r="C231" s="156" t="s">
        <v>65</v>
      </c>
      <c r="D231" s="156" t="s">
        <v>72</v>
      </c>
      <c r="E231" s="196" t="s">
        <v>550</v>
      </c>
      <c r="F231" s="156" t="s">
        <v>27</v>
      </c>
      <c r="G231" s="184"/>
      <c r="H231" s="185">
        <f t="shared" si="28"/>
        <v>24</v>
      </c>
      <c r="I231" s="185">
        <f t="shared" si="28"/>
        <v>0</v>
      </c>
      <c r="J231" s="231">
        <f t="shared" si="25"/>
        <v>24</v>
      </c>
      <c r="K231" s="185">
        <f t="shared" si="29"/>
        <v>24</v>
      </c>
      <c r="L231" s="185">
        <f t="shared" si="29"/>
        <v>0</v>
      </c>
      <c r="O231" s="146"/>
    </row>
    <row r="232" spans="1:15" s="28" customFormat="1" ht="26.25">
      <c r="A232" s="20" t="s">
        <v>74</v>
      </c>
      <c r="B232" s="230" t="s">
        <v>39</v>
      </c>
      <c r="C232" s="156" t="s">
        <v>65</v>
      </c>
      <c r="D232" s="156" t="s">
        <v>72</v>
      </c>
      <c r="E232" s="196" t="s">
        <v>550</v>
      </c>
      <c r="F232" s="156" t="s">
        <v>29</v>
      </c>
      <c r="G232" s="184"/>
      <c r="H232" s="185">
        <f t="shared" si="28"/>
        <v>24</v>
      </c>
      <c r="I232" s="185">
        <f t="shared" si="28"/>
        <v>0</v>
      </c>
      <c r="J232" s="231">
        <f t="shared" si="25"/>
        <v>24</v>
      </c>
      <c r="K232" s="185">
        <f t="shared" si="29"/>
        <v>24</v>
      </c>
      <c r="L232" s="185">
        <f t="shared" si="29"/>
        <v>0</v>
      </c>
      <c r="O232" s="146"/>
    </row>
    <row r="233" spans="1:15" s="28" customFormat="1" ht="15.75">
      <c r="A233" s="227" t="s">
        <v>9</v>
      </c>
      <c r="B233" s="230" t="s">
        <v>39</v>
      </c>
      <c r="C233" s="156" t="s">
        <v>65</v>
      </c>
      <c r="D233" s="156" t="s">
        <v>72</v>
      </c>
      <c r="E233" s="196" t="s">
        <v>550</v>
      </c>
      <c r="F233" s="156" t="s">
        <v>29</v>
      </c>
      <c r="G233" s="184" t="s">
        <v>10</v>
      </c>
      <c r="H233" s="185">
        <v>24</v>
      </c>
      <c r="I233" s="185"/>
      <c r="J233" s="231">
        <f t="shared" si="25"/>
        <v>24</v>
      </c>
      <c r="K233" s="186">
        <v>24</v>
      </c>
      <c r="L233" s="182"/>
      <c r="O233" s="146"/>
    </row>
    <row r="234" spans="1:15" s="28" customFormat="1" ht="15.75" hidden="1" customHeight="1">
      <c r="A234" s="183"/>
      <c r="B234" s="230"/>
      <c r="C234" s="156"/>
      <c r="D234" s="156"/>
      <c r="E234" s="154"/>
      <c r="F234" s="156"/>
      <c r="G234" s="184"/>
      <c r="H234" s="185"/>
      <c r="I234" s="185"/>
      <c r="J234" s="231">
        <f t="shared" si="25"/>
        <v>0</v>
      </c>
      <c r="K234" s="186"/>
      <c r="L234" s="182"/>
      <c r="O234" s="146"/>
    </row>
    <row r="235" spans="1:15" s="28" customFormat="1" ht="25.5">
      <c r="A235" s="157" t="s">
        <v>16</v>
      </c>
      <c r="B235" s="82" t="s">
        <v>39</v>
      </c>
      <c r="C235" s="24" t="s">
        <v>65</v>
      </c>
      <c r="D235" s="24" t="s">
        <v>72</v>
      </c>
      <c r="E235" s="24" t="s">
        <v>203</v>
      </c>
      <c r="F235" s="24"/>
      <c r="G235" s="24"/>
      <c r="H235" s="228">
        <f>H241+H236</f>
        <v>200</v>
      </c>
      <c r="I235" s="228"/>
      <c r="J235" s="231">
        <f t="shared" si="25"/>
        <v>200</v>
      </c>
      <c r="K235" s="228">
        <f>K241+K236</f>
        <v>200</v>
      </c>
      <c r="L235" s="228">
        <f>L241+L236</f>
        <v>7129.3</v>
      </c>
    </row>
    <row r="236" spans="1:15" s="28" customFormat="1" ht="26.25">
      <c r="A236" s="203" t="s">
        <v>557</v>
      </c>
      <c r="B236" s="46" t="s">
        <v>39</v>
      </c>
      <c r="C236" s="204" t="s">
        <v>65</v>
      </c>
      <c r="D236" s="205" t="s">
        <v>72</v>
      </c>
      <c r="E236" s="27" t="s">
        <v>571</v>
      </c>
      <c r="F236" s="206"/>
      <c r="G236" s="206"/>
      <c r="H236" s="207">
        <f>H237</f>
        <v>0</v>
      </c>
      <c r="I236" s="207"/>
      <c r="J236" s="231">
        <f t="shared" si="25"/>
        <v>0</v>
      </c>
      <c r="K236" s="207">
        <f t="shared" ref="K236:L238" si="30">K237</f>
        <v>0</v>
      </c>
      <c r="L236" s="218">
        <f t="shared" si="30"/>
        <v>6929.3</v>
      </c>
    </row>
    <row r="237" spans="1:15" s="28" customFormat="1" ht="26.25">
      <c r="A237" s="20" t="s">
        <v>73</v>
      </c>
      <c r="B237" s="46" t="s">
        <v>39</v>
      </c>
      <c r="C237" s="156" t="s">
        <v>65</v>
      </c>
      <c r="D237" s="156" t="s">
        <v>72</v>
      </c>
      <c r="E237" s="27" t="s">
        <v>571</v>
      </c>
      <c r="F237" s="206" t="s">
        <v>27</v>
      </c>
      <c r="G237" s="206"/>
      <c r="H237" s="207">
        <f>H238</f>
        <v>0</v>
      </c>
      <c r="I237" s="207"/>
      <c r="J237" s="231">
        <f t="shared" si="25"/>
        <v>0</v>
      </c>
      <c r="K237" s="207">
        <f t="shared" si="30"/>
        <v>0</v>
      </c>
      <c r="L237" s="218">
        <f t="shared" si="30"/>
        <v>6929.3</v>
      </c>
    </row>
    <row r="238" spans="1:15" s="28" customFormat="1" ht="26.25">
      <c r="A238" s="20" t="s">
        <v>74</v>
      </c>
      <c r="B238" s="46" t="s">
        <v>39</v>
      </c>
      <c r="C238" s="156" t="s">
        <v>65</v>
      </c>
      <c r="D238" s="156" t="s">
        <v>72</v>
      </c>
      <c r="E238" s="27" t="s">
        <v>571</v>
      </c>
      <c r="F238" s="206" t="s">
        <v>29</v>
      </c>
      <c r="G238" s="206"/>
      <c r="H238" s="207">
        <f>H239</f>
        <v>0</v>
      </c>
      <c r="I238" s="207"/>
      <c r="J238" s="231">
        <f t="shared" si="25"/>
        <v>0</v>
      </c>
      <c r="K238" s="207">
        <f t="shared" si="30"/>
        <v>0</v>
      </c>
      <c r="L238" s="218">
        <f t="shared" si="30"/>
        <v>6929.3</v>
      </c>
    </row>
    <row r="239" spans="1:15" s="28" customFormat="1" ht="15.75">
      <c r="A239" s="227" t="s">
        <v>9</v>
      </c>
      <c r="B239" s="46" t="s">
        <v>39</v>
      </c>
      <c r="C239" s="156" t="s">
        <v>65</v>
      </c>
      <c r="D239" s="156" t="s">
        <v>72</v>
      </c>
      <c r="E239" s="27" t="s">
        <v>571</v>
      </c>
      <c r="F239" s="206" t="s">
        <v>29</v>
      </c>
      <c r="G239" s="206" t="s">
        <v>10</v>
      </c>
      <c r="H239" s="207"/>
      <c r="I239" s="207"/>
      <c r="J239" s="231">
        <f t="shared" si="25"/>
        <v>0</v>
      </c>
      <c r="K239" s="207"/>
      <c r="L239" s="218">
        <v>6929.3</v>
      </c>
    </row>
    <row r="240" spans="1:15" s="28" customFormat="1" ht="26.25">
      <c r="A240" s="161" t="s">
        <v>493</v>
      </c>
      <c r="B240" s="46" t="s">
        <v>39</v>
      </c>
      <c r="C240" s="27" t="s">
        <v>65</v>
      </c>
      <c r="D240" s="27" t="s">
        <v>72</v>
      </c>
      <c r="E240" s="27" t="s">
        <v>494</v>
      </c>
      <c r="F240" s="27"/>
      <c r="G240" s="27"/>
      <c r="H240" s="228">
        <f>H241</f>
        <v>200</v>
      </c>
      <c r="I240" s="228">
        <f>I241</f>
        <v>0</v>
      </c>
      <c r="J240" s="231">
        <f t="shared" si="25"/>
        <v>200</v>
      </c>
      <c r="K240" s="228">
        <f>K241</f>
        <v>200</v>
      </c>
      <c r="L240" s="228">
        <f>L241</f>
        <v>200</v>
      </c>
    </row>
    <row r="241" spans="1:15" s="28" customFormat="1" ht="26.25">
      <c r="A241" s="137" t="s">
        <v>35</v>
      </c>
      <c r="B241" s="46" t="s">
        <v>39</v>
      </c>
      <c r="C241" s="27" t="s">
        <v>65</v>
      </c>
      <c r="D241" s="27" t="s">
        <v>72</v>
      </c>
      <c r="E241" s="27" t="s">
        <v>494</v>
      </c>
      <c r="F241" s="27">
        <v>200</v>
      </c>
      <c r="G241" s="27"/>
      <c r="H241" s="228">
        <f t="shared" ref="H241:L242" si="31">H242</f>
        <v>200</v>
      </c>
      <c r="I241" s="228">
        <f t="shared" si="31"/>
        <v>0</v>
      </c>
      <c r="J241" s="231">
        <f t="shared" si="25"/>
        <v>200</v>
      </c>
      <c r="K241" s="228">
        <f t="shared" si="31"/>
        <v>200</v>
      </c>
      <c r="L241" s="228">
        <f t="shared" si="31"/>
        <v>200</v>
      </c>
    </row>
    <row r="242" spans="1:15" s="28" customFormat="1" ht="26.25">
      <c r="A242" s="137" t="s">
        <v>74</v>
      </c>
      <c r="B242" s="46" t="s">
        <v>39</v>
      </c>
      <c r="C242" s="27" t="s">
        <v>65</v>
      </c>
      <c r="D242" s="27" t="s">
        <v>72</v>
      </c>
      <c r="E242" s="27" t="s">
        <v>494</v>
      </c>
      <c r="F242" s="27">
        <v>240</v>
      </c>
      <c r="G242" s="27"/>
      <c r="H242" s="228">
        <f t="shared" si="31"/>
        <v>200</v>
      </c>
      <c r="I242" s="228">
        <f t="shared" si="31"/>
        <v>0</v>
      </c>
      <c r="J242" s="231">
        <f t="shared" si="25"/>
        <v>200</v>
      </c>
      <c r="K242" s="228">
        <f t="shared" si="31"/>
        <v>200</v>
      </c>
      <c r="L242" s="228">
        <f t="shared" si="31"/>
        <v>200</v>
      </c>
    </row>
    <row r="243" spans="1:15" s="28" customFormat="1" ht="15.75">
      <c r="A243" s="64" t="s">
        <v>9</v>
      </c>
      <c r="B243" s="46" t="s">
        <v>39</v>
      </c>
      <c r="C243" s="27" t="s">
        <v>65</v>
      </c>
      <c r="D243" s="27" t="s">
        <v>72</v>
      </c>
      <c r="E243" s="27" t="s">
        <v>494</v>
      </c>
      <c r="F243" s="27">
        <v>240</v>
      </c>
      <c r="G243" s="27">
        <v>1</v>
      </c>
      <c r="H243" s="228">
        <v>200</v>
      </c>
      <c r="I243" s="228"/>
      <c r="J243" s="231">
        <f t="shared" si="25"/>
        <v>200</v>
      </c>
      <c r="K243" s="120">
        <v>200</v>
      </c>
      <c r="L243" s="233">
        <v>200</v>
      </c>
      <c r="O243" s="146"/>
    </row>
    <row r="244" spans="1:15" s="28" customFormat="1" ht="12.75" customHeight="1">
      <c r="A244" s="36" t="s">
        <v>79</v>
      </c>
      <c r="B244" s="111" t="s">
        <v>39</v>
      </c>
      <c r="C244" s="223" t="s">
        <v>65</v>
      </c>
      <c r="D244" s="223" t="s">
        <v>80</v>
      </c>
      <c r="E244" s="223"/>
      <c r="F244" s="223"/>
      <c r="G244" s="223"/>
      <c r="H244" s="229">
        <f>H245+H255</f>
        <v>38</v>
      </c>
      <c r="I244" s="229">
        <f>I245+I255</f>
        <v>0</v>
      </c>
      <c r="J244" s="231">
        <f t="shared" si="25"/>
        <v>38</v>
      </c>
      <c r="K244" s="229">
        <f>K245+K255</f>
        <v>40</v>
      </c>
      <c r="L244" s="229">
        <f>L245+L255</f>
        <v>45</v>
      </c>
    </row>
    <row r="245" spans="1:15" s="28" customFormat="1" ht="39.75" customHeight="1">
      <c r="A245" s="226" t="s">
        <v>81</v>
      </c>
      <c r="B245" s="110" t="s">
        <v>39</v>
      </c>
      <c r="C245" s="224" t="s">
        <v>65</v>
      </c>
      <c r="D245" s="224" t="s">
        <v>80</v>
      </c>
      <c r="E245" s="225" t="s">
        <v>217</v>
      </c>
      <c r="F245" s="224"/>
      <c r="G245" s="224"/>
      <c r="H245" s="228">
        <f>H248</f>
        <v>38</v>
      </c>
      <c r="I245" s="228">
        <f>I248</f>
        <v>0</v>
      </c>
      <c r="J245" s="231">
        <f t="shared" si="25"/>
        <v>38</v>
      </c>
      <c r="K245" s="228">
        <f>K248</f>
        <v>40</v>
      </c>
      <c r="L245" s="228">
        <f>L248</f>
        <v>45</v>
      </c>
    </row>
    <row r="246" spans="1:15" s="28" customFormat="1" ht="39.75" customHeight="1">
      <c r="A246" s="226" t="s">
        <v>218</v>
      </c>
      <c r="B246" s="110" t="s">
        <v>39</v>
      </c>
      <c r="C246" s="224" t="s">
        <v>65</v>
      </c>
      <c r="D246" s="224" t="s">
        <v>80</v>
      </c>
      <c r="E246" s="225" t="s">
        <v>219</v>
      </c>
      <c r="F246" s="224"/>
      <c r="G246" s="224"/>
      <c r="H246" s="228">
        <f>H247</f>
        <v>38</v>
      </c>
      <c r="I246" s="228">
        <f>I247</f>
        <v>0</v>
      </c>
      <c r="J246" s="231">
        <f t="shared" si="25"/>
        <v>38</v>
      </c>
      <c r="K246" s="228">
        <f>K247</f>
        <v>40</v>
      </c>
      <c r="L246" s="228">
        <f>L247</f>
        <v>45</v>
      </c>
    </row>
    <row r="247" spans="1:15" s="28" customFormat="1" ht="14.25" customHeight="1">
      <c r="A247" s="226" t="s">
        <v>214</v>
      </c>
      <c r="B247" s="110" t="s">
        <v>39</v>
      </c>
      <c r="C247" s="224" t="s">
        <v>65</v>
      </c>
      <c r="D247" s="224" t="s">
        <v>80</v>
      </c>
      <c r="E247" s="225" t="s">
        <v>220</v>
      </c>
      <c r="F247" s="224"/>
      <c r="G247" s="224"/>
      <c r="H247" s="228">
        <f>H248</f>
        <v>38</v>
      </c>
      <c r="I247" s="228">
        <f>I248</f>
        <v>0</v>
      </c>
      <c r="J247" s="231">
        <f t="shared" si="25"/>
        <v>38</v>
      </c>
      <c r="K247" s="228">
        <f>K248</f>
        <v>40</v>
      </c>
      <c r="L247" s="228">
        <f>L248</f>
        <v>45</v>
      </c>
    </row>
    <row r="248" spans="1:15" s="29" customFormat="1" ht="24" customHeight="1">
      <c r="A248" s="20" t="s">
        <v>82</v>
      </c>
      <c r="B248" s="75" t="s">
        <v>39</v>
      </c>
      <c r="C248" s="224" t="s">
        <v>65</v>
      </c>
      <c r="D248" s="224" t="s">
        <v>80</v>
      </c>
      <c r="E248" s="225" t="s">
        <v>220</v>
      </c>
      <c r="F248" s="224" t="s">
        <v>27</v>
      </c>
      <c r="G248" s="39"/>
      <c r="H248" s="228">
        <f t="shared" ref="H248:L249" si="32">H249</f>
        <v>38</v>
      </c>
      <c r="I248" s="228">
        <f t="shared" si="32"/>
        <v>0</v>
      </c>
      <c r="J248" s="231">
        <f t="shared" si="25"/>
        <v>38</v>
      </c>
      <c r="K248" s="228">
        <f t="shared" si="32"/>
        <v>40</v>
      </c>
      <c r="L248" s="228">
        <f t="shared" si="32"/>
        <v>45</v>
      </c>
    </row>
    <row r="249" spans="1:15" s="29" customFormat="1" ht="24.75" customHeight="1">
      <c r="A249" s="20" t="s">
        <v>74</v>
      </c>
      <c r="B249" s="75" t="s">
        <v>39</v>
      </c>
      <c r="C249" s="224" t="s">
        <v>65</v>
      </c>
      <c r="D249" s="224" t="s">
        <v>80</v>
      </c>
      <c r="E249" s="225" t="s">
        <v>220</v>
      </c>
      <c r="F249" s="224" t="s">
        <v>29</v>
      </c>
      <c r="G249" s="39"/>
      <c r="H249" s="228">
        <f>H250</f>
        <v>38</v>
      </c>
      <c r="I249" s="228">
        <f>I250</f>
        <v>0</v>
      </c>
      <c r="J249" s="231">
        <f t="shared" si="25"/>
        <v>38</v>
      </c>
      <c r="K249" s="228">
        <f t="shared" si="32"/>
        <v>40</v>
      </c>
      <c r="L249" s="228">
        <f t="shared" si="32"/>
        <v>45</v>
      </c>
    </row>
    <row r="250" spans="1:15" s="28" customFormat="1" ht="13.5" customHeight="1">
      <c r="A250" s="226" t="s">
        <v>9</v>
      </c>
      <c r="B250" s="110" t="s">
        <v>39</v>
      </c>
      <c r="C250" s="224" t="s">
        <v>65</v>
      </c>
      <c r="D250" s="224" t="s">
        <v>80</v>
      </c>
      <c r="E250" s="225" t="s">
        <v>220</v>
      </c>
      <c r="F250" s="224" t="s">
        <v>29</v>
      </c>
      <c r="G250" s="224" t="s">
        <v>10</v>
      </c>
      <c r="H250" s="228">
        <v>38</v>
      </c>
      <c r="I250" s="228"/>
      <c r="J250" s="231">
        <f t="shared" si="25"/>
        <v>38</v>
      </c>
      <c r="K250" s="120">
        <v>40</v>
      </c>
      <c r="L250" s="233">
        <v>45</v>
      </c>
      <c r="O250" s="146"/>
    </row>
    <row r="251" spans="1:15" s="33" customFormat="1" ht="13.5" hidden="1" customHeight="1">
      <c r="A251" s="36" t="s">
        <v>43</v>
      </c>
      <c r="B251" s="230" t="s">
        <v>39</v>
      </c>
      <c r="C251" s="224" t="s">
        <v>65</v>
      </c>
      <c r="D251" s="224" t="s">
        <v>80</v>
      </c>
      <c r="E251" s="223" t="s">
        <v>264</v>
      </c>
      <c r="F251" s="223"/>
      <c r="G251" s="223"/>
      <c r="H251" s="228">
        <f t="shared" ref="H251:K254" si="33">H252</f>
        <v>0</v>
      </c>
      <c r="I251" s="228"/>
      <c r="J251" s="231">
        <f t="shared" si="25"/>
        <v>0</v>
      </c>
      <c r="K251" s="228">
        <f t="shared" si="33"/>
        <v>0</v>
      </c>
      <c r="L251" s="233">
        <f t="shared" si="19"/>
        <v>0</v>
      </c>
    </row>
    <row r="252" spans="1:15" s="28" customFormat="1" ht="16.5" hidden="1" customHeight="1">
      <c r="A252" s="227" t="s">
        <v>83</v>
      </c>
      <c r="B252" s="75" t="s">
        <v>39</v>
      </c>
      <c r="C252" s="224" t="s">
        <v>65</v>
      </c>
      <c r="D252" s="224" t="s">
        <v>80</v>
      </c>
      <c r="E252" s="225" t="s">
        <v>265</v>
      </c>
      <c r="F252" s="224"/>
      <c r="G252" s="224"/>
      <c r="H252" s="228">
        <f t="shared" si="33"/>
        <v>0</v>
      </c>
      <c r="I252" s="228"/>
      <c r="J252" s="231">
        <f t="shared" si="25"/>
        <v>0</v>
      </c>
      <c r="K252" s="228">
        <f t="shared" si="33"/>
        <v>0</v>
      </c>
      <c r="L252" s="233">
        <f t="shared" si="19"/>
        <v>0</v>
      </c>
    </row>
    <row r="253" spans="1:15" s="28" customFormat="1" ht="26.25" hidden="1" customHeight="1">
      <c r="A253" s="20" t="s">
        <v>73</v>
      </c>
      <c r="B253" s="75" t="s">
        <v>39</v>
      </c>
      <c r="C253" s="224" t="s">
        <v>65</v>
      </c>
      <c r="D253" s="224" t="s">
        <v>80</v>
      </c>
      <c r="E253" s="225" t="s">
        <v>265</v>
      </c>
      <c r="F253" s="224" t="s">
        <v>27</v>
      </c>
      <c r="G253" s="224"/>
      <c r="H253" s="228">
        <f t="shared" si="33"/>
        <v>0</v>
      </c>
      <c r="I253" s="228"/>
      <c r="J253" s="231">
        <f t="shared" si="25"/>
        <v>0</v>
      </c>
      <c r="K253" s="228">
        <f t="shared" si="33"/>
        <v>0</v>
      </c>
      <c r="L253" s="233">
        <f t="shared" si="19"/>
        <v>0</v>
      </c>
    </row>
    <row r="254" spans="1:15" s="28" customFormat="1" ht="26.25" hidden="1" customHeight="1">
      <c r="A254" s="20" t="s">
        <v>74</v>
      </c>
      <c r="B254" s="109" t="s">
        <v>39</v>
      </c>
      <c r="C254" s="224" t="s">
        <v>65</v>
      </c>
      <c r="D254" s="224" t="s">
        <v>80</v>
      </c>
      <c r="E254" s="225" t="s">
        <v>265</v>
      </c>
      <c r="F254" s="224" t="s">
        <v>29</v>
      </c>
      <c r="G254" s="224"/>
      <c r="H254" s="228">
        <f t="shared" si="33"/>
        <v>0</v>
      </c>
      <c r="I254" s="228"/>
      <c r="J254" s="231">
        <f t="shared" si="25"/>
        <v>0</v>
      </c>
      <c r="K254" s="228">
        <f t="shared" si="33"/>
        <v>0</v>
      </c>
      <c r="L254" s="233">
        <f t="shared" si="19"/>
        <v>0</v>
      </c>
    </row>
    <row r="255" spans="1:15" s="28" customFormat="1" ht="13.5" hidden="1" customHeight="1">
      <c r="A255" s="227" t="s">
        <v>9</v>
      </c>
      <c r="B255" s="110" t="s">
        <v>39</v>
      </c>
      <c r="C255" s="224" t="s">
        <v>65</v>
      </c>
      <c r="D255" s="224" t="s">
        <v>80</v>
      </c>
      <c r="E255" s="225" t="s">
        <v>265</v>
      </c>
      <c r="F255" s="224" t="s">
        <v>29</v>
      </c>
      <c r="G255" s="224" t="s">
        <v>10</v>
      </c>
      <c r="H255" s="228"/>
      <c r="I255" s="228"/>
      <c r="J255" s="231">
        <f t="shared" si="25"/>
        <v>0</v>
      </c>
      <c r="K255" s="120"/>
      <c r="L255" s="233">
        <f t="shared" si="19"/>
        <v>0</v>
      </c>
    </row>
    <row r="256" spans="1:15" s="28" customFormat="1" ht="15.75" customHeight="1">
      <c r="A256" s="89" t="s">
        <v>400</v>
      </c>
      <c r="B256" s="42" t="s">
        <v>39</v>
      </c>
      <c r="C256" s="223" t="s">
        <v>84</v>
      </c>
      <c r="D256" s="223"/>
      <c r="E256" s="223"/>
      <c r="F256" s="223"/>
      <c r="G256" s="223"/>
      <c r="H256" s="229">
        <f>H257+H308</f>
        <v>5146</v>
      </c>
      <c r="I256" s="229">
        <f>I257+I308</f>
        <v>0</v>
      </c>
      <c r="J256" s="231">
        <f t="shared" si="25"/>
        <v>5146</v>
      </c>
      <c r="K256" s="229">
        <f>K257+K308</f>
        <v>10</v>
      </c>
      <c r="L256" s="229">
        <f>L257+L308</f>
        <v>275</v>
      </c>
    </row>
    <row r="257" spans="1:15" s="28" customFormat="1" ht="15.75" customHeight="1">
      <c r="A257" s="89" t="s">
        <v>87</v>
      </c>
      <c r="B257" s="42" t="s">
        <v>39</v>
      </c>
      <c r="C257" s="223" t="s">
        <v>84</v>
      </c>
      <c r="D257" s="223" t="s">
        <v>88</v>
      </c>
      <c r="E257" s="223"/>
      <c r="F257" s="223"/>
      <c r="G257" s="223"/>
      <c r="H257" s="229">
        <f>H263</f>
        <v>5136</v>
      </c>
      <c r="I257" s="229">
        <f>I263</f>
        <v>0</v>
      </c>
      <c r="J257" s="231">
        <f t="shared" si="25"/>
        <v>5136</v>
      </c>
      <c r="K257" s="229">
        <f>K263</f>
        <v>0</v>
      </c>
      <c r="L257" s="229">
        <f>L263</f>
        <v>265</v>
      </c>
      <c r="O257" s="181"/>
    </row>
    <row r="258" spans="1:15" s="28" customFormat="1" ht="14.25" hidden="1" customHeight="1">
      <c r="A258" s="36" t="s">
        <v>43</v>
      </c>
      <c r="B258" s="111" t="s">
        <v>39</v>
      </c>
      <c r="C258" s="223" t="s">
        <v>84</v>
      </c>
      <c r="D258" s="223" t="s">
        <v>88</v>
      </c>
      <c r="E258" s="34" t="s">
        <v>203</v>
      </c>
      <c r="F258" s="223"/>
      <c r="G258" s="223"/>
      <c r="H258" s="229">
        <f t="shared" ref="H258:K261" si="34">H259</f>
        <v>0</v>
      </c>
      <c r="I258" s="229"/>
      <c r="J258" s="231">
        <f t="shared" si="25"/>
        <v>0</v>
      </c>
      <c r="K258" s="229">
        <f t="shared" si="34"/>
        <v>0</v>
      </c>
      <c r="L258" s="231">
        <f t="shared" si="19"/>
        <v>0</v>
      </c>
    </row>
    <row r="259" spans="1:15" s="28" customFormat="1" ht="14.25" hidden="1" customHeight="1">
      <c r="A259" s="36" t="s">
        <v>424</v>
      </c>
      <c r="B259" s="111" t="s">
        <v>39</v>
      </c>
      <c r="C259" s="223" t="s">
        <v>84</v>
      </c>
      <c r="D259" s="223" t="s">
        <v>88</v>
      </c>
      <c r="E259" s="34" t="s">
        <v>425</v>
      </c>
      <c r="F259" s="223"/>
      <c r="G259" s="223"/>
      <c r="H259" s="229">
        <f t="shared" si="34"/>
        <v>0</v>
      </c>
      <c r="I259" s="229"/>
      <c r="J259" s="231">
        <f t="shared" si="25"/>
        <v>0</v>
      </c>
      <c r="K259" s="229">
        <f t="shared" si="34"/>
        <v>0</v>
      </c>
      <c r="L259" s="231">
        <f t="shared" si="19"/>
        <v>0</v>
      </c>
    </row>
    <row r="260" spans="1:15" s="28" customFormat="1" ht="14.25" hidden="1" customHeight="1">
      <c r="A260" s="20" t="s">
        <v>82</v>
      </c>
      <c r="B260" s="110" t="s">
        <v>39</v>
      </c>
      <c r="C260" s="224" t="s">
        <v>84</v>
      </c>
      <c r="D260" s="224" t="s">
        <v>88</v>
      </c>
      <c r="E260" s="35" t="s">
        <v>425</v>
      </c>
      <c r="F260" s="224" t="s">
        <v>27</v>
      </c>
      <c r="G260" s="224"/>
      <c r="H260" s="228">
        <f t="shared" si="34"/>
        <v>0</v>
      </c>
      <c r="I260" s="228"/>
      <c r="J260" s="231">
        <f t="shared" si="25"/>
        <v>0</v>
      </c>
      <c r="K260" s="228">
        <f t="shared" si="34"/>
        <v>0</v>
      </c>
      <c r="L260" s="233">
        <f t="shared" si="19"/>
        <v>0</v>
      </c>
    </row>
    <row r="261" spans="1:15" s="28" customFormat="1" ht="14.25" hidden="1" customHeight="1">
      <c r="A261" s="20" t="s">
        <v>74</v>
      </c>
      <c r="B261" s="110" t="s">
        <v>39</v>
      </c>
      <c r="C261" s="224" t="s">
        <v>84</v>
      </c>
      <c r="D261" s="224" t="s">
        <v>88</v>
      </c>
      <c r="E261" s="35" t="s">
        <v>425</v>
      </c>
      <c r="F261" s="224" t="s">
        <v>29</v>
      </c>
      <c r="G261" s="224"/>
      <c r="H261" s="228">
        <f t="shared" si="34"/>
        <v>0</v>
      </c>
      <c r="I261" s="228"/>
      <c r="J261" s="231">
        <f t="shared" si="25"/>
        <v>0</v>
      </c>
      <c r="K261" s="228">
        <f t="shared" si="34"/>
        <v>0</v>
      </c>
      <c r="L261" s="233">
        <f t="shared" si="19"/>
        <v>0</v>
      </c>
    </row>
    <row r="262" spans="1:15" s="28" customFormat="1" ht="14.25" hidden="1" customHeight="1">
      <c r="A262" s="226" t="s">
        <v>9</v>
      </c>
      <c r="B262" s="110" t="s">
        <v>39</v>
      </c>
      <c r="C262" s="224" t="s">
        <v>84</v>
      </c>
      <c r="D262" s="224" t="s">
        <v>88</v>
      </c>
      <c r="E262" s="35" t="s">
        <v>425</v>
      </c>
      <c r="F262" s="224" t="s">
        <v>29</v>
      </c>
      <c r="G262" s="224" t="s">
        <v>10</v>
      </c>
      <c r="H262" s="228"/>
      <c r="I262" s="228"/>
      <c r="J262" s="231">
        <f t="shared" si="25"/>
        <v>0</v>
      </c>
      <c r="K262" s="228"/>
      <c r="L262" s="233">
        <f t="shared" si="19"/>
        <v>0</v>
      </c>
      <c r="O262" s="146"/>
    </row>
    <row r="263" spans="1:15" s="16" customFormat="1" ht="38.25">
      <c r="A263" s="89" t="s">
        <v>53</v>
      </c>
      <c r="B263" s="42" t="s">
        <v>39</v>
      </c>
      <c r="C263" s="223" t="s">
        <v>84</v>
      </c>
      <c r="D263" s="223" t="s">
        <v>88</v>
      </c>
      <c r="E263" s="25" t="s">
        <v>223</v>
      </c>
      <c r="F263" s="223"/>
      <c r="G263" s="223"/>
      <c r="H263" s="229">
        <f>H264</f>
        <v>5136</v>
      </c>
      <c r="I263" s="229">
        <f>I264+I295</f>
        <v>0</v>
      </c>
      <c r="J263" s="231">
        <f>H263+I263</f>
        <v>5136</v>
      </c>
      <c r="K263" s="229">
        <f>K264</f>
        <v>0</v>
      </c>
      <c r="L263" s="229">
        <f>L264</f>
        <v>265</v>
      </c>
    </row>
    <row r="264" spans="1:15" s="19" customFormat="1" ht="39" customHeight="1">
      <c r="A264" s="89" t="s">
        <v>267</v>
      </c>
      <c r="B264" s="42" t="s">
        <v>39</v>
      </c>
      <c r="C264" s="223" t="s">
        <v>84</v>
      </c>
      <c r="D264" s="223" t="s">
        <v>88</v>
      </c>
      <c r="E264" s="25" t="s">
        <v>367</v>
      </c>
      <c r="F264" s="18"/>
      <c r="G264" s="18"/>
      <c r="H264" s="229">
        <f>H269+H278+H307</f>
        <v>5136</v>
      </c>
      <c r="I264" s="229">
        <f>I269+I278+I307</f>
        <v>0</v>
      </c>
      <c r="J264" s="231">
        <f t="shared" si="25"/>
        <v>5136</v>
      </c>
      <c r="K264" s="229">
        <f>K269+K278</f>
        <v>0</v>
      </c>
      <c r="L264" s="229">
        <f>L269+L278</f>
        <v>265</v>
      </c>
    </row>
    <row r="265" spans="1:15" s="16" customFormat="1" ht="27.75" hidden="1" customHeight="1">
      <c r="A265" s="20" t="s">
        <v>73</v>
      </c>
      <c r="B265" s="75"/>
      <c r="C265" s="224" t="s">
        <v>84</v>
      </c>
      <c r="D265" s="224" t="s">
        <v>88</v>
      </c>
      <c r="E265" s="11" t="s">
        <v>89</v>
      </c>
      <c r="F265" s="224" t="s">
        <v>27</v>
      </c>
      <c r="G265" s="224"/>
      <c r="H265" s="228">
        <f>H266</f>
        <v>0</v>
      </c>
      <c r="I265" s="228"/>
      <c r="J265" s="231">
        <f t="shared" si="25"/>
        <v>0</v>
      </c>
      <c r="K265" s="114"/>
      <c r="L265" s="231">
        <f t="shared" si="19"/>
        <v>0</v>
      </c>
    </row>
    <row r="266" spans="1:15" s="16" customFormat="1" ht="25.5" hidden="1" customHeight="1">
      <c r="A266" s="20" t="s">
        <v>90</v>
      </c>
      <c r="B266" s="75"/>
      <c r="C266" s="224" t="s">
        <v>84</v>
      </c>
      <c r="D266" s="224" t="s">
        <v>88</v>
      </c>
      <c r="E266" s="11" t="s">
        <v>89</v>
      </c>
      <c r="F266" s="224" t="s">
        <v>29</v>
      </c>
      <c r="G266" s="224"/>
      <c r="H266" s="228">
        <f>H267</f>
        <v>0</v>
      </c>
      <c r="I266" s="228"/>
      <c r="J266" s="231">
        <f t="shared" si="25"/>
        <v>0</v>
      </c>
      <c r="K266" s="114"/>
      <c r="L266" s="231">
        <f t="shared" si="19"/>
        <v>0</v>
      </c>
    </row>
    <row r="267" spans="1:15" s="16" customFormat="1" ht="25.5" hidden="1" customHeight="1">
      <c r="A267" s="32" t="s">
        <v>75</v>
      </c>
      <c r="B267" s="109"/>
      <c r="C267" s="224" t="s">
        <v>84</v>
      </c>
      <c r="D267" s="224" t="s">
        <v>88</v>
      </c>
      <c r="E267" s="11" t="s">
        <v>89</v>
      </c>
      <c r="F267" s="224" t="s">
        <v>76</v>
      </c>
      <c r="G267" s="224"/>
      <c r="H267" s="228">
        <f>H268</f>
        <v>0</v>
      </c>
      <c r="I267" s="228"/>
      <c r="J267" s="231">
        <f t="shared" si="25"/>
        <v>0</v>
      </c>
      <c r="K267" s="114"/>
      <c r="L267" s="231">
        <f t="shared" si="19"/>
        <v>0</v>
      </c>
    </row>
    <row r="268" spans="1:15" s="16" customFormat="1" ht="17.25" hidden="1" customHeight="1">
      <c r="A268" s="226" t="s">
        <v>9</v>
      </c>
      <c r="B268" s="110"/>
      <c r="C268" s="224" t="s">
        <v>84</v>
      </c>
      <c r="D268" s="224" t="s">
        <v>88</v>
      </c>
      <c r="E268" s="11" t="s">
        <v>89</v>
      </c>
      <c r="F268" s="224" t="s">
        <v>76</v>
      </c>
      <c r="G268" s="224" t="s">
        <v>10</v>
      </c>
      <c r="H268" s="228"/>
      <c r="I268" s="228"/>
      <c r="J268" s="231">
        <f t="shared" si="25"/>
        <v>0</v>
      </c>
      <c r="K268" s="114"/>
      <c r="L268" s="231">
        <f t="shared" si="19"/>
        <v>0</v>
      </c>
    </row>
    <row r="269" spans="1:15" s="16" customFormat="1" ht="24.75" hidden="1" customHeight="1">
      <c r="A269" s="158" t="s">
        <v>495</v>
      </c>
      <c r="B269" s="108" t="s">
        <v>39</v>
      </c>
      <c r="C269" s="18" t="s">
        <v>84</v>
      </c>
      <c r="D269" s="18" t="s">
        <v>88</v>
      </c>
      <c r="E269" s="159" t="s">
        <v>268</v>
      </c>
      <c r="F269" s="18"/>
      <c r="G269" s="18"/>
      <c r="H269" s="229"/>
      <c r="I269" s="229"/>
      <c r="J269" s="231">
        <f t="shared" si="25"/>
        <v>0</v>
      </c>
      <c r="K269" s="229"/>
      <c r="L269" s="231">
        <f t="shared" si="19"/>
        <v>0</v>
      </c>
    </row>
    <row r="270" spans="1:15" s="16" customFormat="1" ht="17.25" hidden="1" customHeight="1">
      <c r="A270" s="158" t="s">
        <v>214</v>
      </c>
      <c r="B270" s="108" t="s">
        <v>39</v>
      </c>
      <c r="C270" s="18" t="s">
        <v>84</v>
      </c>
      <c r="D270" s="18" t="s">
        <v>88</v>
      </c>
      <c r="E270" s="159" t="s">
        <v>370</v>
      </c>
      <c r="F270" s="18"/>
      <c r="G270" s="18"/>
      <c r="H270" s="229">
        <f t="shared" ref="H270:K272" si="35">H271</f>
        <v>0</v>
      </c>
      <c r="I270" s="229"/>
      <c r="J270" s="231">
        <f t="shared" si="25"/>
        <v>0</v>
      </c>
      <c r="K270" s="229">
        <f t="shared" si="35"/>
        <v>0</v>
      </c>
      <c r="L270" s="231">
        <f t="shared" si="19"/>
        <v>0</v>
      </c>
    </row>
    <row r="271" spans="1:15" s="16" customFormat="1" ht="32.25" hidden="1" customHeight="1">
      <c r="A271" s="137" t="s">
        <v>73</v>
      </c>
      <c r="B271" s="108" t="s">
        <v>39</v>
      </c>
      <c r="C271" s="18" t="s">
        <v>84</v>
      </c>
      <c r="D271" s="18" t="s">
        <v>88</v>
      </c>
      <c r="E271" s="160" t="s">
        <v>370</v>
      </c>
      <c r="F271" s="224" t="s">
        <v>27</v>
      </c>
      <c r="G271" s="224"/>
      <c r="H271" s="229">
        <f t="shared" si="35"/>
        <v>0</v>
      </c>
      <c r="I271" s="229"/>
      <c r="J271" s="231">
        <f t="shared" si="25"/>
        <v>0</v>
      </c>
      <c r="K271" s="229">
        <f t="shared" si="35"/>
        <v>0</v>
      </c>
      <c r="L271" s="231">
        <f t="shared" si="19"/>
        <v>0</v>
      </c>
    </row>
    <row r="272" spans="1:15" s="16" customFormat="1" ht="15.75" hidden="1" customHeight="1">
      <c r="A272" s="137" t="s">
        <v>90</v>
      </c>
      <c r="B272" s="108" t="s">
        <v>39</v>
      </c>
      <c r="C272" s="18" t="s">
        <v>84</v>
      </c>
      <c r="D272" s="18" t="s">
        <v>88</v>
      </c>
      <c r="E272" s="160" t="s">
        <v>370</v>
      </c>
      <c r="F272" s="224" t="s">
        <v>29</v>
      </c>
      <c r="G272" s="224"/>
      <c r="H272" s="229">
        <f t="shared" si="35"/>
        <v>0</v>
      </c>
      <c r="I272" s="229"/>
      <c r="J272" s="231">
        <f t="shared" si="25"/>
        <v>0</v>
      </c>
      <c r="K272" s="229">
        <f t="shared" si="35"/>
        <v>0</v>
      </c>
      <c r="L272" s="231">
        <f t="shared" si="19"/>
        <v>0</v>
      </c>
    </row>
    <row r="273" spans="1:16" s="16" customFormat="1" ht="17.25" hidden="1" customHeight="1">
      <c r="A273" s="64" t="s">
        <v>9</v>
      </c>
      <c r="B273" s="108" t="s">
        <v>39</v>
      </c>
      <c r="C273" s="18" t="s">
        <v>84</v>
      </c>
      <c r="D273" s="18" t="s">
        <v>88</v>
      </c>
      <c r="E273" s="160" t="s">
        <v>370</v>
      </c>
      <c r="F273" s="224" t="s">
        <v>29</v>
      </c>
      <c r="G273" s="224" t="s">
        <v>10</v>
      </c>
      <c r="H273" s="229"/>
      <c r="I273" s="229"/>
      <c r="J273" s="231">
        <f t="shared" si="25"/>
        <v>0</v>
      </c>
      <c r="K273" s="229"/>
      <c r="L273" s="231">
        <f t="shared" si="19"/>
        <v>0</v>
      </c>
      <c r="O273" s="145"/>
    </row>
    <row r="274" spans="1:16" s="16" customFormat="1" ht="24.75" hidden="1" customHeight="1">
      <c r="A274" s="97" t="s">
        <v>480</v>
      </c>
      <c r="B274" s="108" t="s">
        <v>39</v>
      </c>
      <c r="C274" s="18" t="s">
        <v>84</v>
      </c>
      <c r="D274" s="18" t="s">
        <v>88</v>
      </c>
      <c r="E274" s="25" t="s">
        <v>481</v>
      </c>
      <c r="F274" s="18"/>
      <c r="G274" s="18"/>
      <c r="H274" s="229">
        <f t="shared" ref="H274:K276" si="36">H275</f>
        <v>0</v>
      </c>
      <c r="I274" s="229"/>
      <c r="J274" s="231">
        <f t="shared" si="25"/>
        <v>0</v>
      </c>
      <c r="K274" s="229">
        <f t="shared" si="36"/>
        <v>0</v>
      </c>
      <c r="L274" s="231">
        <f t="shared" si="19"/>
        <v>0</v>
      </c>
      <c r="O274" s="150"/>
      <c r="P274" s="145"/>
    </row>
    <row r="275" spans="1:16" s="16" customFormat="1" ht="24.75" hidden="1" customHeight="1">
      <c r="A275" s="64" t="s">
        <v>92</v>
      </c>
      <c r="B275" s="108" t="s">
        <v>39</v>
      </c>
      <c r="C275" s="18" t="s">
        <v>84</v>
      </c>
      <c r="D275" s="18" t="s">
        <v>88</v>
      </c>
      <c r="E275" s="25" t="s">
        <v>481</v>
      </c>
      <c r="F275" s="224" t="s">
        <v>93</v>
      </c>
      <c r="G275" s="224"/>
      <c r="H275" s="229">
        <f t="shared" si="36"/>
        <v>0</v>
      </c>
      <c r="I275" s="229"/>
      <c r="J275" s="231">
        <f t="shared" si="25"/>
        <v>0</v>
      </c>
      <c r="K275" s="229">
        <f t="shared" si="36"/>
        <v>0</v>
      </c>
      <c r="L275" s="231">
        <f t="shared" si="19"/>
        <v>0</v>
      </c>
    </row>
    <row r="276" spans="1:16" s="16" customFormat="1" ht="17.25" hidden="1" customHeight="1">
      <c r="A276" s="64" t="s">
        <v>149</v>
      </c>
      <c r="B276" s="108" t="s">
        <v>39</v>
      </c>
      <c r="C276" s="18" t="s">
        <v>84</v>
      </c>
      <c r="D276" s="18" t="s">
        <v>88</v>
      </c>
      <c r="E276" s="25" t="s">
        <v>481</v>
      </c>
      <c r="F276" s="224" t="s">
        <v>150</v>
      </c>
      <c r="G276" s="224"/>
      <c r="H276" s="229">
        <f t="shared" si="36"/>
        <v>0</v>
      </c>
      <c r="I276" s="229"/>
      <c r="J276" s="231">
        <f t="shared" si="25"/>
        <v>0</v>
      </c>
      <c r="K276" s="229">
        <f t="shared" si="36"/>
        <v>0</v>
      </c>
      <c r="L276" s="231">
        <f t="shared" si="19"/>
        <v>0</v>
      </c>
    </row>
    <row r="277" spans="1:16" s="16" customFormat="1" ht="17.25" hidden="1" customHeight="1">
      <c r="A277" s="226" t="s">
        <v>11</v>
      </c>
      <c r="B277" s="108" t="s">
        <v>39</v>
      </c>
      <c r="C277" s="18" t="s">
        <v>84</v>
      </c>
      <c r="D277" s="18" t="s">
        <v>88</v>
      </c>
      <c r="E277" s="25" t="s">
        <v>481</v>
      </c>
      <c r="F277" s="224" t="s">
        <v>150</v>
      </c>
      <c r="G277" s="224" t="s">
        <v>12</v>
      </c>
      <c r="H277" s="229"/>
      <c r="I277" s="229"/>
      <c r="J277" s="231">
        <f t="shared" si="25"/>
        <v>0</v>
      </c>
      <c r="K277" s="229"/>
      <c r="L277" s="231">
        <f t="shared" si="19"/>
        <v>0</v>
      </c>
      <c r="O277" s="145"/>
    </row>
    <row r="278" spans="1:16" s="16" customFormat="1" ht="24.75" customHeight="1">
      <c r="A278" s="158" t="s">
        <v>502</v>
      </c>
      <c r="B278" s="75" t="s">
        <v>39</v>
      </c>
      <c r="C278" s="224" t="s">
        <v>84</v>
      </c>
      <c r="D278" s="224" t="s">
        <v>88</v>
      </c>
      <c r="E278" s="11" t="s">
        <v>368</v>
      </c>
      <c r="F278" s="224"/>
      <c r="G278" s="224"/>
      <c r="H278" s="229">
        <f>H279+H295+H299</f>
        <v>3836</v>
      </c>
      <c r="I278" s="229">
        <f>I279+I295+I299</f>
        <v>0</v>
      </c>
      <c r="J278" s="231">
        <f t="shared" si="25"/>
        <v>3836</v>
      </c>
      <c r="K278" s="229">
        <f>K279</f>
        <v>0</v>
      </c>
      <c r="L278" s="229">
        <f>L279</f>
        <v>265</v>
      </c>
      <c r="O278" s="166"/>
      <c r="P278" s="145"/>
    </row>
    <row r="279" spans="1:16" s="16" customFormat="1" ht="13.5" customHeight="1">
      <c r="A279" s="158" t="s">
        <v>214</v>
      </c>
      <c r="B279" s="75" t="s">
        <v>39</v>
      </c>
      <c r="C279" s="224" t="s">
        <v>84</v>
      </c>
      <c r="D279" s="224" t="s">
        <v>88</v>
      </c>
      <c r="E279" s="11" t="s">
        <v>369</v>
      </c>
      <c r="F279" s="224"/>
      <c r="G279" s="224"/>
      <c r="H279" s="229">
        <f>H282+H285</f>
        <v>1572.8</v>
      </c>
      <c r="I279" s="229">
        <f>I282+I285</f>
        <v>0</v>
      </c>
      <c r="J279" s="231">
        <f t="shared" si="25"/>
        <v>1572.8</v>
      </c>
      <c r="K279" s="229">
        <f>K280+K283</f>
        <v>0</v>
      </c>
      <c r="L279" s="229">
        <f>L280+L283</f>
        <v>265</v>
      </c>
      <c r="O279" s="166"/>
      <c r="P279" s="145"/>
    </row>
    <row r="280" spans="1:16" s="16" customFormat="1" ht="23.25" customHeight="1">
      <c r="A280" s="20" t="s">
        <v>82</v>
      </c>
      <c r="B280" s="75" t="s">
        <v>39</v>
      </c>
      <c r="C280" s="224" t="s">
        <v>84</v>
      </c>
      <c r="D280" s="224" t="s">
        <v>88</v>
      </c>
      <c r="E280" s="11" t="s">
        <v>369</v>
      </c>
      <c r="F280" s="224" t="s">
        <v>27</v>
      </c>
      <c r="G280" s="224"/>
      <c r="H280" s="229">
        <f t="shared" ref="H280:K281" si="37">H281</f>
        <v>265</v>
      </c>
      <c r="I280" s="229">
        <f t="shared" si="37"/>
        <v>0</v>
      </c>
      <c r="J280" s="231">
        <f t="shared" si="25"/>
        <v>265</v>
      </c>
      <c r="K280" s="228">
        <f t="shared" si="37"/>
        <v>0</v>
      </c>
      <c r="L280" s="233">
        <f t="shared" si="19"/>
        <v>265</v>
      </c>
    </row>
    <row r="281" spans="1:16" s="16" customFormat="1" ht="21.75" customHeight="1">
      <c r="A281" s="20" t="s">
        <v>74</v>
      </c>
      <c r="B281" s="75" t="s">
        <v>39</v>
      </c>
      <c r="C281" s="224" t="s">
        <v>84</v>
      </c>
      <c r="D281" s="224" t="s">
        <v>88</v>
      </c>
      <c r="E281" s="11" t="s">
        <v>369</v>
      </c>
      <c r="F281" s="224" t="s">
        <v>29</v>
      </c>
      <c r="G281" s="224"/>
      <c r="H281" s="229">
        <f t="shared" si="37"/>
        <v>265</v>
      </c>
      <c r="I281" s="229">
        <f t="shared" si="37"/>
        <v>0</v>
      </c>
      <c r="J281" s="231">
        <f t="shared" si="25"/>
        <v>265</v>
      </c>
      <c r="K281" s="228">
        <f t="shared" si="37"/>
        <v>0</v>
      </c>
      <c r="L281" s="233">
        <f t="shared" si="19"/>
        <v>265</v>
      </c>
    </row>
    <row r="282" spans="1:16" s="16" customFormat="1" ht="15.75" customHeight="1">
      <c r="A282" s="226" t="s">
        <v>9</v>
      </c>
      <c r="B282" s="75" t="s">
        <v>39</v>
      </c>
      <c r="C282" s="224" t="s">
        <v>84</v>
      </c>
      <c r="D282" s="224" t="s">
        <v>88</v>
      </c>
      <c r="E282" s="11" t="s">
        <v>369</v>
      </c>
      <c r="F282" s="224" t="s">
        <v>29</v>
      </c>
      <c r="G282" s="224" t="s">
        <v>10</v>
      </c>
      <c r="H282" s="229">
        <v>265</v>
      </c>
      <c r="I282" s="229"/>
      <c r="J282" s="231">
        <f t="shared" si="25"/>
        <v>265</v>
      </c>
      <c r="K282" s="228"/>
      <c r="L282" s="233">
        <f t="shared" si="19"/>
        <v>265</v>
      </c>
      <c r="O282" s="145"/>
    </row>
    <row r="283" spans="1:16" s="16" customFormat="1" ht="26.25" customHeight="1">
      <c r="A283" s="64" t="s">
        <v>92</v>
      </c>
      <c r="B283" s="75" t="s">
        <v>39</v>
      </c>
      <c r="C283" s="224" t="s">
        <v>84</v>
      </c>
      <c r="D283" s="224" t="s">
        <v>88</v>
      </c>
      <c r="E283" s="11" t="s">
        <v>369</v>
      </c>
      <c r="F283" s="224" t="s">
        <v>93</v>
      </c>
      <c r="G283" s="224"/>
      <c r="H283" s="228">
        <f>H284</f>
        <v>1307.8</v>
      </c>
      <c r="I283" s="228">
        <f>I284</f>
        <v>0</v>
      </c>
      <c r="J283" s="231">
        <f t="shared" si="25"/>
        <v>1307.8</v>
      </c>
      <c r="K283" s="228">
        <f>K284</f>
        <v>0</v>
      </c>
      <c r="L283" s="228">
        <f>L284</f>
        <v>0</v>
      </c>
    </row>
    <row r="284" spans="1:16" s="16" customFormat="1" ht="15" customHeight="1">
      <c r="A284" s="64" t="s">
        <v>149</v>
      </c>
      <c r="B284" s="75" t="s">
        <v>39</v>
      </c>
      <c r="C284" s="224" t="s">
        <v>84</v>
      </c>
      <c r="D284" s="224" t="s">
        <v>88</v>
      </c>
      <c r="E284" s="11" t="s">
        <v>369</v>
      </c>
      <c r="F284" s="224" t="s">
        <v>150</v>
      </c>
      <c r="G284" s="224"/>
      <c r="H284" s="228">
        <f>H285</f>
        <v>1307.8</v>
      </c>
      <c r="I284" s="228">
        <f>I285</f>
        <v>0</v>
      </c>
      <c r="J284" s="231">
        <f t="shared" si="25"/>
        <v>1307.8</v>
      </c>
      <c r="K284" s="228">
        <f>K285</f>
        <v>0</v>
      </c>
      <c r="L284" s="228">
        <f>L285</f>
        <v>0</v>
      </c>
    </row>
    <row r="285" spans="1:16" s="16" customFormat="1" ht="15" customHeight="1">
      <c r="A285" s="226" t="s">
        <v>9</v>
      </c>
      <c r="B285" s="110" t="s">
        <v>39</v>
      </c>
      <c r="C285" s="224" t="s">
        <v>84</v>
      </c>
      <c r="D285" s="224" t="s">
        <v>88</v>
      </c>
      <c r="E285" s="11" t="s">
        <v>369</v>
      </c>
      <c r="F285" s="224" t="s">
        <v>150</v>
      </c>
      <c r="G285" s="224" t="s">
        <v>10</v>
      </c>
      <c r="H285" s="228">
        <v>1307.8</v>
      </c>
      <c r="I285" s="228"/>
      <c r="J285" s="231">
        <f t="shared" si="25"/>
        <v>1307.8</v>
      </c>
      <c r="K285" s="113"/>
      <c r="L285" s="231"/>
      <c r="O285" s="145"/>
    </row>
    <row r="286" spans="1:16" s="16" customFormat="1" ht="23.25" hidden="1" customHeight="1">
      <c r="A286" s="158" t="s">
        <v>596</v>
      </c>
      <c r="B286" s="75" t="s">
        <v>39</v>
      </c>
      <c r="C286" s="224" t="s">
        <v>84</v>
      </c>
      <c r="D286" s="224" t="s">
        <v>88</v>
      </c>
      <c r="E286" s="11" t="s">
        <v>595</v>
      </c>
      <c r="F286" s="224"/>
      <c r="G286" s="224"/>
      <c r="H286" s="228">
        <f t="shared" ref="H286:I288" si="38">H287</f>
        <v>0</v>
      </c>
      <c r="I286" s="228">
        <f t="shared" si="38"/>
        <v>0</v>
      </c>
      <c r="J286" s="231">
        <f t="shared" si="25"/>
        <v>0</v>
      </c>
      <c r="K286" s="113"/>
      <c r="L286" s="231"/>
      <c r="O286" s="145"/>
    </row>
    <row r="287" spans="1:16" s="16" customFormat="1" ht="15" hidden="1" customHeight="1">
      <c r="A287" s="64" t="s">
        <v>92</v>
      </c>
      <c r="B287" s="75" t="s">
        <v>39</v>
      </c>
      <c r="C287" s="224" t="s">
        <v>84</v>
      </c>
      <c r="D287" s="224" t="s">
        <v>88</v>
      </c>
      <c r="E287" s="11" t="s">
        <v>595</v>
      </c>
      <c r="F287" s="224" t="s">
        <v>93</v>
      </c>
      <c r="G287" s="224"/>
      <c r="H287" s="228">
        <f t="shared" si="38"/>
        <v>0</v>
      </c>
      <c r="I287" s="228">
        <f t="shared" si="38"/>
        <v>0</v>
      </c>
      <c r="J287" s="231">
        <f t="shared" si="25"/>
        <v>0</v>
      </c>
      <c r="K287" s="113"/>
      <c r="L287" s="231"/>
      <c r="O287" s="145"/>
    </row>
    <row r="288" spans="1:16" s="16" customFormat="1" ht="15" hidden="1" customHeight="1">
      <c r="A288" s="64" t="s">
        <v>149</v>
      </c>
      <c r="B288" s="75" t="s">
        <v>39</v>
      </c>
      <c r="C288" s="224" t="s">
        <v>84</v>
      </c>
      <c r="D288" s="224" t="s">
        <v>88</v>
      </c>
      <c r="E288" s="11" t="s">
        <v>595</v>
      </c>
      <c r="F288" s="224" t="s">
        <v>150</v>
      </c>
      <c r="G288" s="224"/>
      <c r="H288" s="228">
        <f t="shared" si="38"/>
        <v>0</v>
      </c>
      <c r="I288" s="228">
        <f t="shared" si="38"/>
        <v>0</v>
      </c>
      <c r="J288" s="231">
        <f t="shared" si="25"/>
        <v>0</v>
      </c>
      <c r="K288" s="113"/>
      <c r="L288" s="231"/>
      <c r="O288" s="145"/>
    </row>
    <row r="289" spans="1:15" s="16" customFormat="1" ht="15" hidden="1" customHeight="1">
      <c r="A289" s="226" t="s">
        <v>9</v>
      </c>
      <c r="B289" s="75" t="s">
        <v>39</v>
      </c>
      <c r="C289" s="224" t="s">
        <v>84</v>
      </c>
      <c r="D289" s="224" t="s">
        <v>88</v>
      </c>
      <c r="E289" s="11" t="s">
        <v>595</v>
      </c>
      <c r="F289" s="224" t="s">
        <v>150</v>
      </c>
      <c r="G289" s="224" t="s">
        <v>10</v>
      </c>
      <c r="H289" s="228"/>
      <c r="I289" s="228"/>
      <c r="J289" s="231">
        <f t="shared" si="25"/>
        <v>0</v>
      </c>
      <c r="K289" s="113"/>
      <c r="L289" s="231"/>
      <c r="O289" s="145"/>
    </row>
    <row r="290" spans="1:15" s="16" customFormat="1" ht="15" hidden="1" customHeight="1">
      <c r="A290" s="158" t="s">
        <v>597</v>
      </c>
      <c r="B290" s="75"/>
      <c r="C290" s="224"/>
      <c r="D290" s="224"/>
      <c r="E290" s="11"/>
      <c r="F290" s="224"/>
      <c r="G290" s="224"/>
      <c r="H290" s="228"/>
      <c r="I290" s="228"/>
      <c r="J290" s="231">
        <f t="shared" si="25"/>
        <v>0</v>
      </c>
      <c r="K290" s="113"/>
      <c r="L290" s="231"/>
      <c r="O290" s="145"/>
    </row>
    <row r="291" spans="1:15" s="16" customFormat="1" ht="15" hidden="1" customHeight="1">
      <c r="A291" s="158" t="s">
        <v>214</v>
      </c>
      <c r="B291" s="75"/>
      <c r="C291" s="224"/>
      <c r="D291" s="224"/>
      <c r="E291" s="11"/>
      <c r="F291" s="224"/>
      <c r="G291" s="224"/>
      <c r="H291" s="228"/>
      <c r="I291" s="228"/>
      <c r="J291" s="231">
        <f t="shared" si="25"/>
        <v>0</v>
      </c>
      <c r="K291" s="113"/>
      <c r="L291" s="231"/>
      <c r="O291" s="145"/>
    </row>
    <row r="292" spans="1:15" s="16" customFormat="1" ht="15" hidden="1" customHeight="1">
      <c r="A292" s="64" t="s">
        <v>92</v>
      </c>
      <c r="B292" s="75"/>
      <c r="C292" s="224"/>
      <c r="D292" s="224"/>
      <c r="E292" s="11"/>
      <c r="F292" s="224"/>
      <c r="G292" s="224"/>
      <c r="H292" s="228"/>
      <c r="I292" s="228"/>
      <c r="J292" s="231">
        <f t="shared" si="25"/>
        <v>0</v>
      </c>
      <c r="K292" s="113"/>
      <c r="L292" s="231"/>
      <c r="O292" s="145"/>
    </row>
    <row r="293" spans="1:15" s="16" customFormat="1" ht="15" hidden="1" customHeight="1">
      <c r="A293" s="64" t="s">
        <v>149</v>
      </c>
      <c r="B293" s="75"/>
      <c r="C293" s="224"/>
      <c r="D293" s="224"/>
      <c r="E293" s="11"/>
      <c r="F293" s="224"/>
      <c r="G293" s="224"/>
      <c r="H293" s="228"/>
      <c r="I293" s="228"/>
      <c r="J293" s="231">
        <f t="shared" si="25"/>
        <v>0</v>
      </c>
      <c r="K293" s="113"/>
      <c r="L293" s="231"/>
      <c r="O293" s="145"/>
    </row>
    <row r="294" spans="1:15" s="16" customFormat="1" ht="15" hidden="1" customHeight="1">
      <c r="A294" s="226" t="s">
        <v>9</v>
      </c>
      <c r="B294" s="75"/>
      <c r="C294" s="224"/>
      <c r="D294" s="224"/>
      <c r="E294" s="11"/>
      <c r="F294" s="224"/>
      <c r="G294" s="224"/>
      <c r="H294" s="228"/>
      <c r="I294" s="228"/>
      <c r="J294" s="231">
        <f t="shared" si="25"/>
        <v>0</v>
      </c>
      <c r="K294" s="113"/>
      <c r="L294" s="231"/>
      <c r="O294" s="145"/>
    </row>
    <row r="295" spans="1:15" s="16" customFormat="1" ht="27" customHeight="1">
      <c r="A295" s="235" t="s">
        <v>605</v>
      </c>
      <c r="B295" s="75" t="s">
        <v>39</v>
      </c>
      <c r="C295" s="224" t="s">
        <v>84</v>
      </c>
      <c r="D295" s="224" t="s">
        <v>88</v>
      </c>
      <c r="E295" s="11" t="s">
        <v>602</v>
      </c>
      <c r="F295" s="224"/>
      <c r="G295" s="224"/>
      <c r="H295" s="228">
        <f t="shared" ref="H295:I297" si="39">H296</f>
        <v>2150</v>
      </c>
      <c r="I295" s="228">
        <f t="shared" si="39"/>
        <v>0</v>
      </c>
      <c r="J295" s="231">
        <f t="shared" si="25"/>
        <v>2150</v>
      </c>
      <c r="K295" s="113"/>
      <c r="L295" s="231"/>
      <c r="O295" s="145"/>
    </row>
    <row r="296" spans="1:15" s="16" customFormat="1" ht="15" customHeight="1">
      <c r="A296" s="64" t="s">
        <v>92</v>
      </c>
      <c r="B296" s="75" t="s">
        <v>39</v>
      </c>
      <c r="C296" s="224" t="s">
        <v>84</v>
      </c>
      <c r="D296" s="224" t="s">
        <v>88</v>
      </c>
      <c r="E296" s="11" t="s">
        <v>602</v>
      </c>
      <c r="F296" s="224" t="s">
        <v>93</v>
      </c>
      <c r="G296" s="224"/>
      <c r="H296" s="228">
        <f t="shared" si="39"/>
        <v>2150</v>
      </c>
      <c r="I296" s="228">
        <f t="shared" si="39"/>
        <v>0</v>
      </c>
      <c r="J296" s="231">
        <f t="shared" si="25"/>
        <v>2150</v>
      </c>
      <c r="K296" s="113"/>
      <c r="L296" s="231"/>
      <c r="O296" s="145"/>
    </row>
    <row r="297" spans="1:15" s="16" customFormat="1" ht="15" customHeight="1">
      <c r="A297" s="64" t="s">
        <v>149</v>
      </c>
      <c r="B297" s="75" t="s">
        <v>39</v>
      </c>
      <c r="C297" s="224" t="s">
        <v>84</v>
      </c>
      <c r="D297" s="224" t="s">
        <v>88</v>
      </c>
      <c r="E297" s="11" t="s">
        <v>602</v>
      </c>
      <c r="F297" s="224" t="s">
        <v>150</v>
      </c>
      <c r="G297" s="224"/>
      <c r="H297" s="228">
        <f t="shared" si="39"/>
        <v>2150</v>
      </c>
      <c r="I297" s="228">
        <f t="shared" si="39"/>
        <v>0</v>
      </c>
      <c r="J297" s="231">
        <f t="shared" si="25"/>
        <v>2150</v>
      </c>
      <c r="K297" s="113"/>
      <c r="L297" s="231"/>
      <c r="O297" s="145"/>
    </row>
    <row r="298" spans="1:15" s="16" customFormat="1" ht="15" customHeight="1">
      <c r="A298" s="226" t="s">
        <v>11</v>
      </c>
      <c r="B298" s="75" t="s">
        <v>39</v>
      </c>
      <c r="C298" s="224" t="s">
        <v>84</v>
      </c>
      <c r="D298" s="224" t="s">
        <v>88</v>
      </c>
      <c r="E298" s="11" t="s">
        <v>602</v>
      </c>
      <c r="F298" s="224" t="s">
        <v>150</v>
      </c>
      <c r="G298" s="224" t="s">
        <v>12</v>
      </c>
      <c r="H298" s="228">
        <v>2150</v>
      </c>
      <c r="I298" s="228"/>
      <c r="J298" s="231">
        <f t="shared" si="25"/>
        <v>2150</v>
      </c>
      <c r="K298" s="113"/>
      <c r="L298" s="231"/>
      <c r="M298" s="73"/>
      <c r="O298" s="145"/>
    </row>
    <row r="299" spans="1:15" s="16" customFormat="1" ht="15" customHeight="1">
      <c r="A299" s="158" t="s">
        <v>596</v>
      </c>
      <c r="B299" s="75" t="s">
        <v>39</v>
      </c>
      <c r="C299" s="224" t="s">
        <v>84</v>
      </c>
      <c r="D299" s="224" t="s">
        <v>88</v>
      </c>
      <c r="E299" s="11" t="s">
        <v>598</v>
      </c>
      <c r="F299" s="224"/>
      <c r="G299" s="224"/>
      <c r="H299" s="228">
        <f t="shared" ref="H299:I301" si="40">H300</f>
        <v>113.2</v>
      </c>
      <c r="I299" s="228">
        <f t="shared" si="40"/>
        <v>0</v>
      </c>
      <c r="J299" s="233">
        <f t="shared" si="25"/>
        <v>113.2</v>
      </c>
      <c r="K299" s="113"/>
      <c r="L299" s="231"/>
      <c r="O299" s="145"/>
    </row>
    <row r="300" spans="1:15" s="16" customFormat="1" ht="15" customHeight="1">
      <c r="A300" s="64" t="s">
        <v>92</v>
      </c>
      <c r="B300" s="75" t="s">
        <v>39</v>
      </c>
      <c r="C300" s="224" t="s">
        <v>84</v>
      </c>
      <c r="D300" s="224" t="s">
        <v>88</v>
      </c>
      <c r="E300" s="11" t="s">
        <v>598</v>
      </c>
      <c r="F300" s="224" t="s">
        <v>93</v>
      </c>
      <c r="G300" s="224"/>
      <c r="H300" s="228">
        <f t="shared" si="40"/>
        <v>113.2</v>
      </c>
      <c r="I300" s="228">
        <f t="shared" si="40"/>
        <v>0</v>
      </c>
      <c r="J300" s="233">
        <f t="shared" si="25"/>
        <v>113.2</v>
      </c>
      <c r="K300" s="113"/>
      <c r="L300" s="231"/>
      <c r="O300" s="145"/>
    </row>
    <row r="301" spans="1:15" s="16" customFormat="1" ht="15" customHeight="1">
      <c r="A301" s="64" t="s">
        <v>149</v>
      </c>
      <c r="B301" s="75" t="s">
        <v>39</v>
      </c>
      <c r="C301" s="224" t="s">
        <v>84</v>
      </c>
      <c r="D301" s="224" t="s">
        <v>88</v>
      </c>
      <c r="E301" s="11" t="s">
        <v>598</v>
      </c>
      <c r="F301" s="224" t="s">
        <v>150</v>
      </c>
      <c r="G301" s="224"/>
      <c r="H301" s="228">
        <f t="shared" si="40"/>
        <v>113.2</v>
      </c>
      <c r="I301" s="228">
        <f t="shared" si="40"/>
        <v>0</v>
      </c>
      <c r="J301" s="233">
        <f t="shared" si="25"/>
        <v>113.2</v>
      </c>
      <c r="K301" s="113"/>
      <c r="L301" s="231"/>
      <c r="O301" s="145"/>
    </row>
    <row r="302" spans="1:15" s="16" customFormat="1" ht="15" customHeight="1">
      <c r="A302" s="226" t="s">
        <v>9</v>
      </c>
      <c r="B302" s="75" t="s">
        <v>39</v>
      </c>
      <c r="C302" s="224" t="s">
        <v>84</v>
      </c>
      <c r="D302" s="224" t="s">
        <v>88</v>
      </c>
      <c r="E302" s="11" t="s">
        <v>598</v>
      </c>
      <c r="F302" s="224" t="s">
        <v>150</v>
      </c>
      <c r="G302" s="224" t="s">
        <v>10</v>
      </c>
      <c r="H302" s="228">
        <v>113.2</v>
      </c>
      <c r="I302" s="228"/>
      <c r="J302" s="233">
        <f t="shared" si="25"/>
        <v>113.2</v>
      </c>
      <c r="K302" s="113"/>
      <c r="L302" s="231"/>
      <c r="O302" s="145"/>
    </row>
    <row r="303" spans="1:15" s="16" customFormat="1" ht="15" customHeight="1">
      <c r="A303" s="158" t="s">
        <v>495</v>
      </c>
      <c r="B303" s="75" t="s">
        <v>39</v>
      </c>
      <c r="C303" s="224" t="s">
        <v>84</v>
      </c>
      <c r="D303" s="224" t="s">
        <v>88</v>
      </c>
      <c r="E303" s="11" t="s">
        <v>621</v>
      </c>
      <c r="F303" s="224"/>
      <c r="G303" s="224"/>
      <c r="H303" s="228">
        <f t="shared" ref="H303:I306" si="41">H304</f>
        <v>1300</v>
      </c>
      <c r="I303" s="228">
        <f t="shared" si="41"/>
        <v>0</v>
      </c>
      <c r="J303" s="233">
        <f t="shared" si="25"/>
        <v>1300</v>
      </c>
      <c r="K303" s="113"/>
      <c r="L303" s="231"/>
      <c r="O303" s="145"/>
    </row>
    <row r="304" spans="1:15" s="16" customFormat="1" ht="15" customHeight="1">
      <c r="A304" s="158" t="s">
        <v>214</v>
      </c>
      <c r="B304" s="75" t="s">
        <v>39</v>
      </c>
      <c r="C304" s="224" t="s">
        <v>84</v>
      </c>
      <c r="D304" s="224" t="s">
        <v>88</v>
      </c>
      <c r="E304" s="11" t="s">
        <v>622</v>
      </c>
      <c r="F304" s="224"/>
      <c r="G304" s="224"/>
      <c r="H304" s="228">
        <f t="shared" si="41"/>
        <v>1300</v>
      </c>
      <c r="I304" s="228">
        <f t="shared" si="41"/>
        <v>0</v>
      </c>
      <c r="J304" s="233">
        <f t="shared" si="25"/>
        <v>1300</v>
      </c>
      <c r="K304" s="113"/>
      <c r="L304" s="231"/>
      <c r="O304" s="145"/>
    </row>
    <row r="305" spans="1:16" s="16" customFormat="1" ht="15" customHeight="1">
      <c r="A305" s="64" t="s">
        <v>92</v>
      </c>
      <c r="B305" s="75" t="s">
        <v>39</v>
      </c>
      <c r="C305" s="224" t="s">
        <v>84</v>
      </c>
      <c r="D305" s="224" t="s">
        <v>88</v>
      </c>
      <c r="E305" s="11" t="s">
        <v>622</v>
      </c>
      <c r="F305" s="224" t="s">
        <v>93</v>
      </c>
      <c r="G305" s="224"/>
      <c r="H305" s="228">
        <f t="shared" si="41"/>
        <v>1300</v>
      </c>
      <c r="I305" s="228">
        <f t="shared" si="41"/>
        <v>0</v>
      </c>
      <c r="J305" s="233">
        <f t="shared" si="25"/>
        <v>1300</v>
      </c>
      <c r="K305" s="113"/>
      <c r="L305" s="231"/>
      <c r="O305" s="145"/>
    </row>
    <row r="306" spans="1:16" s="16" customFormat="1" ht="15" customHeight="1">
      <c r="A306" s="64" t="s">
        <v>149</v>
      </c>
      <c r="B306" s="75" t="s">
        <v>39</v>
      </c>
      <c r="C306" s="224" t="s">
        <v>84</v>
      </c>
      <c r="D306" s="224" t="s">
        <v>88</v>
      </c>
      <c r="E306" s="11" t="s">
        <v>622</v>
      </c>
      <c r="F306" s="224" t="s">
        <v>150</v>
      </c>
      <c r="G306" s="224"/>
      <c r="H306" s="228">
        <f t="shared" si="41"/>
        <v>1300</v>
      </c>
      <c r="I306" s="228">
        <f t="shared" si="41"/>
        <v>0</v>
      </c>
      <c r="J306" s="233">
        <f t="shared" si="25"/>
        <v>1300</v>
      </c>
      <c r="K306" s="113"/>
      <c r="L306" s="231"/>
      <c r="O306" s="145"/>
    </row>
    <row r="307" spans="1:16" s="16" customFormat="1" ht="15" customHeight="1">
      <c r="A307" s="226" t="s">
        <v>9</v>
      </c>
      <c r="B307" s="110" t="s">
        <v>39</v>
      </c>
      <c r="C307" s="224" t="s">
        <v>84</v>
      </c>
      <c r="D307" s="224" t="s">
        <v>88</v>
      </c>
      <c r="E307" s="11" t="s">
        <v>622</v>
      </c>
      <c r="F307" s="224" t="s">
        <v>150</v>
      </c>
      <c r="G307" s="224" t="s">
        <v>10</v>
      </c>
      <c r="H307" s="228">
        <v>1300</v>
      </c>
      <c r="I307" s="228"/>
      <c r="J307" s="233">
        <f t="shared" si="25"/>
        <v>1300</v>
      </c>
      <c r="K307" s="113"/>
      <c r="L307" s="231"/>
      <c r="O307" s="145"/>
    </row>
    <row r="308" spans="1:16" s="16" customFormat="1" ht="15" customHeight="1">
      <c r="A308" s="36" t="s">
        <v>176</v>
      </c>
      <c r="B308" s="111" t="s">
        <v>39</v>
      </c>
      <c r="C308" s="223" t="s">
        <v>84</v>
      </c>
      <c r="D308" s="223" t="s">
        <v>177</v>
      </c>
      <c r="E308" s="25"/>
      <c r="F308" s="223"/>
      <c r="G308" s="223"/>
      <c r="H308" s="229">
        <f>H327+H309</f>
        <v>10</v>
      </c>
      <c r="I308" s="229">
        <f>I327+I309</f>
        <v>0</v>
      </c>
      <c r="J308" s="231">
        <f t="shared" si="25"/>
        <v>10</v>
      </c>
      <c r="K308" s="229">
        <f>K327+K309</f>
        <v>10</v>
      </c>
      <c r="L308" s="229">
        <f>L327+L309</f>
        <v>10</v>
      </c>
    </row>
    <row r="309" spans="1:16" s="16" customFormat="1" ht="15" customHeight="1">
      <c r="A309" s="36" t="s">
        <v>16</v>
      </c>
      <c r="B309" s="111" t="s">
        <v>39</v>
      </c>
      <c r="C309" s="223" t="s">
        <v>84</v>
      </c>
      <c r="D309" s="223" t="s">
        <v>177</v>
      </c>
      <c r="E309" s="25" t="s">
        <v>203</v>
      </c>
      <c r="F309" s="223"/>
      <c r="G309" s="223"/>
      <c r="H309" s="229">
        <f t="shared" ref="H309:I312" si="42">H310</f>
        <v>10</v>
      </c>
      <c r="I309" s="229">
        <f t="shared" si="42"/>
        <v>0</v>
      </c>
      <c r="J309" s="231">
        <f t="shared" ref="J309:J372" si="43">H309+I309</f>
        <v>10</v>
      </c>
      <c r="K309" s="229">
        <f t="shared" ref="K309:L312" si="44">K310</f>
        <v>10</v>
      </c>
      <c r="L309" s="229">
        <f t="shared" si="44"/>
        <v>10</v>
      </c>
    </row>
    <row r="310" spans="1:16" s="16" customFormat="1" ht="45">
      <c r="A310" s="213" t="s">
        <v>278</v>
      </c>
      <c r="B310" s="111" t="s">
        <v>39</v>
      </c>
      <c r="C310" s="223" t="s">
        <v>84</v>
      </c>
      <c r="D310" s="223" t="s">
        <v>177</v>
      </c>
      <c r="E310" s="35" t="s">
        <v>279</v>
      </c>
      <c r="F310" s="224"/>
      <c r="G310" s="138"/>
      <c r="H310" s="155">
        <f t="shared" si="42"/>
        <v>10</v>
      </c>
      <c r="I310" s="155">
        <f t="shared" si="42"/>
        <v>0</v>
      </c>
      <c r="J310" s="231">
        <f t="shared" si="43"/>
        <v>10</v>
      </c>
      <c r="K310" s="155">
        <f t="shared" si="44"/>
        <v>10</v>
      </c>
      <c r="L310" s="155">
        <f t="shared" si="44"/>
        <v>10</v>
      </c>
    </row>
    <row r="311" spans="1:16" s="16" customFormat="1" ht="25.5">
      <c r="A311" s="26" t="s">
        <v>35</v>
      </c>
      <c r="B311" s="111" t="s">
        <v>39</v>
      </c>
      <c r="C311" s="223" t="s">
        <v>84</v>
      </c>
      <c r="D311" s="223" t="s">
        <v>177</v>
      </c>
      <c r="E311" s="35" t="s">
        <v>279</v>
      </c>
      <c r="F311" s="224" t="s">
        <v>27</v>
      </c>
      <c r="G311" s="138"/>
      <c r="H311" s="155">
        <f t="shared" si="42"/>
        <v>10</v>
      </c>
      <c r="I311" s="155">
        <f t="shared" si="42"/>
        <v>0</v>
      </c>
      <c r="J311" s="231">
        <f t="shared" si="43"/>
        <v>10</v>
      </c>
      <c r="K311" s="155">
        <f t="shared" si="44"/>
        <v>10</v>
      </c>
      <c r="L311" s="155">
        <f t="shared" si="44"/>
        <v>10</v>
      </c>
    </row>
    <row r="312" spans="1:16" s="16" customFormat="1" ht="25.5">
      <c r="A312" s="26" t="s">
        <v>90</v>
      </c>
      <c r="B312" s="111" t="s">
        <v>39</v>
      </c>
      <c r="C312" s="223" t="s">
        <v>84</v>
      </c>
      <c r="D312" s="223" t="s">
        <v>177</v>
      </c>
      <c r="E312" s="35" t="s">
        <v>279</v>
      </c>
      <c r="F312" s="224" t="s">
        <v>29</v>
      </c>
      <c r="G312" s="138"/>
      <c r="H312" s="155">
        <f t="shared" si="42"/>
        <v>10</v>
      </c>
      <c r="I312" s="155">
        <f t="shared" si="42"/>
        <v>0</v>
      </c>
      <c r="J312" s="231">
        <f t="shared" si="43"/>
        <v>10</v>
      </c>
      <c r="K312" s="155">
        <f t="shared" si="44"/>
        <v>10</v>
      </c>
      <c r="L312" s="155">
        <f t="shared" si="44"/>
        <v>10</v>
      </c>
    </row>
    <row r="313" spans="1:16" s="16" customFormat="1" ht="15" customHeight="1">
      <c r="A313" s="226" t="s">
        <v>9</v>
      </c>
      <c r="B313" s="111" t="s">
        <v>39</v>
      </c>
      <c r="C313" s="223" t="s">
        <v>84</v>
      </c>
      <c r="D313" s="223" t="s">
        <v>177</v>
      </c>
      <c r="E313" s="35" t="s">
        <v>279</v>
      </c>
      <c r="F313" s="224" t="s">
        <v>29</v>
      </c>
      <c r="G313" s="138" t="s">
        <v>10</v>
      </c>
      <c r="H313" s="155">
        <v>10</v>
      </c>
      <c r="I313" s="155"/>
      <c r="J313" s="231">
        <f t="shared" si="43"/>
        <v>10</v>
      </c>
      <c r="K313" s="155">
        <v>10</v>
      </c>
      <c r="L313" s="155">
        <v>10</v>
      </c>
    </row>
    <row r="314" spans="1:16" s="16" customFormat="1" ht="26.25" hidden="1" customHeight="1">
      <c r="A314" s="36" t="s">
        <v>429</v>
      </c>
      <c r="B314" s="111" t="s">
        <v>39</v>
      </c>
      <c r="C314" s="223" t="s">
        <v>84</v>
      </c>
      <c r="D314" s="223" t="s">
        <v>177</v>
      </c>
      <c r="E314" s="35" t="s">
        <v>279</v>
      </c>
      <c r="F314" s="224" t="s">
        <v>29</v>
      </c>
      <c r="G314" s="138"/>
      <c r="H314" s="155">
        <f>H315</f>
        <v>0</v>
      </c>
      <c r="I314" s="155"/>
      <c r="J314" s="231">
        <f t="shared" si="43"/>
        <v>0</v>
      </c>
      <c r="K314" s="155">
        <f>K315</f>
        <v>0</v>
      </c>
      <c r="L314" s="188">
        <f>H314+K314</f>
        <v>0</v>
      </c>
      <c r="P314" s="73"/>
    </row>
    <row r="315" spans="1:16" s="16" customFormat="1" ht="28.5" hidden="1" customHeight="1">
      <c r="A315" s="20" t="s">
        <v>82</v>
      </c>
      <c r="B315" s="110" t="s">
        <v>39</v>
      </c>
      <c r="C315" s="224" t="s">
        <v>84</v>
      </c>
      <c r="D315" s="224" t="s">
        <v>177</v>
      </c>
      <c r="E315" s="35" t="s">
        <v>279</v>
      </c>
      <c r="F315" s="224" t="s">
        <v>29</v>
      </c>
      <c r="G315" s="138" t="s">
        <v>10</v>
      </c>
      <c r="H315" s="155"/>
      <c r="I315" s="155"/>
      <c r="J315" s="231">
        <f t="shared" si="43"/>
        <v>0</v>
      </c>
      <c r="K315" s="214"/>
      <c r="L315" s="188">
        <f>H315+K315</f>
        <v>0</v>
      </c>
    </row>
    <row r="316" spans="1:16" s="16" customFormat="1" ht="15" hidden="1" customHeight="1">
      <c r="A316" s="20" t="s">
        <v>74</v>
      </c>
      <c r="B316" s="110" t="s">
        <v>39</v>
      </c>
      <c r="C316" s="224" t="s">
        <v>84</v>
      </c>
      <c r="D316" s="224" t="s">
        <v>177</v>
      </c>
      <c r="E316" s="35" t="s">
        <v>279</v>
      </c>
      <c r="F316" s="224" t="s">
        <v>27</v>
      </c>
      <c r="G316" s="138"/>
      <c r="H316" s="155">
        <f>H317</f>
        <v>0</v>
      </c>
      <c r="I316" s="155"/>
      <c r="J316" s="231">
        <f t="shared" si="43"/>
        <v>0</v>
      </c>
      <c r="K316" s="155">
        <f>K317</f>
        <v>0</v>
      </c>
      <c r="L316" s="155">
        <f>L317</f>
        <v>0</v>
      </c>
    </row>
    <row r="317" spans="1:16" s="16" customFormat="1" ht="15" hidden="1" customHeight="1">
      <c r="A317" s="226" t="s">
        <v>9</v>
      </c>
      <c r="B317" s="110" t="s">
        <v>39</v>
      </c>
      <c r="C317" s="224" t="s">
        <v>84</v>
      </c>
      <c r="D317" s="224" t="s">
        <v>177</v>
      </c>
      <c r="E317" s="35" t="s">
        <v>279</v>
      </c>
      <c r="F317" s="224" t="s">
        <v>29</v>
      </c>
      <c r="G317" s="138"/>
      <c r="H317" s="155">
        <f>H318</f>
        <v>0</v>
      </c>
      <c r="I317" s="155"/>
      <c r="J317" s="231">
        <f t="shared" si="43"/>
        <v>0</v>
      </c>
      <c r="K317" s="155">
        <f>K318</f>
        <v>0</v>
      </c>
      <c r="L317" s="155">
        <f>L318</f>
        <v>0</v>
      </c>
      <c r="O317" s="145"/>
    </row>
    <row r="318" spans="1:16" s="16" customFormat="1" ht="24" hidden="1" customHeight="1">
      <c r="A318" s="36" t="s">
        <v>432</v>
      </c>
      <c r="B318" s="111" t="s">
        <v>39</v>
      </c>
      <c r="C318" s="223" t="s">
        <v>84</v>
      </c>
      <c r="D318" s="223" t="s">
        <v>177</v>
      </c>
      <c r="E318" s="35" t="s">
        <v>279</v>
      </c>
      <c r="F318" s="224" t="s">
        <v>29</v>
      </c>
      <c r="G318" s="138" t="s">
        <v>10</v>
      </c>
      <c r="H318" s="155"/>
      <c r="I318" s="155"/>
      <c r="J318" s="231">
        <f t="shared" si="43"/>
        <v>0</v>
      </c>
      <c r="K318" s="214"/>
      <c r="L318" s="188"/>
    </row>
    <row r="319" spans="1:16" s="16" customFormat="1" ht="22.5" hidden="1" customHeight="1">
      <c r="A319" s="64" t="s">
        <v>92</v>
      </c>
      <c r="B319" s="110" t="s">
        <v>39</v>
      </c>
      <c r="C319" s="224" t="s">
        <v>84</v>
      </c>
      <c r="D319" s="224" t="s">
        <v>177</v>
      </c>
      <c r="E319" s="11" t="s">
        <v>433</v>
      </c>
      <c r="F319" s="224" t="s">
        <v>93</v>
      </c>
      <c r="G319" s="224"/>
      <c r="H319" s="229">
        <f t="shared" ref="H319:K320" si="45">H320</f>
        <v>0</v>
      </c>
      <c r="I319" s="229"/>
      <c r="J319" s="231">
        <f t="shared" si="43"/>
        <v>0</v>
      </c>
      <c r="K319" s="228">
        <f t="shared" si="45"/>
        <v>0</v>
      </c>
      <c r="L319" s="233">
        <f t="shared" si="19"/>
        <v>0</v>
      </c>
    </row>
    <row r="320" spans="1:16" s="16" customFormat="1" ht="15" hidden="1" customHeight="1">
      <c r="A320" s="64" t="s">
        <v>149</v>
      </c>
      <c r="B320" s="110" t="s">
        <v>39</v>
      </c>
      <c r="C320" s="224" t="s">
        <v>84</v>
      </c>
      <c r="D320" s="224" t="s">
        <v>177</v>
      </c>
      <c r="E320" s="11" t="s">
        <v>433</v>
      </c>
      <c r="F320" s="224" t="s">
        <v>150</v>
      </c>
      <c r="G320" s="224"/>
      <c r="H320" s="229">
        <f t="shared" si="45"/>
        <v>0</v>
      </c>
      <c r="I320" s="229"/>
      <c r="J320" s="231">
        <f t="shared" si="43"/>
        <v>0</v>
      </c>
      <c r="K320" s="228">
        <f t="shared" si="45"/>
        <v>0</v>
      </c>
      <c r="L320" s="233">
        <f t="shared" si="19"/>
        <v>0</v>
      </c>
    </row>
    <row r="321" spans="1:15" s="16" customFormat="1" ht="15" hidden="1" customHeight="1">
      <c r="A321" s="226" t="s">
        <v>9</v>
      </c>
      <c r="B321" s="110" t="s">
        <v>39</v>
      </c>
      <c r="C321" s="224" t="s">
        <v>84</v>
      </c>
      <c r="D321" s="224" t="s">
        <v>177</v>
      </c>
      <c r="E321" s="11" t="s">
        <v>433</v>
      </c>
      <c r="F321" s="224" t="s">
        <v>150</v>
      </c>
      <c r="G321" s="224" t="s">
        <v>10</v>
      </c>
      <c r="H321" s="229"/>
      <c r="I321" s="229"/>
      <c r="J321" s="231">
        <f t="shared" si="43"/>
        <v>0</v>
      </c>
      <c r="K321" s="228"/>
      <c r="L321" s="233">
        <f t="shared" si="19"/>
        <v>0</v>
      </c>
    </row>
    <row r="322" spans="1:15" s="16" customFormat="1" ht="15" hidden="1" customHeight="1">
      <c r="A322" s="226"/>
      <c r="B322" s="110"/>
      <c r="C322" s="224"/>
      <c r="D322" s="224"/>
      <c r="E322" s="11"/>
      <c r="F322" s="224"/>
      <c r="G322" s="224"/>
      <c r="H322" s="229"/>
      <c r="I322" s="229"/>
      <c r="J322" s="231">
        <f t="shared" si="43"/>
        <v>0</v>
      </c>
      <c r="K322" s="229"/>
      <c r="L322" s="233">
        <f t="shared" si="19"/>
        <v>0</v>
      </c>
    </row>
    <row r="323" spans="1:15" s="16" customFormat="1" ht="38.25" hidden="1" customHeight="1">
      <c r="A323" s="36" t="s">
        <v>437</v>
      </c>
      <c r="B323" s="111" t="s">
        <v>39</v>
      </c>
      <c r="C323" s="223" t="s">
        <v>84</v>
      </c>
      <c r="D323" s="223" t="s">
        <v>177</v>
      </c>
      <c r="E323" s="25" t="s">
        <v>438</v>
      </c>
      <c r="F323" s="223" t="s">
        <v>38</v>
      </c>
      <c r="G323" s="223"/>
      <c r="H323" s="229">
        <f t="shared" ref="H323:K325" si="46">H324</f>
        <v>0</v>
      </c>
      <c r="I323" s="229"/>
      <c r="J323" s="231">
        <f t="shared" si="43"/>
        <v>0</v>
      </c>
      <c r="K323" s="229">
        <f t="shared" si="46"/>
        <v>0</v>
      </c>
      <c r="L323" s="231">
        <f t="shared" si="19"/>
        <v>0</v>
      </c>
    </row>
    <row r="324" spans="1:15" s="16" customFormat="1" ht="29.25" hidden="1" customHeight="1">
      <c r="A324" s="64" t="s">
        <v>92</v>
      </c>
      <c r="B324" s="110" t="s">
        <v>39</v>
      </c>
      <c r="C324" s="224" t="s">
        <v>84</v>
      </c>
      <c r="D324" s="224" t="s">
        <v>177</v>
      </c>
      <c r="E324" s="11" t="s">
        <v>438</v>
      </c>
      <c r="F324" s="224" t="s">
        <v>93</v>
      </c>
      <c r="G324" s="224"/>
      <c r="H324" s="229">
        <f t="shared" si="46"/>
        <v>0</v>
      </c>
      <c r="I324" s="229"/>
      <c r="J324" s="231">
        <f t="shared" si="43"/>
        <v>0</v>
      </c>
      <c r="K324" s="228">
        <f t="shared" si="46"/>
        <v>0</v>
      </c>
      <c r="L324" s="233">
        <f t="shared" si="19"/>
        <v>0</v>
      </c>
    </row>
    <row r="325" spans="1:15" s="16" customFormat="1" ht="15" hidden="1" customHeight="1">
      <c r="A325" s="64" t="s">
        <v>149</v>
      </c>
      <c r="B325" s="110" t="s">
        <v>39</v>
      </c>
      <c r="C325" s="224" t="s">
        <v>84</v>
      </c>
      <c r="D325" s="224" t="s">
        <v>177</v>
      </c>
      <c r="E325" s="11" t="s">
        <v>438</v>
      </c>
      <c r="F325" s="224" t="s">
        <v>150</v>
      </c>
      <c r="G325" s="224"/>
      <c r="H325" s="229">
        <f t="shared" si="46"/>
        <v>0</v>
      </c>
      <c r="I325" s="229"/>
      <c r="J325" s="231">
        <f t="shared" si="43"/>
        <v>0</v>
      </c>
      <c r="K325" s="228">
        <f t="shared" si="46"/>
        <v>0</v>
      </c>
      <c r="L325" s="233">
        <f t="shared" si="19"/>
        <v>0</v>
      </c>
    </row>
    <row r="326" spans="1:15" s="16" customFormat="1" ht="15" hidden="1" customHeight="1">
      <c r="A326" s="226" t="s">
        <v>11</v>
      </c>
      <c r="B326" s="110" t="s">
        <v>39</v>
      </c>
      <c r="C326" s="224" t="s">
        <v>84</v>
      </c>
      <c r="D326" s="224" t="s">
        <v>177</v>
      </c>
      <c r="E326" s="11" t="s">
        <v>438</v>
      </c>
      <c r="F326" s="224" t="s">
        <v>150</v>
      </c>
      <c r="G326" s="224" t="s">
        <v>12</v>
      </c>
      <c r="H326" s="229"/>
      <c r="I326" s="229"/>
      <c r="J326" s="231">
        <f t="shared" si="43"/>
        <v>0</v>
      </c>
      <c r="K326" s="228"/>
      <c r="L326" s="233">
        <f t="shared" si="19"/>
        <v>0</v>
      </c>
    </row>
    <row r="327" spans="1:15" s="16" customFormat="1" ht="37.5" hidden="1" customHeight="1">
      <c r="A327" s="89" t="s">
        <v>53</v>
      </c>
      <c r="B327" s="42" t="s">
        <v>39</v>
      </c>
      <c r="C327" s="223" t="s">
        <v>84</v>
      </c>
      <c r="D327" s="223" t="s">
        <v>177</v>
      </c>
      <c r="E327" s="25" t="s">
        <v>223</v>
      </c>
      <c r="F327" s="224"/>
      <c r="G327" s="224"/>
      <c r="H327" s="228">
        <f>H328+H360</f>
        <v>0</v>
      </c>
      <c r="I327" s="228"/>
      <c r="J327" s="231">
        <f t="shared" si="43"/>
        <v>0</v>
      </c>
      <c r="K327" s="228">
        <f>K328+K360</f>
        <v>0</v>
      </c>
      <c r="L327" s="233">
        <f t="shared" si="19"/>
        <v>0</v>
      </c>
      <c r="O327" s="73"/>
    </row>
    <row r="328" spans="1:15" s="16" customFormat="1" ht="26.25" hidden="1" customHeight="1">
      <c r="A328" s="97" t="s">
        <v>420</v>
      </c>
      <c r="B328" s="108" t="s">
        <v>39</v>
      </c>
      <c r="C328" s="18" t="s">
        <v>84</v>
      </c>
      <c r="D328" s="18" t="s">
        <v>177</v>
      </c>
      <c r="E328" s="25" t="s">
        <v>426</v>
      </c>
      <c r="F328" s="18"/>
      <c r="G328" s="18"/>
      <c r="H328" s="229">
        <f>H347+H346+H332+H339+H356+H335+H342+H350+H357</f>
        <v>0</v>
      </c>
      <c r="I328" s="229"/>
      <c r="J328" s="231">
        <f t="shared" si="43"/>
        <v>0</v>
      </c>
      <c r="K328" s="229">
        <f>K347+K346+K332+K339+K356+K335+K342+K350+K357</f>
        <v>0</v>
      </c>
      <c r="L328" s="231">
        <f t="shared" si="19"/>
        <v>0</v>
      </c>
    </row>
    <row r="329" spans="1:15" s="16" customFormat="1" ht="27" hidden="1" customHeight="1">
      <c r="A329" s="97" t="s">
        <v>468</v>
      </c>
      <c r="B329" s="108" t="s">
        <v>39</v>
      </c>
      <c r="C329" s="18" t="s">
        <v>84</v>
      </c>
      <c r="D329" s="18" t="s">
        <v>177</v>
      </c>
      <c r="E329" s="25" t="s">
        <v>462</v>
      </c>
      <c r="F329" s="18"/>
      <c r="G329" s="18"/>
      <c r="H329" s="229">
        <f t="shared" ref="H329:K331" si="47">H330</f>
        <v>0</v>
      </c>
      <c r="I329" s="229"/>
      <c r="J329" s="231">
        <f t="shared" si="43"/>
        <v>0</v>
      </c>
      <c r="K329" s="229">
        <f t="shared" si="47"/>
        <v>0</v>
      </c>
      <c r="L329" s="231"/>
    </row>
    <row r="330" spans="1:15" s="16" customFormat="1" ht="28.5" hidden="1" customHeight="1">
      <c r="A330" s="64" t="s">
        <v>92</v>
      </c>
      <c r="B330" s="132" t="s">
        <v>39</v>
      </c>
      <c r="C330" s="224" t="s">
        <v>84</v>
      </c>
      <c r="D330" s="224" t="s">
        <v>177</v>
      </c>
      <c r="E330" s="11" t="s">
        <v>462</v>
      </c>
      <c r="F330" s="224" t="s">
        <v>93</v>
      </c>
      <c r="G330" s="18"/>
      <c r="H330" s="229">
        <f t="shared" si="47"/>
        <v>0</v>
      </c>
      <c r="I330" s="229"/>
      <c r="J330" s="231">
        <f t="shared" si="43"/>
        <v>0</v>
      </c>
      <c r="K330" s="228">
        <f t="shared" si="47"/>
        <v>0</v>
      </c>
      <c r="L330" s="233">
        <f t="shared" si="19"/>
        <v>0</v>
      </c>
    </row>
    <row r="331" spans="1:15" s="16" customFormat="1" ht="17.25" hidden="1" customHeight="1">
      <c r="A331" s="64" t="s">
        <v>149</v>
      </c>
      <c r="B331" s="132" t="s">
        <v>39</v>
      </c>
      <c r="C331" s="224" t="s">
        <v>84</v>
      </c>
      <c r="D331" s="224" t="s">
        <v>177</v>
      </c>
      <c r="E331" s="11" t="s">
        <v>462</v>
      </c>
      <c r="F331" s="224" t="s">
        <v>150</v>
      </c>
      <c r="G331" s="224"/>
      <c r="H331" s="229">
        <f t="shared" si="47"/>
        <v>0</v>
      </c>
      <c r="I331" s="229"/>
      <c r="J331" s="231">
        <f t="shared" si="43"/>
        <v>0</v>
      </c>
      <c r="K331" s="228">
        <f t="shared" si="47"/>
        <v>0</v>
      </c>
      <c r="L331" s="233">
        <f t="shared" si="19"/>
        <v>0</v>
      </c>
    </row>
    <row r="332" spans="1:15" s="16" customFormat="1" ht="16.5" hidden="1" customHeight="1">
      <c r="A332" s="226" t="s">
        <v>11</v>
      </c>
      <c r="B332" s="132" t="s">
        <v>39</v>
      </c>
      <c r="C332" s="224" t="s">
        <v>84</v>
      </c>
      <c r="D332" s="224" t="s">
        <v>177</v>
      </c>
      <c r="E332" s="11" t="s">
        <v>462</v>
      </c>
      <c r="F332" s="224" t="s">
        <v>150</v>
      </c>
      <c r="G332" s="224" t="s">
        <v>12</v>
      </c>
      <c r="H332" s="229"/>
      <c r="I332" s="229"/>
      <c r="J332" s="231">
        <f t="shared" si="43"/>
        <v>0</v>
      </c>
      <c r="K332" s="228"/>
      <c r="L332" s="233">
        <f t="shared" si="19"/>
        <v>0</v>
      </c>
    </row>
    <row r="333" spans="1:15" s="16" customFormat="1" ht="25.5" hidden="1" customHeight="1">
      <c r="A333" s="20" t="s">
        <v>82</v>
      </c>
      <c r="B333" s="132" t="s">
        <v>39</v>
      </c>
      <c r="C333" s="224" t="s">
        <v>84</v>
      </c>
      <c r="D333" s="224" t="s">
        <v>177</v>
      </c>
      <c r="E333" s="11" t="s">
        <v>462</v>
      </c>
      <c r="F333" s="224" t="s">
        <v>27</v>
      </c>
      <c r="G333" s="224"/>
      <c r="H333" s="229">
        <f>H334</f>
        <v>0</v>
      </c>
      <c r="I333" s="229"/>
      <c r="J333" s="231">
        <f t="shared" si="43"/>
        <v>0</v>
      </c>
      <c r="K333" s="228">
        <f>K334</f>
        <v>0</v>
      </c>
      <c r="L333" s="233">
        <f t="shared" si="19"/>
        <v>0</v>
      </c>
    </row>
    <row r="334" spans="1:15" s="16" customFormat="1" ht="25.5" hidden="1" customHeight="1">
      <c r="A334" s="20" t="s">
        <v>74</v>
      </c>
      <c r="B334" s="132" t="s">
        <v>39</v>
      </c>
      <c r="C334" s="224" t="s">
        <v>84</v>
      </c>
      <c r="D334" s="224" t="s">
        <v>177</v>
      </c>
      <c r="E334" s="11" t="s">
        <v>462</v>
      </c>
      <c r="F334" s="224" t="s">
        <v>29</v>
      </c>
      <c r="G334" s="224"/>
      <c r="H334" s="229">
        <f>H335</f>
        <v>0</v>
      </c>
      <c r="I334" s="229"/>
      <c r="J334" s="231">
        <f t="shared" si="43"/>
        <v>0</v>
      </c>
      <c r="K334" s="229">
        <f>K335</f>
        <v>0</v>
      </c>
      <c r="L334" s="233">
        <f t="shared" si="19"/>
        <v>0</v>
      </c>
    </row>
    <row r="335" spans="1:15" s="16" customFormat="1" ht="16.5" hidden="1" customHeight="1">
      <c r="A335" s="226" t="s">
        <v>11</v>
      </c>
      <c r="B335" s="132" t="s">
        <v>39</v>
      </c>
      <c r="C335" s="224" t="s">
        <v>84</v>
      </c>
      <c r="D335" s="224" t="s">
        <v>177</v>
      </c>
      <c r="E335" s="11" t="s">
        <v>462</v>
      </c>
      <c r="F335" s="224" t="s">
        <v>29</v>
      </c>
      <c r="G335" s="224" t="s">
        <v>12</v>
      </c>
      <c r="H335" s="229"/>
      <c r="I335" s="229"/>
      <c r="J335" s="231">
        <f t="shared" si="43"/>
        <v>0</v>
      </c>
      <c r="K335" s="228"/>
      <c r="L335" s="233">
        <f t="shared" si="19"/>
        <v>0</v>
      </c>
      <c r="O335" s="145"/>
    </row>
    <row r="336" spans="1:15" s="16" customFormat="1" ht="25.5" hidden="1" customHeight="1">
      <c r="A336" s="93" t="s">
        <v>468</v>
      </c>
      <c r="B336" s="132" t="s">
        <v>39</v>
      </c>
      <c r="C336" s="224" t="s">
        <v>84</v>
      </c>
      <c r="D336" s="224" t="s">
        <v>177</v>
      </c>
      <c r="E336" s="11" t="s">
        <v>463</v>
      </c>
      <c r="F336" s="224"/>
      <c r="G336" s="224"/>
      <c r="H336" s="229">
        <f>H337+H340</f>
        <v>0</v>
      </c>
      <c r="I336" s="229"/>
      <c r="J336" s="231">
        <f t="shared" si="43"/>
        <v>0</v>
      </c>
      <c r="K336" s="229">
        <f>K337+K340</f>
        <v>0</v>
      </c>
      <c r="L336" s="233">
        <f t="shared" si="19"/>
        <v>0</v>
      </c>
    </row>
    <row r="337" spans="1:15" s="16" customFormat="1" ht="25.5" hidden="1" customHeight="1">
      <c r="A337" s="64" t="s">
        <v>92</v>
      </c>
      <c r="B337" s="132" t="s">
        <v>39</v>
      </c>
      <c r="C337" s="224" t="s">
        <v>84</v>
      </c>
      <c r="D337" s="224" t="s">
        <v>177</v>
      </c>
      <c r="E337" s="11" t="s">
        <v>463</v>
      </c>
      <c r="F337" s="224" t="s">
        <v>93</v>
      </c>
      <c r="G337" s="18"/>
      <c r="H337" s="229">
        <f t="shared" ref="H337:K338" si="48">H338</f>
        <v>0</v>
      </c>
      <c r="I337" s="229"/>
      <c r="J337" s="231">
        <f t="shared" si="43"/>
        <v>0</v>
      </c>
      <c r="K337" s="228">
        <f t="shared" si="48"/>
        <v>0</v>
      </c>
      <c r="L337" s="233">
        <f t="shared" si="19"/>
        <v>0</v>
      </c>
    </row>
    <row r="338" spans="1:15" s="16" customFormat="1" ht="14.25" hidden="1" customHeight="1">
      <c r="A338" s="64" t="s">
        <v>149</v>
      </c>
      <c r="B338" s="132" t="s">
        <v>39</v>
      </c>
      <c r="C338" s="224" t="s">
        <v>84</v>
      </c>
      <c r="D338" s="224" t="s">
        <v>177</v>
      </c>
      <c r="E338" s="11" t="s">
        <v>463</v>
      </c>
      <c r="F338" s="224" t="s">
        <v>150</v>
      </c>
      <c r="G338" s="224"/>
      <c r="H338" s="229">
        <f t="shared" si="48"/>
        <v>0</v>
      </c>
      <c r="I338" s="229"/>
      <c r="J338" s="231">
        <f t="shared" si="43"/>
        <v>0</v>
      </c>
      <c r="K338" s="228">
        <f t="shared" si="48"/>
        <v>0</v>
      </c>
      <c r="L338" s="233">
        <f t="shared" si="19"/>
        <v>0</v>
      </c>
    </row>
    <row r="339" spans="1:15" s="16" customFormat="1" ht="14.25" hidden="1" customHeight="1">
      <c r="A339" s="226" t="s">
        <v>11</v>
      </c>
      <c r="B339" s="132" t="s">
        <v>39</v>
      </c>
      <c r="C339" s="224" t="s">
        <v>84</v>
      </c>
      <c r="D339" s="224" t="s">
        <v>177</v>
      </c>
      <c r="E339" s="11" t="s">
        <v>463</v>
      </c>
      <c r="F339" s="224" t="s">
        <v>150</v>
      </c>
      <c r="G339" s="224" t="s">
        <v>12</v>
      </c>
      <c r="H339" s="229"/>
      <c r="I339" s="229"/>
      <c r="J339" s="231">
        <f t="shared" si="43"/>
        <v>0</v>
      </c>
      <c r="K339" s="228"/>
      <c r="L339" s="233">
        <f t="shared" si="19"/>
        <v>0</v>
      </c>
    </row>
    <row r="340" spans="1:15" s="16" customFormat="1" ht="25.5" hidden="1" customHeight="1">
      <c r="A340" s="20" t="s">
        <v>82</v>
      </c>
      <c r="B340" s="132" t="s">
        <v>39</v>
      </c>
      <c r="C340" s="224" t="s">
        <v>84</v>
      </c>
      <c r="D340" s="224" t="s">
        <v>177</v>
      </c>
      <c r="E340" s="11" t="s">
        <v>463</v>
      </c>
      <c r="F340" s="224" t="s">
        <v>27</v>
      </c>
      <c r="G340" s="224"/>
      <c r="H340" s="229">
        <f>H341</f>
        <v>0</v>
      </c>
      <c r="I340" s="229"/>
      <c r="J340" s="231">
        <f t="shared" si="43"/>
        <v>0</v>
      </c>
      <c r="K340" s="229">
        <f>K341</f>
        <v>0</v>
      </c>
      <c r="L340" s="233">
        <f t="shared" si="19"/>
        <v>0</v>
      </c>
    </row>
    <row r="341" spans="1:15" s="16" customFormat="1" ht="25.5" hidden="1" customHeight="1">
      <c r="A341" s="20" t="s">
        <v>74</v>
      </c>
      <c r="B341" s="132" t="s">
        <v>39</v>
      </c>
      <c r="C341" s="224" t="s">
        <v>84</v>
      </c>
      <c r="D341" s="224" t="s">
        <v>177</v>
      </c>
      <c r="E341" s="11" t="s">
        <v>463</v>
      </c>
      <c r="F341" s="224" t="s">
        <v>29</v>
      </c>
      <c r="G341" s="224"/>
      <c r="H341" s="229">
        <f>H342</f>
        <v>0</v>
      </c>
      <c r="I341" s="229"/>
      <c r="J341" s="231">
        <f t="shared" si="43"/>
        <v>0</v>
      </c>
      <c r="K341" s="229">
        <f>K342</f>
        <v>0</v>
      </c>
      <c r="L341" s="233">
        <f t="shared" si="19"/>
        <v>0</v>
      </c>
    </row>
    <row r="342" spans="1:15" s="16" customFormat="1" ht="14.25" hidden="1" customHeight="1">
      <c r="A342" s="226" t="s">
        <v>11</v>
      </c>
      <c r="B342" s="132" t="s">
        <v>39</v>
      </c>
      <c r="C342" s="224" t="s">
        <v>84</v>
      </c>
      <c r="D342" s="224" t="s">
        <v>177</v>
      </c>
      <c r="E342" s="11" t="s">
        <v>463</v>
      </c>
      <c r="F342" s="224" t="s">
        <v>29</v>
      </c>
      <c r="G342" s="224" t="s">
        <v>12</v>
      </c>
      <c r="H342" s="229"/>
      <c r="I342" s="229"/>
      <c r="J342" s="231">
        <f t="shared" si="43"/>
        <v>0</v>
      </c>
      <c r="K342" s="228"/>
      <c r="L342" s="233">
        <f t="shared" si="19"/>
        <v>0</v>
      </c>
      <c r="O342" s="145"/>
    </row>
    <row r="343" spans="1:15" s="16" customFormat="1" ht="27" hidden="1" customHeight="1">
      <c r="A343" s="226" t="s">
        <v>469</v>
      </c>
      <c r="B343" s="75" t="s">
        <v>39</v>
      </c>
      <c r="C343" s="224" t="s">
        <v>84</v>
      </c>
      <c r="D343" s="224" t="s">
        <v>177</v>
      </c>
      <c r="E343" s="11" t="s">
        <v>421</v>
      </c>
      <c r="F343" s="224"/>
      <c r="G343" s="224"/>
      <c r="H343" s="229">
        <f>H346+H349+H350</f>
        <v>0</v>
      </c>
      <c r="I343" s="229"/>
      <c r="J343" s="231">
        <f t="shared" si="43"/>
        <v>0</v>
      </c>
      <c r="K343" s="229">
        <f>K346+K349+K350</f>
        <v>0</v>
      </c>
      <c r="L343" s="233">
        <f t="shared" si="19"/>
        <v>0</v>
      </c>
    </row>
    <row r="344" spans="1:15" s="16" customFormat="1" ht="29.25" hidden="1" customHeight="1">
      <c r="A344" s="20" t="s">
        <v>82</v>
      </c>
      <c r="B344" s="75" t="s">
        <v>39</v>
      </c>
      <c r="C344" s="224" t="s">
        <v>84</v>
      </c>
      <c r="D344" s="224" t="s">
        <v>177</v>
      </c>
      <c r="E344" s="11" t="s">
        <v>421</v>
      </c>
      <c r="F344" s="224" t="s">
        <v>27</v>
      </c>
      <c r="G344" s="224"/>
      <c r="H344" s="229">
        <f>H345</f>
        <v>0</v>
      </c>
      <c r="I344" s="229"/>
      <c r="J344" s="231">
        <f t="shared" si="43"/>
        <v>0</v>
      </c>
      <c r="K344" s="228">
        <f>K345</f>
        <v>0</v>
      </c>
      <c r="L344" s="233">
        <f t="shared" si="19"/>
        <v>0</v>
      </c>
    </row>
    <row r="345" spans="1:15" s="16" customFormat="1" ht="26.25" hidden="1" customHeight="1">
      <c r="A345" s="20" t="s">
        <v>74</v>
      </c>
      <c r="B345" s="75" t="s">
        <v>39</v>
      </c>
      <c r="C345" s="224" t="s">
        <v>84</v>
      </c>
      <c r="D345" s="224" t="s">
        <v>177</v>
      </c>
      <c r="E345" s="11" t="s">
        <v>421</v>
      </c>
      <c r="F345" s="224" t="s">
        <v>29</v>
      </c>
      <c r="G345" s="224"/>
      <c r="H345" s="229">
        <f>H346</f>
        <v>0</v>
      </c>
      <c r="I345" s="229"/>
      <c r="J345" s="231">
        <f t="shared" si="43"/>
        <v>0</v>
      </c>
      <c r="K345" s="228">
        <f>K346</f>
        <v>0</v>
      </c>
      <c r="L345" s="233">
        <f t="shared" si="19"/>
        <v>0</v>
      </c>
    </row>
    <row r="346" spans="1:15" s="16" customFormat="1" ht="14.25" hidden="1" customHeight="1">
      <c r="A346" s="226" t="s">
        <v>9</v>
      </c>
      <c r="B346" s="110" t="s">
        <v>39</v>
      </c>
      <c r="C346" s="224" t="s">
        <v>84</v>
      </c>
      <c r="D346" s="224" t="s">
        <v>177</v>
      </c>
      <c r="E346" s="11" t="s">
        <v>421</v>
      </c>
      <c r="F346" s="224" t="s">
        <v>29</v>
      </c>
      <c r="G346" s="224" t="s">
        <v>10</v>
      </c>
      <c r="H346" s="229">
        <v>0</v>
      </c>
      <c r="I346" s="229"/>
      <c r="J346" s="231">
        <f t="shared" si="43"/>
        <v>0</v>
      </c>
      <c r="K346" s="228">
        <v>0</v>
      </c>
      <c r="L346" s="233">
        <f t="shared" si="19"/>
        <v>0</v>
      </c>
      <c r="O346" s="145"/>
    </row>
    <row r="347" spans="1:15" s="16" customFormat="1" ht="27.75" hidden="1" customHeight="1">
      <c r="A347" s="64" t="s">
        <v>92</v>
      </c>
      <c r="B347" s="75" t="s">
        <v>39</v>
      </c>
      <c r="C347" s="224" t="s">
        <v>84</v>
      </c>
      <c r="D347" s="224" t="s">
        <v>177</v>
      </c>
      <c r="E347" s="11" t="s">
        <v>421</v>
      </c>
      <c r="F347" s="224" t="s">
        <v>93</v>
      </c>
      <c r="G347" s="224"/>
      <c r="H347" s="228">
        <f t="shared" ref="H347:K348" si="49">H348</f>
        <v>0</v>
      </c>
      <c r="I347" s="228"/>
      <c r="J347" s="231">
        <f t="shared" si="43"/>
        <v>0</v>
      </c>
      <c r="K347" s="228">
        <f t="shared" si="49"/>
        <v>0</v>
      </c>
      <c r="L347" s="233">
        <f t="shared" si="19"/>
        <v>0</v>
      </c>
    </row>
    <row r="348" spans="1:15" s="16" customFormat="1" ht="15" hidden="1" customHeight="1">
      <c r="A348" s="64" t="s">
        <v>149</v>
      </c>
      <c r="B348" s="75" t="s">
        <v>39</v>
      </c>
      <c r="C348" s="224" t="s">
        <v>84</v>
      </c>
      <c r="D348" s="224" t="s">
        <v>177</v>
      </c>
      <c r="E348" s="11" t="s">
        <v>421</v>
      </c>
      <c r="F348" s="224" t="s">
        <v>150</v>
      </c>
      <c r="G348" s="224"/>
      <c r="H348" s="228">
        <f t="shared" si="49"/>
        <v>0</v>
      </c>
      <c r="I348" s="228"/>
      <c r="J348" s="231">
        <f t="shared" si="43"/>
        <v>0</v>
      </c>
      <c r="K348" s="228">
        <f t="shared" si="49"/>
        <v>0</v>
      </c>
      <c r="L348" s="233">
        <f t="shared" si="19"/>
        <v>0</v>
      </c>
    </row>
    <row r="349" spans="1:15" s="16" customFormat="1" ht="15" hidden="1" customHeight="1">
      <c r="A349" s="226" t="s">
        <v>9</v>
      </c>
      <c r="B349" s="110" t="s">
        <v>39</v>
      </c>
      <c r="C349" s="224" t="s">
        <v>84</v>
      </c>
      <c r="D349" s="224" t="s">
        <v>177</v>
      </c>
      <c r="E349" s="11" t="s">
        <v>421</v>
      </c>
      <c r="F349" s="224" t="s">
        <v>150</v>
      </c>
      <c r="G349" s="224" t="s">
        <v>10</v>
      </c>
      <c r="H349" s="228"/>
      <c r="I349" s="228"/>
      <c r="J349" s="231">
        <f t="shared" si="43"/>
        <v>0</v>
      </c>
      <c r="K349" s="120"/>
      <c r="L349" s="233">
        <f t="shared" si="19"/>
        <v>0</v>
      </c>
    </row>
    <row r="350" spans="1:15" s="16" customFormat="1" ht="25.5" hidden="1" customHeight="1">
      <c r="A350" s="20" t="s">
        <v>82</v>
      </c>
      <c r="B350" s="110" t="s">
        <v>39</v>
      </c>
      <c r="C350" s="224" t="s">
        <v>84</v>
      </c>
      <c r="D350" s="224" t="s">
        <v>177</v>
      </c>
      <c r="E350" s="11" t="s">
        <v>421</v>
      </c>
      <c r="F350" s="224" t="s">
        <v>27</v>
      </c>
      <c r="G350" s="224"/>
      <c r="H350" s="228">
        <f>H351</f>
        <v>0</v>
      </c>
      <c r="I350" s="228"/>
      <c r="J350" s="231">
        <f t="shared" si="43"/>
        <v>0</v>
      </c>
      <c r="K350" s="228">
        <f>K351</f>
        <v>0</v>
      </c>
      <c r="L350" s="233">
        <f t="shared" si="19"/>
        <v>0</v>
      </c>
    </row>
    <row r="351" spans="1:15" s="16" customFormat="1" ht="25.5" hidden="1" customHeight="1">
      <c r="A351" s="20" t="s">
        <v>74</v>
      </c>
      <c r="B351" s="110" t="s">
        <v>39</v>
      </c>
      <c r="C351" s="224" t="s">
        <v>84</v>
      </c>
      <c r="D351" s="224" t="s">
        <v>177</v>
      </c>
      <c r="E351" s="11" t="s">
        <v>421</v>
      </c>
      <c r="F351" s="224" t="s">
        <v>29</v>
      </c>
      <c r="G351" s="224"/>
      <c r="H351" s="228">
        <f>H352</f>
        <v>0</v>
      </c>
      <c r="I351" s="228"/>
      <c r="J351" s="231">
        <f t="shared" si="43"/>
        <v>0</v>
      </c>
      <c r="K351" s="228">
        <f>K352</f>
        <v>0</v>
      </c>
      <c r="L351" s="233">
        <f t="shared" si="19"/>
        <v>0</v>
      </c>
    </row>
    <row r="352" spans="1:15" s="16" customFormat="1" ht="15" hidden="1" customHeight="1">
      <c r="A352" s="226" t="s">
        <v>9</v>
      </c>
      <c r="B352" s="110" t="s">
        <v>39</v>
      </c>
      <c r="C352" s="224" t="s">
        <v>84</v>
      </c>
      <c r="D352" s="224" t="s">
        <v>177</v>
      </c>
      <c r="E352" s="11" t="s">
        <v>421</v>
      </c>
      <c r="F352" s="224" t="s">
        <v>29</v>
      </c>
      <c r="G352" s="224" t="s">
        <v>10</v>
      </c>
      <c r="H352" s="228"/>
      <c r="I352" s="228"/>
      <c r="J352" s="231">
        <f t="shared" si="43"/>
        <v>0</v>
      </c>
      <c r="K352" s="120"/>
      <c r="L352" s="233">
        <f t="shared" si="19"/>
        <v>0</v>
      </c>
    </row>
    <row r="353" spans="1:15" s="16" customFormat="1" ht="39.75" hidden="1" customHeight="1">
      <c r="A353" s="226" t="s">
        <v>470</v>
      </c>
      <c r="B353" s="110" t="s">
        <v>39</v>
      </c>
      <c r="C353" s="224" t="s">
        <v>84</v>
      </c>
      <c r="D353" s="224" t="s">
        <v>177</v>
      </c>
      <c r="E353" s="11" t="s">
        <v>471</v>
      </c>
      <c r="F353" s="224"/>
      <c r="G353" s="224"/>
      <c r="H353" s="228">
        <f>H357</f>
        <v>0</v>
      </c>
      <c r="I353" s="228"/>
      <c r="J353" s="231">
        <f t="shared" si="43"/>
        <v>0</v>
      </c>
      <c r="K353" s="228">
        <f>K357</f>
        <v>0</v>
      </c>
      <c r="L353" s="233">
        <f t="shared" si="19"/>
        <v>0</v>
      </c>
    </row>
    <row r="354" spans="1:15" s="16" customFormat="1" ht="24.75" hidden="1" customHeight="1">
      <c r="A354" s="64" t="s">
        <v>92</v>
      </c>
      <c r="B354" s="110" t="s">
        <v>39</v>
      </c>
      <c r="C354" s="224" t="s">
        <v>84</v>
      </c>
      <c r="D354" s="224" t="s">
        <v>177</v>
      </c>
      <c r="E354" s="11" t="s">
        <v>471</v>
      </c>
      <c r="F354" s="224" t="s">
        <v>93</v>
      </c>
      <c r="G354" s="224"/>
      <c r="H354" s="228">
        <f t="shared" ref="H354:K355" si="50">H355</f>
        <v>0</v>
      </c>
      <c r="I354" s="228"/>
      <c r="J354" s="231">
        <f t="shared" si="43"/>
        <v>0</v>
      </c>
      <c r="K354" s="228">
        <f t="shared" si="50"/>
        <v>0</v>
      </c>
      <c r="L354" s="233">
        <f t="shared" si="19"/>
        <v>0</v>
      </c>
    </row>
    <row r="355" spans="1:15" s="16" customFormat="1" ht="17.25" hidden="1" customHeight="1">
      <c r="A355" s="64" t="s">
        <v>149</v>
      </c>
      <c r="B355" s="110" t="s">
        <v>39</v>
      </c>
      <c r="C355" s="224" t="s">
        <v>84</v>
      </c>
      <c r="D355" s="224" t="s">
        <v>177</v>
      </c>
      <c r="E355" s="11" t="s">
        <v>471</v>
      </c>
      <c r="F355" s="224" t="s">
        <v>150</v>
      </c>
      <c r="G355" s="224"/>
      <c r="H355" s="228">
        <f t="shared" si="50"/>
        <v>0</v>
      </c>
      <c r="I355" s="228"/>
      <c r="J355" s="231">
        <f t="shared" si="43"/>
        <v>0</v>
      </c>
      <c r="K355" s="228">
        <f t="shared" si="50"/>
        <v>0</v>
      </c>
      <c r="L355" s="233">
        <f t="shared" si="19"/>
        <v>0</v>
      </c>
    </row>
    <row r="356" spans="1:15" s="16" customFormat="1" ht="16.5" hidden="1" customHeight="1">
      <c r="A356" s="226" t="s">
        <v>9</v>
      </c>
      <c r="B356" s="110" t="s">
        <v>39</v>
      </c>
      <c r="C356" s="224" t="s">
        <v>84</v>
      </c>
      <c r="D356" s="224" t="s">
        <v>177</v>
      </c>
      <c r="E356" s="11" t="s">
        <v>471</v>
      </c>
      <c r="F356" s="224" t="s">
        <v>150</v>
      </c>
      <c r="G356" s="224" t="s">
        <v>10</v>
      </c>
      <c r="H356" s="228"/>
      <c r="I356" s="228"/>
      <c r="J356" s="231">
        <f t="shared" si="43"/>
        <v>0</v>
      </c>
      <c r="K356" s="120"/>
      <c r="L356" s="233">
        <f t="shared" si="19"/>
        <v>0</v>
      </c>
    </row>
    <row r="357" spans="1:15" s="16" customFormat="1" ht="25.5" hidden="1" customHeight="1">
      <c r="A357" s="20" t="s">
        <v>82</v>
      </c>
      <c r="B357" s="110" t="s">
        <v>39</v>
      </c>
      <c r="C357" s="224" t="s">
        <v>84</v>
      </c>
      <c r="D357" s="224" t="s">
        <v>177</v>
      </c>
      <c r="E357" s="11" t="s">
        <v>471</v>
      </c>
      <c r="F357" s="224" t="s">
        <v>27</v>
      </c>
      <c r="G357" s="224"/>
      <c r="H357" s="228">
        <f>H358</f>
        <v>0</v>
      </c>
      <c r="I357" s="228"/>
      <c r="J357" s="231">
        <f t="shared" si="43"/>
        <v>0</v>
      </c>
      <c r="K357" s="228">
        <f>K358</f>
        <v>0</v>
      </c>
      <c r="L357" s="233">
        <f t="shared" si="19"/>
        <v>0</v>
      </c>
    </row>
    <row r="358" spans="1:15" s="16" customFormat="1" ht="25.5" hidden="1" customHeight="1">
      <c r="A358" s="20" t="s">
        <v>74</v>
      </c>
      <c r="B358" s="110" t="s">
        <v>39</v>
      </c>
      <c r="C358" s="224" t="s">
        <v>84</v>
      </c>
      <c r="D358" s="224" t="s">
        <v>177</v>
      </c>
      <c r="E358" s="11" t="s">
        <v>471</v>
      </c>
      <c r="F358" s="224" t="s">
        <v>29</v>
      </c>
      <c r="G358" s="224"/>
      <c r="H358" s="228">
        <f>H359</f>
        <v>0</v>
      </c>
      <c r="I358" s="228"/>
      <c r="J358" s="231">
        <f t="shared" si="43"/>
        <v>0</v>
      </c>
      <c r="K358" s="228">
        <f>K359</f>
        <v>0</v>
      </c>
      <c r="L358" s="233">
        <f t="shared" si="19"/>
        <v>0</v>
      </c>
    </row>
    <row r="359" spans="1:15" s="16" customFormat="1" ht="15" hidden="1" customHeight="1">
      <c r="A359" s="226" t="s">
        <v>9</v>
      </c>
      <c r="B359" s="110" t="s">
        <v>39</v>
      </c>
      <c r="C359" s="224" t="s">
        <v>84</v>
      </c>
      <c r="D359" s="224" t="s">
        <v>177</v>
      </c>
      <c r="E359" s="11" t="s">
        <v>471</v>
      </c>
      <c r="F359" s="224" t="s">
        <v>29</v>
      </c>
      <c r="G359" s="224" t="s">
        <v>10</v>
      </c>
      <c r="H359" s="228"/>
      <c r="I359" s="228"/>
      <c r="J359" s="231">
        <f t="shared" si="43"/>
        <v>0</v>
      </c>
      <c r="K359" s="120"/>
      <c r="L359" s="233">
        <f t="shared" si="19"/>
        <v>0</v>
      </c>
      <c r="O359" s="145"/>
    </row>
    <row r="360" spans="1:15" s="16" customFormat="1" ht="27" hidden="1" customHeight="1">
      <c r="A360" s="97" t="s">
        <v>422</v>
      </c>
      <c r="B360" s="108" t="s">
        <v>39</v>
      </c>
      <c r="C360" s="18" t="s">
        <v>84</v>
      </c>
      <c r="D360" s="18" t="s">
        <v>177</v>
      </c>
      <c r="E360" s="25" t="s">
        <v>427</v>
      </c>
      <c r="F360" s="18"/>
      <c r="G360" s="18"/>
      <c r="H360" s="229">
        <f>H361+H368+H375+H382</f>
        <v>0</v>
      </c>
      <c r="I360" s="229"/>
      <c r="J360" s="231">
        <f t="shared" si="43"/>
        <v>0</v>
      </c>
      <c r="K360" s="229">
        <f>K361+K368+K375+K382</f>
        <v>0</v>
      </c>
      <c r="L360" s="231">
        <f t="shared" si="19"/>
        <v>0</v>
      </c>
    </row>
    <row r="361" spans="1:15" s="16" customFormat="1" ht="27" hidden="1" customHeight="1">
      <c r="A361" s="97" t="s">
        <v>468</v>
      </c>
      <c r="B361" s="132" t="s">
        <v>39</v>
      </c>
      <c r="C361" s="224" t="s">
        <v>84</v>
      </c>
      <c r="D361" s="224" t="s">
        <v>177</v>
      </c>
      <c r="E361" s="11" t="s">
        <v>464</v>
      </c>
      <c r="F361" s="18"/>
      <c r="G361" s="18"/>
      <c r="H361" s="228">
        <f>H365+H362</f>
        <v>0</v>
      </c>
      <c r="I361" s="228"/>
      <c r="J361" s="231">
        <f t="shared" si="43"/>
        <v>0</v>
      </c>
      <c r="K361" s="228">
        <f>K365+K362</f>
        <v>0</v>
      </c>
      <c r="L361" s="233">
        <f t="shared" si="19"/>
        <v>0</v>
      </c>
    </row>
    <row r="362" spans="1:15" s="16" customFormat="1" ht="27" hidden="1" customHeight="1">
      <c r="A362" s="20" t="s">
        <v>82</v>
      </c>
      <c r="B362" s="132" t="s">
        <v>39</v>
      </c>
      <c r="C362" s="224" t="s">
        <v>84</v>
      </c>
      <c r="D362" s="224" t="s">
        <v>177</v>
      </c>
      <c r="E362" s="11" t="s">
        <v>464</v>
      </c>
      <c r="F362" s="224" t="s">
        <v>27</v>
      </c>
      <c r="G362" s="224"/>
      <c r="H362" s="229">
        <f>H363</f>
        <v>0</v>
      </c>
      <c r="I362" s="229"/>
      <c r="J362" s="231">
        <f t="shared" si="43"/>
        <v>0</v>
      </c>
      <c r="K362" s="228">
        <f>K363</f>
        <v>0</v>
      </c>
      <c r="L362" s="233">
        <f t="shared" si="19"/>
        <v>0</v>
      </c>
    </row>
    <row r="363" spans="1:15" s="16" customFormat="1" ht="27" hidden="1" customHeight="1">
      <c r="A363" s="20" t="s">
        <v>74</v>
      </c>
      <c r="B363" s="132" t="s">
        <v>39</v>
      </c>
      <c r="C363" s="224" t="s">
        <v>84</v>
      </c>
      <c r="D363" s="224" t="s">
        <v>177</v>
      </c>
      <c r="E363" s="11" t="s">
        <v>464</v>
      </c>
      <c r="F363" s="224" t="s">
        <v>29</v>
      </c>
      <c r="G363" s="224"/>
      <c r="H363" s="229">
        <f>H364</f>
        <v>0</v>
      </c>
      <c r="I363" s="229"/>
      <c r="J363" s="231">
        <f t="shared" si="43"/>
        <v>0</v>
      </c>
      <c r="K363" s="228">
        <f>K364</f>
        <v>0</v>
      </c>
      <c r="L363" s="233">
        <f t="shared" si="19"/>
        <v>0</v>
      </c>
    </row>
    <row r="364" spans="1:15" s="16" customFormat="1" ht="17.25" hidden="1" customHeight="1">
      <c r="A364" s="226" t="s">
        <v>11</v>
      </c>
      <c r="B364" s="132" t="s">
        <v>39</v>
      </c>
      <c r="C364" s="224" t="s">
        <v>84</v>
      </c>
      <c r="D364" s="224" t="s">
        <v>177</v>
      </c>
      <c r="E364" s="11" t="s">
        <v>464</v>
      </c>
      <c r="F364" s="224" t="s">
        <v>29</v>
      </c>
      <c r="G364" s="224" t="s">
        <v>12</v>
      </c>
      <c r="H364" s="229"/>
      <c r="I364" s="229"/>
      <c r="J364" s="231">
        <f t="shared" si="43"/>
        <v>0</v>
      </c>
      <c r="K364" s="228"/>
      <c r="L364" s="233">
        <f t="shared" si="19"/>
        <v>0</v>
      </c>
      <c r="O364" s="145"/>
    </row>
    <row r="365" spans="1:15" s="16" customFormat="1" ht="27.75" hidden="1" customHeight="1">
      <c r="A365" s="64" t="s">
        <v>92</v>
      </c>
      <c r="B365" s="132" t="s">
        <v>39</v>
      </c>
      <c r="C365" s="224" t="s">
        <v>84</v>
      </c>
      <c r="D365" s="224" t="s">
        <v>177</v>
      </c>
      <c r="E365" s="11" t="s">
        <v>464</v>
      </c>
      <c r="F365" s="224" t="s">
        <v>93</v>
      </c>
      <c r="G365" s="18"/>
      <c r="H365" s="228">
        <f t="shared" ref="H365:K366" si="51">H366</f>
        <v>0</v>
      </c>
      <c r="I365" s="228"/>
      <c r="J365" s="231">
        <f t="shared" si="43"/>
        <v>0</v>
      </c>
      <c r="K365" s="228">
        <f t="shared" si="51"/>
        <v>0</v>
      </c>
      <c r="L365" s="231">
        <f t="shared" si="19"/>
        <v>0</v>
      </c>
    </row>
    <row r="366" spans="1:15" s="16" customFormat="1" ht="15.75" hidden="1" customHeight="1">
      <c r="A366" s="64" t="s">
        <v>149</v>
      </c>
      <c r="B366" s="132" t="s">
        <v>39</v>
      </c>
      <c r="C366" s="224" t="s">
        <v>84</v>
      </c>
      <c r="D366" s="224" t="s">
        <v>177</v>
      </c>
      <c r="E366" s="11" t="s">
        <v>464</v>
      </c>
      <c r="F366" s="224" t="s">
        <v>150</v>
      </c>
      <c r="G366" s="224"/>
      <c r="H366" s="228">
        <f t="shared" si="51"/>
        <v>0</v>
      </c>
      <c r="I366" s="228"/>
      <c r="J366" s="231">
        <f t="shared" si="43"/>
        <v>0</v>
      </c>
      <c r="K366" s="228">
        <f t="shared" si="51"/>
        <v>0</v>
      </c>
      <c r="L366" s="231">
        <f t="shared" si="19"/>
        <v>0</v>
      </c>
    </row>
    <row r="367" spans="1:15" s="16" customFormat="1" ht="14.25" hidden="1" customHeight="1">
      <c r="A367" s="226" t="s">
        <v>11</v>
      </c>
      <c r="B367" s="132" t="s">
        <v>39</v>
      </c>
      <c r="C367" s="224" t="s">
        <v>84</v>
      </c>
      <c r="D367" s="224" t="s">
        <v>177</v>
      </c>
      <c r="E367" s="11" t="s">
        <v>464</v>
      </c>
      <c r="F367" s="224" t="s">
        <v>150</v>
      </c>
      <c r="G367" s="224" t="s">
        <v>12</v>
      </c>
      <c r="H367" s="228"/>
      <c r="I367" s="228"/>
      <c r="J367" s="231">
        <f t="shared" si="43"/>
        <v>0</v>
      </c>
      <c r="K367" s="228"/>
      <c r="L367" s="231">
        <f t="shared" si="19"/>
        <v>0</v>
      </c>
    </row>
    <row r="368" spans="1:15" s="16" customFormat="1" ht="14.25" hidden="1" customHeight="1">
      <c r="A368" s="97" t="s">
        <v>468</v>
      </c>
      <c r="B368" s="132" t="s">
        <v>39</v>
      </c>
      <c r="C368" s="224" t="s">
        <v>84</v>
      </c>
      <c r="D368" s="224" t="s">
        <v>177</v>
      </c>
      <c r="E368" s="11" t="s">
        <v>465</v>
      </c>
      <c r="F368" s="224"/>
      <c r="G368" s="224"/>
      <c r="H368" s="228">
        <f>H372+H371</f>
        <v>0</v>
      </c>
      <c r="I368" s="228"/>
      <c r="J368" s="231">
        <f t="shared" si="43"/>
        <v>0</v>
      </c>
      <c r="K368" s="229">
        <f>K372+K371</f>
        <v>0</v>
      </c>
      <c r="L368" s="233">
        <f t="shared" si="19"/>
        <v>0</v>
      </c>
    </row>
    <row r="369" spans="1:15" s="16" customFormat="1" ht="14.25" hidden="1" customHeight="1">
      <c r="A369" s="20" t="s">
        <v>82</v>
      </c>
      <c r="B369" s="132" t="s">
        <v>39</v>
      </c>
      <c r="C369" s="224" t="s">
        <v>84</v>
      </c>
      <c r="D369" s="224" t="s">
        <v>177</v>
      </c>
      <c r="E369" s="11" t="s">
        <v>465</v>
      </c>
      <c r="F369" s="224" t="s">
        <v>27</v>
      </c>
      <c r="G369" s="224"/>
      <c r="H369" s="229">
        <f>H370</f>
        <v>0</v>
      </c>
      <c r="I369" s="229"/>
      <c r="J369" s="231">
        <f t="shared" si="43"/>
        <v>0</v>
      </c>
      <c r="K369" s="228">
        <f>K370</f>
        <v>0</v>
      </c>
      <c r="L369" s="233">
        <f t="shared" si="19"/>
        <v>0</v>
      </c>
    </row>
    <row r="370" spans="1:15" s="16" customFormat="1" ht="14.25" hidden="1" customHeight="1">
      <c r="A370" s="20" t="s">
        <v>74</v>
      </c>
      <c r="B370" s="132" t="s">
        <v>39</v>
      </c>
      <c r="C370" s="224" t="s">
        <v>84</v>
      </c>
      <c r="D370" s="224" t="s">
        <v>177</v>
      </c>
      <c r="E370" s="11" t="s">
        <v>465</v>
      </c>
      <c r="F370" s="224" t="s">
        <v>29</v>
      </c>
      <c r="G370" s="224"/>
      <c r="H370" s="229">
        <f>H371</f>
        <v>0</v>
      </c>
      <c r="I370" s="229"/>
      <c r="J370" s="231">
        <f t="shared" si="43"/>
        <v>0</v>
      </c>
      <c r="K370" s="228">
        <f>K371</f>
        <v>0</v>
      </c>
      <c r="L370" s="233">
        <f t="shared" si="19"/>
        <v>0</v>
      </c>
    </row>
    <row r="371" spans="1:15" s="16" customFormat="1" ht="14.25" hidden="1" customHeight="1">
      <c r="A371" s="226" t="s">
        <v>11</v>
      </c>
      <c r="B371" s="132" t="s">
        <v>39</v>
      </c>
      <c r="C371" s="224" t="s">
        <v>84</v>
      </c>
      <c r="D371" s="224" t="s">
        <v>177</v>
      </c>
      <c r="E371" s="11" t="s">
        <v>465</v>
      </c>
      <c r="F371" s="224" t="s">
        <v>29</v>
      </c>
      <c r="G371" s="224" t="s">
        <v>12</v>
      </c>
      <c r="H371" s="229"/>
      <c r="I371" s="229"/>
      <c r="J371" s="231">
        <f t="shared" si="43"/>
        <v>0</v>
      </c>
      <c r="K371" s="228"/>
      <c r="L371" s="233">
        <f t="shared" si="19"/>
        <v>0</v>
      </c>
      <c r="O371" s="145"/>
    </row>
    <row r="372" spans="1:15" s="16" customFormat="1" ht="16.5" hidden="1" customHeight="1">
      <c r="A372" s="64" t="s">
        <v>92</v>
      </c>
      <c r="B372" s="132" t="s">
        <v>39</v>
      </c>
      <c r="C372" s="224" t="s">
        <v>84</v>
      </c>
      <c r="D372" s="224" t="s">
        <v>177</v>
      </c>
      <c r="E372" s="11" t="s">
        <v>465</v>
      </c>
      <c r="F372" s="224" t="s">
        <v>93</v>
      </c>
      <c r="G372" s="18"/>
      <c r="H372" s="228">
        <f t="shared" ref="H372:K373" si="52">H373</f>
        <v>0</v>
      </c>
      <c r="I372" s="228"/>
      <c r="J372" s="231">
        <f t="shared" si="43"/>
        <v>0</v>
      </c>
      <c r="K372" s="228">
        <f t="shared" si="52"/>
        <v>0</v>
      </c>
      <c r="L372" s="233">
        <f t="shared" si="19"/>
        <v>0</v>
      </c>
    </row>
    <row r="373" spans="1:15" s="16" customFormat="1" ht="15" hidden="1" customHeight="1">
      <c r="A373" s="64" t="s">
        <v>149</v>
      </c>
      <c r="B373" s="132" t="s">
        <v>39</v>
      </c>
      <c r="C373" s="224" t="s">
        <v>84</v>
      </c>
      <c r="D373" s="224" t="s">
        <v>177</v>
      </c>
      <c r="E373" s="11" t="s">
        <v>465</v>
      </c>
      <c r="F373" s="224" t="s">
        <v>150</v>
      </c>
      <c r="G373" s="224"/>
      <c r="H373" s="228">
        <f t="shared" si="52"/>
        <v>0</v>
      </c>
      <c r="I373" s="228"/>
      <c r="J373" s="231">
        <f t="shared" ref="J373:J442" si="53">H373+I373</f>
        <v>0</v>
      </c>
      <c r="K373" s="228">
        <f t="shared" si="52"/>
        <v>0</v>
      </c>
      <c r="L373" s="233">
        <f t="shared" si="19"/>
        <v>0</v>
      </c>
    </row>
    <row r="374" spans="1:15" s="16" customFormat="1" ht="13.5" hidden="1" customHeight="1">
      <c r="A374" s="226" t="s">
        <v>11</v>
      </c>
      <c r="B374" s="132" t="s">
        <v>39</v>
      </c>
      <c r="C374" s="224" t="s">
        <v>84</v>
      </c>
      <c r="D374" s="224" t="s">
        <v>177</v>
      </c>
      <c r="E374" s="11" t="s">
        <v>465</v>
      </c>
      <c r="F374" s="224" t="s">
        <v>150</v>
      </c>
      <c r="G374" s="224" t="s">
        <v>12</v>
      </c>
      <c r="H374" s="228"/>
      <c r="I374" s="228"/>
      <c r="J374" s="231">
        <f t="shared" si="53"/>
        <v>0</v>
      </c>
      <c r="K374" s="228"/>
      <c r="L374" s="233">
        <f t="shared" si="19"/>
        <v>0</v>
      </c>
    </row>
    <row r="375" spans="1:15" s="16" customFormat="1" ht="13.5" hidden="1" customHeight="1">
      <c r="A375" s="226" t="s">
        <v>469</v>
      </c>
      <c r="B375" s="75" t="s">
        <v>39</v>
      </c>
      <c r="C375" s="224" t="s">
        <v>84</v>
      </c>
      <c r="D375" s="224" t="s">
        <v>177</v>
      </c>
      <c r="E375" s="11" t="s">
        <v>423</v>
      </c>
      <c r="F375" s="224"/>
      <c r="G375" s="224"/>
      <c r="H375" s="228">
        <f>H379+H378</f>
        <v>0</v>
      </c>
      <c r="I375" s="228"/>
      <c r="J375" s="231">
        <f t="shared" si="53"/>
        <v>0</v>
      </c>
      <c r="K375" s="228">
        <f>K379+K378</f>
        <v>0</v>
      </c>
      <c r="L375" s="233">
        <f t="shared" si="19"/>
        <v>0</v>
      </c>
    </row>
    <row r="376" spans="1:15" s="16" customFormat="1" ht="13.5" hidden="1" customHeight="1">
      <c r="A376" s="20" t="s">
        <v>82</v>
      </c>
      <c r="B376" s="75" t="s">
        <v>39</v>
      </c>
      <c r="C376" s="224" t="s">
        <v>84</v>
      </c>
      <c r="D376" s="224" t="s">
        <v>177</v>
      </c>
      <c r="E376" s="11" t="s">
        <v>423</v>
      </c>
      <c r="F376" s="224" t="s">
        <v>27</v>
      </c>
      <c r="G376" s="224"/>
      <c r="H376" s="228">
        <f>H377</f>
        <v>0</v>
      </c>
      <c r="I376" s="228"/>
      <c r="J376" s="231">
        <f t="shared" si="53"/>
        <v>0</v>
      </c>
      <c r="K376" s="228">
        <f>K377</f>
        <v>0</v>
      </c>
      <c r="L376" s="233">
        <f t="shared" si="19"/>
        <v>0</v>
      </c>
    </row>
    <row r="377" spans="1:15" s="16" customFormat="1" ht="13.5" hidden="1" customHeight="1">
      <c r="A377" s="20" t="s">
        <v>74</v>
      </c>
      <c r="B377" s="75" t="s">
        <v>39</v>
      </c>
      <c r="C377" s="224" t="s">
        <v>84</v>
      </c>
      <c r="D377" s="224" t="s">
        <v>177</v>
      </c>
      <c r="E377" s="11" t="s">
        <v>423</v>
      </c>
      <c r="F377" s="224" t="s">
        <v>29</v>
      </c>
      <c r="G377" s="224"/>
      <c r="H377" s="228">
        <f>H378</f>
        <v>0</v>
      </c>
      <c r="I377" s="228"/>
      <c r="J377" s="231">
        <f t="shared" si="53"/>
        <v>0</v>
      </c>
      <c r="K377" s="228">
        <f>K378</f>
        <v>0</v>
      </c>
      <c r="L377" s="233">
        <f t="shared" si="19"/>
        <v>0</v>
      </c>
    </row>
    <row r="378" spans="1:15" s="16" customFormat="1" ht="13.5" hidden="1" customHeight="1">
      <c r="A378" s="226" t="s">
        <v>9</v>
      </c>
      <c r="B378" s="75" t="s">
        <v>39</v>
      </c>
      <c r="C378" s="224" t="s">
        <v>84</v>
      </c>
      <c r="D378" s="224" t="s">
        <v>177</v>
      </c>
      <c r="E378" s="11" t="s">
        <v>423</v>
      </c>
      <c r="F378" s="224" t="s">
        <v>29</v>
      </c>
      <c r="G378" s="224" t="s">
        <v>10</v>
      </c>
      <c r="H378" s="228"/>
      <c r="I378" s="228"/>
      <c r="J378" s="231">
        <f t="shared" si="53"/>
        <v>0</v>
      </c>
      <c r="K378" s="228"/>
      <c r="L378" s="233">
        <f t="shared" si="19"/>
        <v>0</v>
      </c>
      <c r="O378" s="145"/>
    </row>
    <row r="379" spans="1:15" s="16" customFormat="1" ht="15" hidden="1" customHeight="1">
      <c r="A379" s="64" t="s">
        <v>92</v>
      </c>
      <c r="B379" s="75" t="s">
        <v>39</v>
      </c>
      <c r="C379" s="224" t="s">
        <v>84</v>
      </c>
      <c r="D379" s="224" t="s">
        <v>177</v>
      </c>
      <c r="E379" s="11" t="s">
        <v>423</v>
      </c>
      <c r="F379" s="224" t="s">
        <v>93</v>
      </c>
      <c r="G379" s="224"/>
      <c r="H379" s="228">
        <f t="shared" ref="H379:K380" si="54">H380</f>
        <v>0</v>
      </c>
      <c r="I379" s="228"/>
      <c r="J379" s="231">
        <f t="shared" si="53"/>
        <v>0</v>
      </c>
      <c r="K379" s="228">
        <f t="shared" si="54"/>
        <v>0</v>
      </c>
      <c r="L379" s="233">
        <f t="shared" si="19"/>
        <v>0</v>
      </c>
    </row>
    <row r="380" spans="1:15" s="16" customFormat="1" ht="15" hidden="1" customHeight="1">
      <c r="A380" s="64" t="s">
        <v>149</v>
      </c>
      <c r="B380" s="75" t="s">
        <v>39</v>
      </c>
      <c r="C380" s="224" t="s">
        <v>84</v>
      </c>
      <c r="D380" s="224" t="s">
        <v>177</v>
      </c>
      <c r="E380" s="11" t="s">
        <v>423</v>
      </c>
      <c r="F380" s="224" t="s">
        <v>150</v>
      </c>
      <c r="G380" s="224"/>
      <c r="H380" s="228">
        <f t="shared" si="54"/>
        <v>0</v>
      </c>
      <c r="I380" s="228"/>
      <c r="J380" s="231">
        <f t="shared" si="53"/>
        <v>0</v>
      </c>
      <c r="K380" s="228">
        <f t="shared" si="54"/>
        <v>0</v>
      </c>
      <c r="L380" s="233">
        <f t="shared" si="19"/>
        <v>0</v>
      </c>
    </row>
    <row r="381" spans="1:15" s="16" customFormat="1" ht="15" hidden="1" customHeight="1">
      <c r="A381" s="226" t="s">
        <v>9</v>
      </c>
      <c r="B381" s="110" t="s">
        <v>39</v>
      </c>
      <c r="C381" s="224" t="s">
        <v>84</v>
      </c>
      <c r="D381" s="224" t="s">
        <v>177</v>
      </c>
      <c r="E381" s="11" t="s">
        <v>423</v>
      </c>
      <c r="F381" s="224" t="s">
        <v>150</v>
      </c>
      <c r="G381" s="224" t="s">
        <v>10</v>
      </c>
      <c r="H381" s="228"/>
      <c r="I381" s="228"/>
      <c r="J381" s="231">
        <f t="shared" si="53"/>
        <v>0</v>
      </c>
      <c r="K381" s="120"/>
      <c r="L381" s="233">
        <f t="shared" si="19"/>
        <v>0</v>
      </c>
    </row>
    <row r="382" spans="1:15" s="16" customFormat="1" ht="39" hidden="1" customHeight="1">
      <c r="A382" s="226" t="s">
        <v>473</v>
      </c>
      <c r="B382" s="110" t="s">
        <v>39</v>
      </c>
      <c r="C382" s="224" t="s">
        <v>84</v>
      </c>
      <c r="D382" s="224" t="s">
        <v>177</v>
      </c>
      <c r="E382" s="11" t="s">
        <v>474</v>
      </c>
      <c r="F382" s="224"/>
      <c r="G382" s="224"/>
      <c r="H382" s="228">
        <f>H386+H385</f>
        <v>0</v>
      </c>
      <c r="I382" s="228"/>
      <c r="J382" s="231">
        <f t="shared" si="53"/>
        <v>0</v>
      </c>
      <c r="K382" s="228">
        <f>K386+K385</f>
        <v>0</v>
      </c>
      <c r="L382" s="233">
        <f t="shared" si="19"/>
        <v>0</v>
      </c>
      <c r="O382" s="150"/>
    </row>
    <row r="383" spans="1:15" s="16" customFormat="1" ht="24.75" hidden="1" customHeight="1">
      <c r="A383" s="20" t="s">
        <v>82</v>
      </c>
      <c r="B383" s="110" t="s">
        <v>39</v>
      </c>
      <c r="C383" s="224" t="s">
        <v>84</v>
      </c>
      <c r="D383" s="224" t="s">
        <v>177</v>
      </c>
      <c r="E383" s="11" t="s">
        <v>474</v>
      </c>
      <c r="F383" s="224" t="s">
        <v>27</v>
      </c>
      <c r="G383" s="224"/>
      <c r="H383" s="228">
        <f>H384</f>
        <v>0</v>
      </c>
      <c r="I383" s="228"/>
      <c r="J383" s="231">
        <f t="shared" si="53"/>
        <v>0</v>
      </c>
      <c r="K383" s="228">
        <f>K384</f>
        <v>0</v>
      </c>
      <c r="L383" s="233">
        <f t="shared" si="19"/>
        <v>0</v>
      </c>
    </row>
    <row r="384" spans="1:15" s="16" customFormat="1" ht="19.5" hidden="1" customHeight="1">
      <c r="A384" s="20" t="s">
        <v>74</v>
      </c>
      <c r="B384" s="110" t="s">
        <v>39</v>
      </c>
      <c r="C384" s="224" t="s">
        <v>84</v>
      </c>
      <c r="D384" s="224" t="s">
        <v>177</v>
      </c>
      <c r="E384" s="11" t="s">
        <v>474</v>
      </c>
      <c r="F384" s="224" t="s">
        <v>29</v>
      </c>
      <c r="G384" s="224"/>
      <c r="H384" s="228">
        <f>H385</f>
        <v>0</v>
      </c>
      <c r="I384" s="228"/>
      <c r="J384" s="231">
        <f t="shared" si="53"/>
        <v>0</v>
      </c>
      <c r="K384" s="228">
        <f>K385</f>
        <v>0</v>
      </c>
      <c r="L384" s="233">
        <f t="shared" si="19"/>
        <v>0</v>
      </c>
    </row>
    <row r="385" spans="1:15" s="16" customFormat="1" ht="18" hidden="1" customHeight="1">
      <c r="A385" s="226" t="s">
        <v>9</v>
      </c>
      <c r="B385" s="110" t="s">
        <v>39</v>
      </c>
      <c r="C385" s="224" t="s">
        <v>84</v>
      </c>
      <c r="D385" s="224" t="s">
        <v>177</v>
      </c>
      <c r="E385" s="11" t="s">
        <v>474</v>
      </c>
      <c r="F385" s="224" t="s">
        <v>29</v>
      </c>
      <c r="G385" s="224" t="s">
        <v>10</v>
      </c>
      <c r="H385" s="228"/>
      <c r="I385" s="228"/>
      <c r="J385" s="231">
        <f t="shared" si="53"/>
        <v>0</v>
      </c>
      <c r="K385" s="228"/>
      <c r="L385" s="233">
        <f t="shared" si="19"/>
        <v>0</v>
      </c>
      <c r="O385" s="145"/>
    </row>
    <row r="386" spans="1:15" s="16" customFormat="1" ht="15" hidden="1" customHeight="1">
      <c r="A386" s="64" t="s">
        <v>92</v>
      </c>
      <c r="B386" s="110" t="s">
        <v>39</v>
      </c>
      <c r="C386" s="224" t="s">
        <v>84</v>
      </c>
      <c r="D386" s="224" t="s">
        <v>177</v>
      </c>
      <c r="E386" s="11" t="s">
        <v>474</v>
      </c>
      <c r="F386" s="224" t="s">
        <v>93</v>
      </c>
      <c r="G386" s="224"/>
      <c r="H386" s="228">
        <f t="shared" ref="H386:K387" si="55">H387</f>
        <v>0</v>
      </c>
      <c r="I386" s="228"/>
      <c r="J386" s="231">
        <f t="shared" si="53"/>
        <v>0</v>
      </c>
      <c r="K386" s="228">
        <f t="shared" si="55"/>
        <v>0</v>
      </c>
      <c r="L386" s="233">
        <f t="shared" si="19"/>
        <v>0</v>
      </c>
    </row>
    <row r="387" spans="1:15" s="16" customFormat="1" ht="15" hidden="1" customHeight="1">
      <c r="A387" s="64" t="s">
        <v>149</v>
      </c>
      <c r="B387" s="110" t="s">
        <v>39</v>
      </c>
      <c r="C387" s="224" t="s">
        <v>84</v>
      </c>
      <c r="D387" s="224" t="s">
        <v>177</v>
      </c>
      <c r="E387" s="11" t="s">
        <v>474</v>
      </c>
      <c r="F387" s="224" t="s">
        <v>150</v>
      </c>
      <c r="G387" s="224"/>
      <c r="H387" s="228">
        <f t="shared" si="55"/>
        <v>0</v>
      </c>
      <c r="I387" s="228"/>
      <c r="J387" s="231">
        <f t="shared" si="53"/>
        <v>0</v>
      </c>
      <c r="K387" s="228">
        <f t="shared" si="55"/>
        <v>0</v>
      </c>
      <c r="L387" s="233">
        <f t="shared" si="19"/>
        <v>0</v>
      </c>
    </row>
    <row r="388" spans="1:15" s="16" customFormat="1" ht="15" hidden="1" customHeight="1">
      <c r="A388" s="226" t="s">
        <v>472</v>
      </c>
      <c r="B388" s="110" t="s">
        <v>39</v>
      </c>
      <c r="C388" s="224" t="s">
        <v>84</v>
      </c>
      <c r="D388" s="224" t="s">
        <v>177</v>
      </c>
      <c r="E388" s="11" t="s">
        <v>474</v>
      </c>
      <c r="F388" s="224" t="s">
        <v>150</v>
      </c>
      <c r="G388" s="224" t="s">
        <v>10</v>
      </c>
      <c r="H388" s="228"/>
      <c r="I388" s="228"/>
      <c r="J388" s="231">
        <f t="shared" si="53"/>
        <v>0</v>
      </c>
      <c r="K388" s="120"/>
      <c r="L388" s="233">
        <f t="shared" si="19"/>
        <v>0</v>
      </c>
    </row>
    <row r="389" spans="1:15" s="16" customFormat="1" ht="15" hidden="1" customHeight="1">
      <c r="A389" s="226"/>
      <c r="B389" s="110"/>
      <c r="C389" s="224"/>
      <c r="D389" s="224"/>
      <c r="E389" s="11"/>
      <c r="F389" s="224"/>
      <c r="G389" s="224"/>
      <c r="H389" s="228"/>
      <c r="I389" s="228"/>
      <c r="J389" s="231">
        <f t="shared" si="53"/>
        <v>0</v>
      </c>
      <c r="K389" s="120"/>
      <c r="L389" s="233"/>
    </row>
    <row r="390" spans="1:15" s="16" customFormat="1" ht="15" hidden="1" customHeight="1">
      <c r="A390" s="226"/>
      <c r="B390" s="110"/>
      <c r="C390" s="224"/>
      <c r="D390" s="224"/>
      <c r="E390" s="11"/>
      <c r="F390" s="224"/>
      <c r="G390" s="224"/>
      <c r="H390" s="228"/>
      <c r="I390" s="228"/>
      <c r="J390" s="231">
        <f t="shared" si="53"/>
        <v>0</v>
      </c>
      <c r="K390" s="120"/>
      <c r="L390" s="233"/>
    </row>
    <row r="391" spans="1:15" s="16" customFormat="1" ht="15" hidden="1" customHeight="1">
      <c r="A391" s="226"/>
      <c r="B391" s="110"/>
      <c r="C391" s="224"/>
      <c r="D391" s="224"/>
      <c r="E391" s="11"/>
      <c r="F391" s="224"/>
      <c r="G391" s="224"/>
      <c r="H391" s="228"/>
      <c r="I391" s="228"/>
      <c r="J391" s="231">
        <f t="shared" si="53"/>
        <v>0</v>
      </c>
      <c r="K391" s="120"/>
      <c r="L391" s="233"/>
    </row>
    <row r="392" spans="1:15" s="16" customFormat="1" ht="15" hidden="1" customHeight="1">
      <c r="A392" s="226"/>
      <c r="B392" s="110"/>
      <c r="C392" s="224"/>
      <c r="D392" s="224"/>
      <c r="E392" s="11"/>
      <c r="F392" s="224"/>
      <c r="G392" s="224"/>
      <c r="H392" s="228"/>
      <c r="I392" s="228"/>
      <c r="J392" s="231">
        <f t="shared" si="53"/>
        <v>0</v>
      </c>
      <c r="K392" s="120"/>
      <c r="L392" s="233"/>
    </row>
    <row r="393" spans="1:15" s="16" customFormat="1" ht="15" hidden="1" customHeight="1">
      <c r="A393" s="226"/>
      <c r="B393" s="110"/>
      <c r="C393" s="224"/>
      <c r="D393" s="224"/>
      <c r="E393" s="11"/>
      <c r="F393" s="224"/>
      <c r="G393" s="224"/>
      <c r="H393" s="228"/>
      <c r="I393" s="228"/>
      <c r="J393" s="231">
        <f t="shared" si="53"/>
        <v>0</v>
      </c>
      <c r="K393" s="120"/>
      <c r="L393" s="233"/>
    </row>
    <row r="394" spans="1:15" s="16" customFormat="1" ht="15" hidden="1" customHeight="1">
      <c r="A394" s="226"/>
      <c r="B394" s="110"/>
      <c r="C394" s="224"/>
      <c r="D394" s="224"/>
      <c r="E394" s="11"/>
      <c r="F394" s="224"/>
      <c r="G394" s="224"/>
      <c r="H394" s="228"/>
      <c r="I394" s="228"/>
      <c r="J394" s="231">
        <f t="shared" si="53"/>
        <v>0</v>
      </c>
      <c r="K394" s="120"/>
      <c r="L394" s="233"/>
    </row>
    <row r="395" spans="1:15" s="16" customFormat="1" ht="15" hidden="1" customHeight="1">
      <c r="A395" s="226"/>
      <c r="B395" s="110"/>
      <c r="C395" s="224"/>
      <c r="D395" s="224"/>
      <c r="E395" s="11"/>
      <c r="F395" s="224"/>
      <c r="G395" s="224"/>
      <c r="H395" s="228"/>
      <c r="I395" s="228"/>
      <c r="J395" s="231">
        <f t="shared" si="53"/>
        <v>0</v>
      </c>
      <c r="K395" s="120"/>
      <c r="L395" s="233"/>
    </row>
    <row r="396" spans="1:15" s="16" customFormat="1" ht="15" hidden="1" customHeight="1">
      <c r="A396" s="226"/>
      <c r="B396" s="110"/>
      <c r="C396" s="224"/>
      <c r="D396" s="224"/>
      <c r="E396" s="11"/>
      <c r="F396" s="224"/>
      <c r="G396" s="224"/>
      <c r="H396" s="228"/>
      <c r="I396" s="228"/>
      <c r="J396" s="231">
        <f t="shared" si="53"/>
        <v>0</v>
      </c>
      <c r="K396" s="120"/>
      <c r="L396" s="233"/>
    </row>
    <row r="397" spans="1:15" s="16" customFormat="1" ht="15" hidden="1" customHeight="1">
      <c r="A397" s="226"/>
      <c r="B397" s="110"/>
      <c r="C397" s="224"/>
      <c r="D397" s="224"/>
      <c r="E397" s="11"/>
      <c r="F397" s="224"/>
      <c r="G397" s="224"/>
      <c r="H397" s="228"/>
      <c r="I397" s="228"/>
      <c r="J397" s="231">
        <f t="shared" si="53"/>
        <v>0</v>
      </c>
      <c r="K397" s="120"/>
      <c r="L397" s="233"/>
    </row>
    <row r="398" spans="1:15" s="16" customFormat="1" ht="14.25" customHeight="1">
      <c r="A398" s="21" t="s">
        <v>401</v>
      </c>
      <c r="B398" s="76" t="s">
        <v>39</v>
      </c>
      <c r="C398" s="223" t="s">
        <v>138</v>
      </c>
      <c r="D398" s="223"/>
      <c r="E398" s="34"/>
      <c r="F398" s="223"/>
      <c r="G398" s="223"/>
      <c r="H398" s="229">
        <f>H399+H410</f>
        <v>1964.3</v>
      </c>
      <c r="I398" s="229">
        <f>I399+I410</f>
        <v>0</v>
      </c>
      <c r="J398" s="231">
        <f t="shared" si="53"/>
        <v>1964.3</v>
      </c>
      <c r="K398" s="229">
        <f>K399+K410</f>
        <v>1176.6999999999998</v>
      </c>
      <c r="L398" s="229">
        <f>L399+L410</f>
        <v>659.4</v>
      </c>
      <c r="O398" s="166"/>
    </row>
    <row r="399" spans="1:15" s="16" customFormat="1" ht="15" customHeight="1">
      <c r="A399" s="98" t="s">
        <v>139</v>
      </c>
      <c r="B399" s="130" t="s">
        <v>39</v>
      </c>
      <c r="C399" s="18" t="s">
        <v>138</v>
      </c>
      <c r="D399" s="18" t="s">
        <v>140</v>
      </c>
      <c r="E399" s="18"/>
      <c r="F399" s="18"/>
      <c r="G399" s="18"/>
      <c r="H399" s="99">
        <f t="shared" ref="H399:L403" si="56">H400</f>
        <v>725</v>
      </c>
      <c r="I399" s="99">
        <f t="shared" si="56"/>
        <v>0</v>
      </c>
      <c r="J399" s="231">
        <f t="shared" si="53"/>
        <v>725</v>
      </c>
      <c r="K399" s="99">
        <f t="shared" si="56"/>
        <v>659.4</v>
      </c>
      <c r="L399" s="99">
        <f t="shared" si="56"/>
        <v>659.4</v>
      </c>
    </row>
    <row r="400" spans="1:15" s="16" customFormat="1" ht="27">
      <c r="A400" s="98" t="s">
        <v>16</v>
      </c>
      <c r="B400" s="130" t="s">
        <v>39</v>
      </c>
      <c r="C400" s="18" t="s">
        <v>138</v>
      </c>
      <c r="D400" s="18" t="s">
        <v>140</v>
      </c>
      <c r="E400" s="18" t="s">
        <v>203</v>
      </c>
      <c r="F400" s="18"/>
      <c r="G400" s="18"/>
      <c r="H400" s="99">
        <f t="shared" si="56"/>
        <v>725</v>
      </c>
      <c r="I400" s="99">
        <f t="shared" si="56"/>
        <v>0</v>
      </c>
      <c r="J400" s="231">
        <f t="shared" si="53"/>
        <v>725</v>
      </c>
      <c r="K400" s="99">
        <f t="shared" si="56"/>
        <v>659.4</v>
      </c>
      <c r="L400" s="99">
        <f t="shared" si="56"/>
        <v>659.4</v>
      </c>
    </row>
    <row r="401" spans="1:15" s="16" customFormat="1" ht="25.5" customHeight="1">
      <c r="A401" s="227" t="s">
        <v>141</v>
      </c>
      <c r="B401" s="230" t="s">
        <v>39</v>
      </c>
      <c r="C401" s="224" t="s">
        <v>138</v>
      </c>
      <c r="D401" s="224" t="s">
        <v>140</v>
      </c>
      <c r="E401" s="225" t="s">
        <v>340</v>
      </c>
      <c r="F401" s="224"/>
      <c r="G401" s="224"/>
      <c r="H401" s="228">
        <f t="shared" si="56"/>
        <v>725</v>
      </c>
      <c r="I401" s="228">
        <f t="shared" si="56"/>
        <v>0</v>
      </c>
      <c r="J401" s="231">
        <f t="shared" si="53"/>
        <v>725</v>
      </c>
      <c r="K401" s="228">
        <f t="shared" si="56"/>
        <v>659.4</v>
      </c>
      <c r="L401" s="228">
        <f t="shared" si="56"/>
        <v>659.4</v>
      </c>
    </row>
    <row r="402" spans="1:15" s="16" customFormat="1" ht="15" customHeight="1">
      <c r="A402" s="226" t="s">
        <v>123</v>
      </c>
      <c r="B402" s="110" t="s">
        <v>39</v>
      </c>
      <c r="C402" s="224" t="s">
        <v>138</v>
      </c>
      <c r="D402" s="224" t="s">
        <v>140</v>
      </c>
      <c r="E402" s="225" t="s">
        <v>340</v>
      </c>
      <c r="F402" s="224" t="s">
        <v>124</v>
      </c>
      <c r="G402" s="224"/>
      <c r="H402" s="228">
        <f>H403+H405+H409</f>
        <v>725</v>
      </c>
      <c r="I402" s="228">
        <f>I403+I405+I409</f>
        <v>0</v>
      </c>
      <c r="J402" s="231">
        <f t="shared" si="53"/>
        <v>725</v>
      </c>
      <c r="K402" s="228">
        <f>K403+K405</f>
        <v>659.4</v>
      </c>
      <c r="L402" s="228">
        <f>L403+L405</f>
        <v>659.4</v>
      </c>
    </row>
    <row r="403" spans="1:15" s="16" customFormat="1" ht="24.75" hidden="1" customHeight="1">
      <c r="A403" s="227" t="s">
        <v>125</v>
      </c>
      <c r="B403" s="230" t="s">
        <v>39</v>
      </c>
      <c r="C403" s="224" t="s">
        <v>138</v>
      </c>
      <c r="D403" s="224" t="s">
        <v>140</v>
      </c>
      <c r="E403" s="225" t="s">
        <v>340</v>
      </c>
      <c r="F403" s="224" t="s">
        <v>126</v>
      </c>
      <c r="G403" s="224"/>
      <c r="H403" s="228">
        <f>H404</f>
        <v>0</v>
      </c>
      <c r="I403" s="228"/>
      <c r="J403" s="231">
        <f t="shared" si="53"/>
        <v>0</v>
      </c>
      <c r="K403" s="228">
        <f t="shared" si="56"/>
        <v>0</v>
      </c>
      <c r="L403" s="233">
        <f>H403+K403</f>
        <v>0</v>
      </c>
    </row>
    <row r="404" spans="1:15" s="16" customFormat="1" ht="15" hidden="1" customHeight="1">
      <c r="A404" s="227" t="s">
        <v>9</v>
      </c>
      <c r="B404" s="230" t="s">
        <v>39</v>
      </c>
      <c r="C404" s="224" t="s">
        <v>138</v>
      </c>
      <c r="D404" s="224" t="s">
        <v>140</v>
      </c>
      <c r="E404" s="225" t="s">
        <v>340</v>
      </c>
      <c r="F404" s="224" t="s">
        <v>126</v>
      </c>
      <c r="G404" s="224" t="s">
        <v>10</v>
      </c>
      <c r="H404" s="228"/>
      <c r="I404" s="228"/>
      <c r="J404" s="231">
        <f t="shared" si="53"/>
        <v>0</v>
      </c>
      <c r="K404" s="119"/>
      <c r="L404" s="233">
        <f>H404+K404</f>
        <v>0</v>
      </c>
    </row>
    <row r="405" spans="1:15" s="16" customFormat="1" ht="15" customHeight="1">
      <c r="A405" s="227" t="s">
        <v>434</v>
      </c>
      <c r="B405" s="230" t="s">
        <v>39</v>
      </c>
      <c r="C405" s="224" t="s">
        <v>138</v>
      </c>
      <c r="D405" s="224" t="s">
        <v>140</v>
      </c>
      <c r="E405" s="225" t="s">
        <v>340</v>
      </c>
      <c r="F405" s="224" t="s">
        <v>435</v>
      </c>
      <c r="G405" s="224"/>
      <c r="H405" s="228">
        <f>H406</f>
        <v>0</v>
      </c>
      <c r="I405" s="228">
        <f>I406</f>
        <v>0</v>
      </c>
      <c r="J405" s="231">
        <f t="shared" si="53"/>
        <v>0</v>
      </c>
      <c r="K405" s="228">
        <f>K406</f>
        <v>659.4</v>
      </c>
      <c r="L405" s="228">
        <f>L406</f>
        <v>659.4</v>
      </c>
    </row>
    <row r="406" spans="1:15" s="16" customFormat="1" ht="14.25">
      <c r="A406" s="227" t="s">
        <v>9</v>
      </c>
      <c r="B406" s="230" t="s">
        <v>39</v>
      </c>
      <c r="C406" s="224" t="s">
        <v>138</v>
      </c>
      <c r="D406" s="224" t="s">
        <v>140</v>
      </c>
      <c r="E406" s="225" t="s">
        <v>340</v>
      </c>
      <c r="F406" s="224" t="s">
        <v>435</v>
      </c>
      <c r="G406" s="224" t="s">
        <v>10</v>
      </c>
      <c r="H406" s="228"/>
      <c r="I406" s="228"/>
      <c r="J406" s="231">
        <f t="shared" si="53"/>
        <v>0</v>
      </c>
      <c r="K406" s="120">
        <f>699.4-40</f>
        <v>659.4</v>
      </c>
      <c r="L406" s="233">
        <f>699.4-40</f>
        <v>659.4</v>
      </c>
      <c r="O406" s="145"/>
    </row>
    <row r="407" spans="1:15" s="16" customFormat="1" ht="14.25" hidden="1" customHeight="1">
      <c r="A407" s="227"/>
      <c r="B407" s="230"/>
      <c r="C407" s="224"/>
      <c r="D407" s="224"/>
      <c r="E407" s="225"/>
      <c r="F407" s="224"/>
      <c r="G407" s="224"/>
      <c r="H407" s="228"/>
      <c r="I407" s="228"/>
      <c r="J407" s="231">
        <f t="shared" si="53"/>
        <v>0</v>
      </c>
      <c r="K407" s="114"/>
      <c r="L407" s="233">
        <f>H407+K407</f>
        <v>0</v>
      </c>
    </row>
    <row r="408" spans="1:15" s="16" customFormat="1" ht="25.5">
      <c r="A408" s="227" t="s">
        <v>127</v>
      </c>
      <c r="B408" s="230" t="s">
        <v>39</v>
      </c>
      <c r="C408" s="224" t="s">
        <v>138</v>
      </c>
      <c r="D408" s="224" t="s">
        <v>140</v>
      </c>
      <c r="E408" s="225" t="s">
        <v>340</v>
      </c>
      <c r="F408" s="224" t="s">
        <v>126</v>
      </c>
      <c r="G408" s="224"/>
      <c r="H408" s="228">
        <f>H409</f>
        <v>725</v>
      </c>
      <c r="I408" s="228">
        <f>I409</f>
        <v>0</v>
      </c>
      <c r="J408" s="231">
        <f t="shared" si="53"/>
        <v>725</v>
      </c>
      <c r="K408" s="114"/>
      <c r="L408" s="233"/>
    </row>
    <row r="409" spans="1:15" s="16" customFormat="1" ht="14.25">
      <c r="A409" s="227" t="s">
        <v>9</v>
      </c>
      <c r="B409" s="230" t="s">
        <v>39</v>
      </c>
      <c r="C409" s="224" t="s">
        <v>138</v>
      </c>
      <c r="D409" s="224" t="s">
        <v>140</v>
      </c>
      <c r="E409" s="225" t="s">
        <v>340</v>
      </c>
      <c r="F409" s="224" t="s">
        <v>126</v>
      </c>
      <c r="G409" s="224" t="s">
        <v>10</v>
      </c>
      <c r="H409" s="228">
        <v>725</v>
      </c>
      <c r="I409" s="228"/>
      <c r="J409" s="231">
        <f t="shared" si="53"/>
        <v>725</v>
      </c>
      <c r="K409" s="114"/>
      <c r="L409" s="233"/>
    </row>
    <row r="410" spans="1:15" s="16" customFormat="1" ht="14.25">
      <c r="A410" s="36" t="s">
        <v>142</v>
      </c>
      <c r="B410" s="76" t="s">
        <v>39</v>
      </c>
      <c r="C410" s="223" t="s">
        <v>138</v>
      </c>
      <c r="D410" s="223" t="s">
        <v>143</v>
      </c>
      <c r="E410" s="22"/>
      <c r="F410" s="223"/>
      <c r="G410" s="223"/>
      <c r="H410" s="229">
        <f>H424+H444+H411</f>
        <v>1239.3</v>
      </c>
      <c r="I410" s="229">
        <f>I424+I444+I411</f>
        <v>0</v>
      </c>
      <c r="J410" s="229">
        <f>J424+J444+J411</f>
        <v>1239.3539999999998</v>
      </c>
      <c r="K410" s="229">
        <f>K424+K444+K411</f>
        <v>517.29999999999995</v>
      </c>
      <c r="L410" s="231"/>
    </row>
    <row r="411" spans="1:15" s="16" customFormat="1" ht="25.5" hidden="1">
      <c r="A411" s="36" t="s">
        <v>16</v>
      </c>
      <c r="B411" s="230" t="s">
        <v>39</v>
      </c>
      <c r="C411" s="224" t="s">
        <v>138</v>
      </c>
      <c r="D411" s="224" t="s">
        <v>143</v>
      </c>
      <c r="E411" s="224" t="s">
        <v>203</v>
      </c>
      <c r="F411" s="224"/>
      <c r="G411" s="224"/>
      <c r="H411" s="229">
        <f>H412+H421</f>
        <v>0</v>
      </c>
      <c r="I411" s="229"/>
      <c r="J411" s="231">
        <f t="shared" si="53"/>
        <v>0</v>
      </c>
      <c r="K411" s="229">
        <f>K418</f>
        <v>517.29999999999995</v>
      </c>
      <c r="L411" s="231"/>
    </row>
    <row r="412" spans="1:15" s="16" customFormat="1" ht="76.5" hidden="1" customHeight="1">
      <c r="A412" s="36" t="s">
        <v>417</v>
      </c>
      <c r="B412" s="230" t="s">
        <v>39</v>
      </c>
      <c r="C412" s="224" t="s">
        <v>138</v>
      </c>
      <c r="D412" s="224" t="s">
        <v>143</v>
      </c>
      <c r="E412" s="224" t="s">
        <v>418</v>
      </c>
      <c r="F412" s="224"/>
      <c r="G412" s="224"/>
      <c r="H412" s="229">
        <f>H413</f>
        <v>0</v>
      </c>
      <c r="I412" s="229"/>
      <c r="J412" s="231">
        <f t="shared" si="53"/>
        <v>0</v>
      </c>
      <c r="K412" s="229">
        <f>K413</f>
        <v>0</v>
      </c>
      <c r="L412" s="231"/>
    </row>
    <row r="413" spans="1:15" s="16" customFormat="1" ht="14.25" hidden="1" customHeight="1">
      <c r="A413" s="226" t="s">
        <v>123</v>
      </c>
      <c r="B413" s="230" t="s">
        <v>39</v>
      </c>
      <c r="C413" s="224" t="s">
        <v>138</v>
      </c>
      <c r="D413" s="224" t="s">
        <v>143</v>
      </c>
      <c r="E413" s="224" t="s">
        <v>418</v>
      </c>
      <c r="F413" s="224" t="s">
        <v>124</v>
      </c>
      <c r="G413" s="224"/>
      <c r="H413" s="228">
        <f>H414+H417</f>
        <v>0</v>
      </c>
      <c r="I413" s="228"/>
      <c r="J413" s="231">
        <f t="shared" si="53"/>
        <v>0</v>
      </c>
      <c r="K413" s="228">
        <f>K414+K417</f>
        <v>0</v>
      </c>
      <c r="L413" s="233"/>
    </row>
    <row r="414" spans="1:15" s="16" customFormat="1" ht="25.5" hidden="1" customHeight="1">
      <c r="A414" s="38" t="s">
        <v>125</v>
      </c>
      <c r="B414" s="230" t="s">
        <v>39</v>
      </c>
      <c r="C414" s="224" t="s">
        <v>138</v>
      </c>
      <c r="D414" s="224" t="s">
        <v>143</v>
      </c>
      <c r="E414" s="224" t="s">
        <v>418</v>
      </c>
      <c r="F414" s="224" t="s">
        <v>126</v>
      </c>
      <c r="G414" s="224"/>
      <c r="H414" s="228">
        <f>H415</f>
        <v>0</v>
      </c>
      <c r="I414" s="228"/>
      <c r="J414" s="231">
        <f t="shared" si="53"/>
        <v>0</v>
      </c>
      <c r="K414" s="228">
        <f>K415</f>
        <v>0</v>
      </c>
      <c r="L414" s="233"/>
    </row>
    <row r="415" spans="1:15" s="16" customFormat="1" ht="14.25" hidden="1" customHeight="1">
      <c r="A415" s="226" t="s">
        <v>11</v>
      </c>
      <c r="B415" s="230" t="s">
        <v>39</v>
      </c>
      <c r="C415" s="224" t="s">
        <v>138</v>
      </c>
      <c r="D415" s="224" t="s">
        <v>143</v>
      </c>
      <c r="E415" s="224" t="s">
        <v>418</v>
      </c>
      <c r="F415" s="224" t="s">
        <v>126</v>
      </c>
      <c r="G415" s="224" t="s">
        <v>12</v>
      </c>
      <c r="H415" s="228"/>
      <c r="I415" s="228"/>
      <c r="J415" s="231">
        <f t="shared" si="53"/>
        <v>0</v>
      </c>
      <c r="K415" s="118"/>
      <c r="L415" s="233"/>
    </row>
    <row r="416" spans="1:15" s="16" customFormat="1" ht="15.75" hidden="1" customHeight="1">
      <c r="A416" s="227" t="s">
        <v>434</v>
      </c>
      <c r="B416" s="230" t="s">
        <v>39</v>
      </c>
      <c r="C416" s="224" t="s">
        <v>138</v>
      </c>
      <c r="D416" s="224" t="s">
        <v>143</v>
      </c>
      <c r="E416" s="224" t="s">
        <v>418</v>
      </c>
      <c r="F416" s="224" t="s">
        <v>435</v>
      </c>
      <c r="G416" s="224"/>
      <c r="H416" s="228">
        <f>H417</f>
        <v>0</v>
      </c>
      <c r="I416" s="228"/>
      <c r="J416" s="231">
        <f t="shared" si="53"/>
        <v>0</v>
      </c>
      <c r="K416" s="228">
        <f>K417</f>
        <v>0</v>
      </c>
      <c r="L416" s="233"/>
    </row>
    <row r="417" spans="1:15" s="16" customFormat="1" ht="14.25" hidden="1" customHeight="1">
      <c r="A417" s="226" t="s">
        <v>11</v>
      </c>
      <c r="B417" s="230" t="s">
        <v>39</v>
      </c>
      <c r="C417" s="224" t="s">
        <v>138</v>
      </c>
      <c r="D417" s="224" t="s">
        <v>143</v>
      </c>
      <c r="E417" s="224" t="s">
        <v>418</v>
      </c>
      <c r="F417" s="224" t="s">
        <v>435</v>
      </c>
      <c r="G417" s="224" t="s">
        <v>12</v>
      </c>
      <c r="H417" s="228"/>
      <c r="I417" s="228"/>
      <c r="J417" s="231">
        <f t="shared" si="53"/>
        <v>0</v>
      </c>
      <c r="K417" s="118"/>
      <c r="L417" s="233"/>
    </row>
    <row r="418" spans="1:15" s="16" customFormat="1" ht="90" hidden="1">
      <c r="A418" s="69" t="s">
        <v>364</v>
      </c>
      <c r="B418" s="81" t="s">
        <v>39</v>
      </c>
      <c r="C418" s="224" t="s">
        <v>138</v>
      </c>
      <c r="D418" s="224" t="s">
        <v>143</v>
      </c>
      <c r="E418" s="224" t="s">
        <v>416</v>
      </c>
      <c r="F418" s="224" t="s">
        <v>38</v>
      </c>
      <c r="G418" s="224"/>
      <c r="H418" s="228">
        <f>H419</f>
        <v>0</v>
      </c>
      <c r="I418" s="228"/>
      <c r="J418" s="231">
        <f t="shared" si="53"/>
        <v>0</v>
      </c>
      <c r="K418" s="228">
        <f>K419</f>
        <v>517.29999999999995</v>
      </c>
      <c r="L418" s="233"/>
    </row>
    <row r="419" spans="1:15" s="16" customFormat="1" ht="14.25" hidden="1">
      <c r="A419" s="226" t="s">
        <v>123</v>
      </c>
      <c r="B419" s="110" t="s">
        <v>39</v>
      </c>
      <c r="C419" s="224" t="s">
        <v>138</v>
      </c>
      <c r="D419" s="224" t="s">
        <v>143</v>
      </c>
      <c r="E419" s="224" t="s">
        <v>416</v>
      </c>
      <c r="F419" s="224" t="s">
        <v>124</v>
      </c>
      <c r="G419" s="224"/>
      <c r="H419" s="228">
        <f>H420</f>
        <v>0</v>
      </c>
      <c r="I419" s="228"/>
      <c r="J419" s="231">
        <f t="shared" si="53"/>
        <v>0</v>
      </c>
      <c r="K419" s="228">
        <f>K422</f>
        <v>517.29999999999995</v>
      </c>
      <c r="L419" s="233"/>
    </row>
    <row r="420" spans="1:15" s="16" customFormat="1" ht="13.5" hidden="1" customHeight="1">
      <c r="A420" s="227" t="s">
        <v>434</v>
      </c>
      <c r="B420" s="78" t="s">
        <v>39</v>
      </c>
      <c r="C420" s="224" t="s">
        <v>138</v>
      </c>
      <c r="D420" s="224" t="s">
        <v>143</v>
      </c>
      <c r="E420" s="224" t="s">
        <v>416</v>
      </c>
      <c r="F420" s="224" t="s">
        <v>435</v>
      </c>
      <c r="G420" s="224"/>
      <c r="H420" s="228">
        <f>H421</f>
        <v>0</v>
      </c>
      <c r="I420" s="228"/>
      <c r="J420" s="231">
        <f t="shared" si="53"/>
        <v>0</v>
      </c>
      <c r="K420" s="228">
        <f>K421</f>
        <v>0</v>
      </c>
      <c r="L420" s="233"/>
    </row>
    <row r="421" spans="1:15" s="16" customFormat="1" ht="14.25" hidden="1" customHeight="1">
      <c r="A421" s="226" t="s">
        <v>11</v>
      </c>
      <c r="B421" s="110" t="s">
        <v>39</v>
      </c>
      <c r="C421" s="224" t="s">
        <v>138</v>
      </c>
      <c r="D421" s="224" t="s">
        <v>143</v>
      </c>
      <c r="E421" s="224" t="s">
        <v>416</v>
      </c>
      <c r="F421" s="224" t="s">
        <v>435</v>
      </c>
      <c r="G421" s="224" t="s">
        <v>12</v>
      </c>
      <c r="H421" s="228"/>
      <c r="I421" s="228"/>
      <c r="J421" s="231">
        <f t="shared" si="53"/>
        <v>0</v>
      </c>
      <c r="K421" s="118"/>
      <c r="L421" s="233"/>
    </row>
    <row r="422" spans="1:15" s="16" customFormat="1" ht="16.5" hidden="1" customHeight="1">
      <c r="A422" s="227" t="s">
        <v>434</v>
      </c>
      <c r="B422" s="78" t="s">
        <v>39</v>
      </c>
      <c r="C422" s="224" t="s">
        <v>138</v>
      </c>
      <c r="D422" s="224" t="s">
        <v>143</v>
      </c>
      <c r="E422" s="224" t="s">
        <v>416</v>
      </c>
      <c r="F422" s="224" t="s">
        <v>435</v>
      </c>
      <c r="G422" s="224"/>
      <c r="H422" s="228"/>
      <c r="I422" s="228"/>
      <c r="J422" s="231">
        <f t="shared" si="53"/>
        <v>0</v>
      </c>
      <c r="K422" s="118">
        <f>K423</f>
        <v>517.29999999999995</v>
      </c>
      <c r="L422" s="233"/>
    </row>
    <row r="423" spans="1:15" s="16" customFormat="1" ht="14.25" hidden="1">
      <c r="A423" s="226" t="s">
        <v>11</v>
      </c>
      <c r="B423" s="110" t="s">
        <v>39</v>
      </c>
      <c r="C423" s="224" t="s">
        <v>138</v>
      </c>
      <c r="D423" s="224" t="s">
        <v>143</v>
      </c>
      <c r="E423" s="224" t="s">
        <v>416</v>
      </c>
      <c r="F423" s="224" t="s">
        <v>435</v>
      </c>
      <c r="G423" s="224" t="s">
        <v>12</v>
      </c>
      <c r="H423" s="228"/>
      <c r="I423" s="228"/>
      <c r="J423" s="231">
        <f t="shared" si="53"/>
        <v>0</v>
      </c>
      <c r="K423" s="118">
        <v>517.29999999999995</v>
      </c>
      <c r="L423" s="233"/>
    </row>
    <row r="424" spans="1:15" s="16" customFormat="1" ht="38.25" customHeight="1">
      <c r="A424" s="41" t="s">
        <v>185</v>
      </c>
      <c r="B424" s="131" t="s">
        <v>39</v>
      </c>
      <c r="C424" s="223" t="s">
        <v>138</v>
      </c>
      <c r="D424" s="223" t="s">
        <v>143</v>
      </c>
      <c r="E424" s="25" t="s">
        <v>223</v>
      </c>
      <c r="F424" s="223"/>
      <c r="G424" s="223"/>
      <c r="H424" s="229">
        <f>H425</f>
        <v>1239.3</v>
      </c>
      <c r="I424" s="229">
        <f t="shared" ref="I424:K425" si="57">I425</f>
        <v>0</v>
      </c>
      <c r="J424" s="229">
        <f t="shared" si="57"/>
        <v>1239.3539999999998</v>
      </c>
      <c r="K424" s="229">
        <f t="shared" si="57"/>
        <v>0</v>
      </c>
      <c r="L424" s="231"/>
    </row>
    <row r="425" spans="1:15" s="16" customFormat="1" ht="40.5" customHeight="1">
      <c r="A425" s="41" t="s">
        <v>373</v>
      </c>
      <c r="B425" s="131" t="s">
        <v>39</v>
      </c>
      <c r="C425" s="223" t="s">
        <v>138</v>
      </c>
      <c r="D425" s="223" t="s">
        <v>143</v>
      </c>
      <c r="E425" s="25" t="s">
        <v>374</v>
      </c>
      <c r="F425" s="223"/>
      <c r="G425" s="223"/>
      <c r="H425" s="229">
        <f>H426</f>
        <v>1239.3</v>
      </c>
      <c r="I425" s="229">
        <f t="shared" si="57"/>
        <v>0</v>
      </c>
      <c r="J425" s="229">
        <f t="shared" si="57"/>
        <v>1239.3539999999998</v>
      </c>
      <c r="K425" s="229">
        <f t="shared" si="57"/>
        <v>0</v>
      </c>
      <c r="L425" s="231"/>
    </row>
    <row r="426" spans="1:15" s="16" customFormat="1" ht="29.25" customHeight="1">
      <c r="A426" s="36" t="s">
        <v>375</v>
      </c>
      <c r="B426" s="111" t="s">
        <v>39</v>
      </c>
      <c r="C426" s="223" t="s">
        <v>138</v>
      </c>
      <c r="D426" s="223" t="s">
        <v>143</v>
      </c>
      <c r="E426" s="25" t="s">
        <v>376</v>
      </c>
      <c r="F426" s="223"/>
      <c r="G426" s="223"/>
      <c r="H426" s="229">
        <f>H430+H460</f>
        <v>1239.3</v>
      </c>
      <c r="I426" s="229">
        <f>I430+I460</f>
        <v>0</v>
      </c>
      <c r="J426" s="229">
        <f>J430+J460</f>
        <v>1239.3539999999998</v>
      </c>
      <c r="K426" s="229">
        <f>K431+K441</f>
        <v>0</v>
      </c>
      <c r="L426" s="231"/>
    </row>
    <row r="427" spans="1:15" s="16" customFormat="1" ht="39.75" customHeight="1">
      <c r="A427" s="36" t="s">
        <v>607</v>
      </c>
      <c r="B427" s="111" t="s">
        <v>39</v>
      </c>
      <c r="C427" s="223" t="s">
        <v>138</v>
      </c>
      <c r="D427" s="223" t="s">
        <v>143</v>
      </c>
      <c r="E427" s="25" t="s">
        <v>606</v>
      </c>
      <c r="F427" s="223" t="s">
        <v>124</v>
      </c>
      <c r="G427" s="223"/>
      <c r="H427" s="229">
        <f t="shared" ref="H427:I429" si="58">H428</f>
        <v>1092.3</v>
      </c>
      <c r="I427" s="229">
        <f t="shared" si="58"/>
        <v>0</v>
      </c>
      <c r="J427" s="231">
        <f t="shared" si="53"/>
        <v>1092.3</v>
      </c>
      <c r="K427" s="229">
        <f>K428</f>
        <v>0</v>
      </c>
      <c r="L427" s="231"/>
    </row>
    <row r="428" spans="1:15" s="16" customFormat="1" ht="16.5" customHeight="1">
      <c r="A428" s="226" t="s">
        <v>123</v>
      </c>
      <c r="B428" s="110" t="s">
        <v>39</v>
      </c>
      <c r="C428" s="224" t="s">
        <v>138</v>
      </c>
      <c r="D428" s="224" t="s">
        <v>143</v>
      </c>
      <c r="E428" s="25" t="s">
        <v>606</v>
      </c>
      <c r="F428" s="224" t="s">
        <v>124</v>
      </c>
      <c r="G428" s="224"/>
      <c r="H428" s="228">
        <f t="shared" si="58"/>
        <v>1092.3</v>
      </c>
      <c r="I428" s="228">
        <f t="shared" si="58"/>
        <v>0</v>
      </c>
      <c r="J428" s="231">
        <f t="shared" si="53"/>
        <v>1092.3</v>
      </c>
      <c r="K428" s="228">
        <f>K429+K432</f>
        <v>0</v>
      </c>
      <c r="L428" s="233"/>
    </row>
    <row r="429" spans="1:15" s="16" customFormat="1" ht="24.75" customHeight="1">
      <c r="A429" s="227" t="s">
        <v>127</v>
      </c>
      <c r="B429" s="230" t="s">
        <v>39</v>
      </c>
      <c r="C429" s="224" t="s">
        <v>138</v>
      </c>
      <c r="D429" s="224" t="s">
        <v>143</v>
      </c>
      <c r="E429" s="25" t="s">
        <v>606</v>
      </c>
      <c r="F429" s="224" t="s">
        <v>126</v>
      </c>
      <c r="G429" s="224"/>
      <c r="H429" s="228">
        <f t="shared" si="58"/>
        <v>1092.3</v>
      </c>
      <c r="I429" s="228">
        <f t="shared" si="58"/>
        <v>0</v>
      </c>
      <c r="J429" s="231">
        <f t="shared" si="53"/>
        <v>1092.3</v>
      </c>
      <c r="K429" s="228">
        <f>K430</f>
        <v>0</v>
      </c>
      <c r="L429" s="233"/>
    </row>
    <row r="430" spans="1:15" s="16" customFormat="1" ht="14.25" customHeight="1">
      <c r="A430" s="227" t="s">
        <v>11</v>
      </c>
      <c r="B430" s="230" t="s">
        <v>39</v>
      </c>
      <c r="C430" s="224" t="s">
        <v>138</v>
      </c>
      <c r="D430" s="224" t="s">
        <v>143</v>
      </c>
      <c r="E430" s="25" t="s">
        <v>606</v>
      </c>
      <c r="F430" s="224" t="s">
        <v>126</v>
      </c>
      <c r="G430" s="224" t="s">
        <v>12</v>
      </c>
      <c r="H430" s="228">
        <v>1092.3</v>
      </c>
      <c r="I430" s="228"/>
      <c r="J430" s="231">
        <v>1092.3119999999999</v>
      </c>
      <c r="K430" s="120"/>
      <c r="L430" s="233"/>
      <c r="O430" s="145"/>
    </row>
    <row r="431" spans="1:15" s="16" customFormat="1" ht="39.75" hidden="1" customHeight="1">
      <c r="A431" s="36" t="s">
        <v>377</v>
      </c>
      <c r="B431" s="111" t="s">
        <v>39</v>
      </c>
      <c r="C431" s="223" t="s">
        <v>138</v>
      </c>
      <c r="D431" s="223" t="s">
        <v>143</v>
      </c>
      <c r="E431" s="25" t="s">
        <v>515</v>
      </c>
      <c r="F431" s="223"/>
      <c r="G431" s="223"/>
      <c r="H431" s="229">
        <f>H432</f>
        <v>0</v>
      </c>
      <c r="I431" s="229">
        <f>I432</f>
        <v>0</v>
      </c>
      <c r="J431" s="231">
        <f t="shared" si="53"/>
        <v>0</v>
      </c>
      <c r="K431" s="229">
        <f>K432</f>
        <v>0</v>
      </c>
      <c r="L431" s="231"/>
    </row>
    <row r="432" spans="1:15" s="16" customFormat="1" ht="16.5" hidden="1" customHeight="1">
      <c r="A432" s="226" t="s">
        <v>123</v>
      </c>
      <c r="B432" s="110" t="s">
        <v>39</v>
      </c>
      <c r="C432" s="224" t="s">
        <v>138</v>
      </c>
      <c r="D432" s="224" t="s">
        <v>143</v>
      </c>
      <c r="E432" s="25" t="s">
        <v>515</v>
      </c>
      <c r="F432" s="224" t="s">
        <v>124</v>
      </c>
      <c r="G432" s="224"/>
      <c r="H432" s="228">
        <f>H433+H436</f>
        <v>0</v>
      </c>
      <c r="I432" s="228">
        <f>I433+I436</f>
        <v>0</v>
      </c>
      <c r="J432" s="231">
        <f t="shared" si="53"/>
        <v>0</v>
      </c>
      <c r="K432" s="228">
        <f>K433+K436</f>
        <v>0</v>
      </c>
      <c r="L432" s="233"/>
    </row>
    <row r="433" spans="1:15" s="16" customFormat="1" ht="24.75" hidden="1" customHeight="1">
      <c r="A433" s="227" t="s">
        <v>127</v>
      </c>
      <c r="B433" s="230" t="s">
        <v>39</v>
      </c>
      <c r="C433" s="224" t="s">
        <v>138</v>
      </c>
      <c r="D433" s="224" t="s">
        <v>143</v>
      </c>
      <c r="E433" s="25" t="s">
        <v>515</v>
      </c>
      <c r="F433" s="224" t="s">
        <v>126</v>
      </c>
      <c r="G433" s="224"/>
      <c r="H433" s="228">
        <f>H434</f>
        <v>0</v>
      </c>
      <c r="I433" s="228">
        <f>I434</f>
        <v>0</v>
      </c>
      <c r="J433" s="231">
        <f t="shared" si="53"/>
        <v>0</v>
      </c>
      <c r="K433" s="228">
        <f>K434</f>
        <v>0</v>
      </c>
      <c r="L433" s="233"/>
    </row>
    <row r="434" spans="1:15" s="16" customFormat="1" ht="14.25" hidden="1" customHeight="1">
      <c r="A434" s="227" t="s">
        <v>9</v>
      </c>
      <c r="B434" s="230" t="s">
        <v>39</v>
      </c>
      <c r="C434" s="224" t="s">
        <v>138</v>
      </c>
      <c r="D434" s="224" t="s">
        <v>143</v>
      </c>
      <c r="E434" s="25" t="s">
        <v>515</v>
      </c>
      <c r="F434" s="224" t="s">
        <v>126</v>
      </c>
      <c r="G434" s="224" t="s">
        <v>10</v>
      </c>
      <c r="H434" s="228"/>
      <c r="I434" s="228"/>
      <c r="J434" s="231">
        <f t="shared" si="53"/>
        <v>0</v>
      </c>
      <c r="K434" s="120"/>
      <c r="L434" s="233"/>
      <c r="O434" s="145"/>
    </row>
    <row r="435" spans="1:15" s="16" customFormat="1" ht="14.25" hidden="1" customHeight="1">
      <c r="A435" s="15" t="s">
        <v>123</v>
      </c>
      <c r="B435" s="230" t="s">
        <v>39</v>
      </c>
      <c r="C435" s="224" t="s">
        <v>138</v>
      </c>
      <c r="D435" s="224" t="s">
        <v>143</v>
      </c>
      <c r="E435" s="25" t="s">
        <v>515</v>
      </c>
      <c r="F435" s="224" t="s">
        <v>124</v>
      </c>
      <c r="G435" s="138"/>
      <c r="H435" s="155">
        <f>H436</f>
        <v>0</v>
      </c>
      <c r="I435" s="155"/>
      <c r="J435" s="231">
        <f t="shared" si="53"/>
        <v>0</v>
      </c>
      <c r="K435" s="155">
        <f>K436</f>
        <v>0</v>
      </c>
      <c r="L435" s="188">
        <f t="shared" ref="L435:L456" si="59">H435+K435</f>
        <v>0</v>
      </c>
    </row>
    <row r="436" spans="1:15" s="16" customFormat="1" ht="25.5" hidden="1" customHeight="1">
      <c r="A436" s="140" t="s">
        <v>127</v>
      </c>
      <c r="B436" s="230" t="s">
        <v>39</v>
      </c>
      <c r="C436" s="224" t="s">
        <v>138</v>
      </c>
      <c r="D436" s="224" t="s">
        <v>143</v>
      </c>
      <c r="E436" s="25" t="s">
        <v>515</v>
      </c>
      <c r="F436" s="224" t="s">
        <v>126</v>
      </c>
      <c r="G436" s="138"/>
      <c r="H436" s="155">
        <f>H437</f>
        <v>0</v>
      </c>
      <c r="I436" s="155"/>
      <c r="J436" s="231">
        <f t="shared" si="53"/>
        <v>0</v>
      </c>
      <c r="K436" s="155">
        <f>K437</f>
        <v>0</v>
      </c>
      <c r="L436" s="188">
        <f t="shared" si="59"/>
        <v>0</v>
      </c>
    </row>
    <row r="437" spans="1:15" s="16" customFormat="1" ht="14.25" hidden="1" customHeight="1">
      <c r="A437" s="140" t="s">
        <v>9</v>
      </c>
      <c r="B437" s="230" t="s">
        <v>39</v>
      </c>
      <c r="C437" s="224" t="s">
        <v>138</v>
      </c>
      <c r="D437" s="224" t="s">
        <v>143</v>
      </c>
      <c r="E437" s="25" t="s">
        <v>515</v>
      </c>
      <c r="F437" s="224" t="s">
        <v>126</v>
      </c>
      <c r="G437" s="138" t="s">
        <v>10</v>
      </c>
      <c r="H437" s="155"/>
      <c r="I437" s="155"/>
      <c r="J437" s="231">
        <f t="shared" si="53"/>
        <v>0</v>
      </c>
      <c r="K437" s="118"/>
      <c r="L437" s="188">
        <f t="shared" si="59"/>
        <v>0</v>
      </c>
    </row>
    <row r="438" spans="1:15" s="16" customFormat="1" ht="14.25" hidden="1" customHeight="1">
      <c r="A438" s="226" t="s">
        <v>123</v>
      </c>
      <c r="B438" s="230" t="s">
        <v>39</v>
      </c>
      <c r="C438" s="224" t="s">
        <v>138</v>
      </c>
      <c r="D438" s="224" t="s">
        <v>143</v>
      </c>
      <c r="E438" s="25" t="s">
        <v>515</v>
      </c>
      <c r="F438" s="224" t="s">
        <v>124</v>
      </c>
      <c r="G438" s="224"/>
      <c r="H438" s="228">
        <f>H439</f>
        <v>0</v>
      </c>
      <c r="I438" s="228"/>
      <c r="J438" s="231">
        <f t="shared" si="53"/>
        <v>0</v>
      </c>
      <c r="K438" s="228">
        <f>K439</f>
        <v>0</v>
      </c>
      <c r="L438" s="233">
        <f t="shared" si="59"/>
        <v>0</v>
      </c>
    </row>
    <row r="439" spans="1:15" s="16" customFormat="1" ht="25.5" hidden="1" customHeight="1">
      <c r="A439" s="227" t="s">
        <v>127</v>
      </c>
      <c r="B439" s="230" t="s">
        <v>39</v>
      </c>
      <c r="C439" s="224" t="s">
        <v>138</v>
      </c>
      <c r="D439" s="224" t="s">
        <v>143</v>
      </c>
      <c r="E439" s="25" t="s">
        <v>515</v>
      </c>
      <c r="F439" s="224" t="s">
        <v>126</v>
      </c>
      <c r="G439" s="224"/>
      <c r="H439" s="228">
        <f>H440</f>
        <v>0</v>
      </c>
      <c r="I439" s="228"/>
      <c r="J439" s="231">
        <f t="shared" si="53"/>
        <v>0</v>
      </c>
      <c r="K439" s="228">
        <f>K440</f>
        <v>0</v>
      </c>
      <c r="L439" s="233">
        <f t="shared" si="59"/>
        <v>0</v>
      </c>
    </row>
    <row r="440" spans="1:15" s="16" customFormat="1" ht="14.25" hidden="1" customHeight="1">
      <c r="A440" s="227" t="s">
        <v>11</v>
      </c>
      <c r="B440" s="230" t="s">
        <v>39</v>
      </c>
      <c r="C440" s="224" t="s">
        <v>138</v>
      </c>
      <c r="D440" s="224" t="s">
        <v>143</v>
      </c>
      <c r="E440" s="25" t="s">
        <v>515</v>
      </c>
      <c r="F440" s="224" t="s">
        <v>126</v>
      </c>
      <c r="G440" s="224" t="s">
        <v>12</v>
      </c>
      <c r="H440" s="228"/>
      <c r="I440" s="228"/>
      <c r="J440" s="231">
        <f t="shared" si="53"/>
        <v>0</v>
      </c>
      <c r="K440" s="120"/>
      <c r="L440" s="233">
        <f t="shared" si="59"/>
        <v>0</v>
      </c>
      <c r="O440" s="145"/>
    </row>
    <row r="441" spans="1:15" s="16" customFormat="1" ht="14.25" hidden="1" customHeight="1">
      <c r="A441" s="226" t="s">
        <v>123</v>
      </c>
      <c r="B441" s="230" t="s">
        <v>39</v>
      </c>
      <c r="C441" s="224" t="s">
        <v>138</v>
      </c>
      <c r="D441" s="224" t="s">
        <v>143</v>
      </c>
      <c r="E441" s="25" t="s">
        <v>515</v>
      </c>
      <c r="F441" s="224" t="s">
        <v>124</v>
      </c>
      <c r="G441" s="224"/>
      <c r="H441" s="228">
        <f>H442</f>
        <v>0</v>
      </c>
      <c r="I441" s="228"/>
      <c r="J441" s="231">
        <f t="shared" si="53"/>
        <v>0</v>
      </c>
      <c r="K441" s="228">
        <f>K442</f>
        <v>0</v>
      </c>
      <c r="L441" s="233">
        <f t="shared" si="59"/>
        <v>0</v>
      </c>
    </row>
    <row r="442" spans="1:15" s="16" customFormat="1" ht="25.5" hidden="1" customHeight="1">
      <c r="A442" s="227" t="s">
        <v>127</v>
      </c>
      <c r="B442" s="230" t="s">
        <v>39</v>
      </c>
      <c r="C442" s="224" t="s">
        <v>138</v>
      </c>
      <c r="D442" s="224" t="s">
        <v>143</v>
      </c>
      <c r="E442" s="25" t="s">
        <v>515</v>
      </c>
      <c r="F442" s="224" t="s">
        <v>126</v>
      </c>
      <c r="G442" s="224"/>
      <c r="H442" s="228">
        <f>H443</f>
        <v>0</v>
      </c>
      <c r="I442" s="228"/>
      <c r="J442" s="231">
        <f t="shared" si="53"/>
        <v>0</v>
      </c>
      <c r="K442" s="228">
        <f>K443</f>
        <v>0</v>
      </c>
      <c r="L442" s="233">
        <f t="shared" si="59"/>
        <v>0</v>
      </c>
    </row>
    <row r="443" spans="1:15" s="16" customFormat="1" ht="14.25" hidden="1" customHeight="1">
      <c r="A443" s="227" t="s">
        <v>11</v>
      </c>
      <c r="B443" s="230" t="s">
        <v>39</v>
      </c>
      <c r="C443" s="224" t="s">
        <v>138</v>
      </c>
      <c r="D443" s="224" t="s">
        <v>143</v>
      </c>
      <c r="E443" s="25" t="s">
        <v>515</v>
      </c>
      <c r="F443" s="224" t="s">
        <v>126</v>
      </c>
      <c r="G443" s="224" t="s">
        <v>12</v>
      </c>
      <c r="H443" s="228"/>
      <c r="I443" s="228"/>
      <c r="J443" s="231">
        <f t="shared" ref="J443:J507" si="60">H443+I443</f>
        <v>0</v>
      </c>
      <c r="K443" s="120"/>
      <c r="L443" s="233">
        <f t="shared" si="59"/>
        <v>0</v>
      </c>
      <c r="O443" s="145"/>
    </row>
    <row r="444" spans="1:15" s="16" customFormat="1" ht="24.75" hidden="1" customHeight="1">
      <c r="A444" s="72" t="s">
        <v>144</v>
      </c>
      <c r="B444" s="82" t="s">
        <v>39</v>
      </c>
      <c r="C444" s="223" t="s">
        <v>138</v>
      </c>
      <c r="D444" s="223" t="s">
        <v>143</v>
      </c>
      <c r="E444" s="25" t="s">
        <v>515</v>
      </c>
      <c r="F444" s="223"/>
      <c r="G444" s="223"/>
      <c r="H444" s="229">
        <f>H445+H452+H456</f>
        <v>0</v>
      </c>
      <c r="I444" s="229"/>
      <c r="J444" s="231">
        <f t="shared" si="60"/>
        <v>0</v>
      </c>
      <c r="K444" s="229">
        <f>K445+K452+K456</f>
        <v>0</v>
      </c>
      <c r="L444" s="231">
        <f t="shared" si="59"/>
        <v>0</v>
      </c>
    </row>
    <row r="445" spans="1:15" s="16" customFormat="1" ht="40.5" hidden="1" customHeight="1">
      <c r="A445" s="72" t="s">
        <v>378</v>
      </c>
      <c r="B445" s="82" t="s">
        <v>39</v>
      </c>
      <c r="C445" s="223" t="s">
        <v>138</v>
      </c>
      <c r="D445" s="223" t="s">
        <v>143</v>
      </c>
      <c r="E445" s="25" t="s">
        <v>515</v>
      </c>
      <c r="F445" s="223"/>
      <c r="G445" s="223"/>
      <c r="H445" s="229">
        <f>H446</f>
        <v>0</v>
      </c>
      <c r="I445" s="229"/>
      <c r="J445" s="231">
        <f t="shared" si="60"/>
        <v>0</v>
      </c>
      <c r="K445" s="229">
        <f>K446</f>
        <v>0</v>
      </c>
      <c r="L445" s="231">
        <f t="shared" si="59"/>
        <v>0</v>
      </c>
    </row>
    <row r="446" spans="1:15" s="16" customFormat="1" ht="16.5" hidden="1" customHeight="1">
      <c r="A446" s="226" t="s">
        <v>123</v>
      </c>
      <c r="B446" s="110" t="s">
        <v>39</v>
      </c>
      <c r="C446" s="224" t="s">
        <v>138</v>
      </c>
      <c r="D446" s="224" t="s">
        <v>143</v>
      </c>
      <c r="E446" s="25" t="s">
        <v>515</v>
      </c>
      <c r="F446" s="224" t="s">
        <v>124</v>
      </c>
      <c r="G446" s="224"/>
      <c r="H446" s="228">
        <f>H447</f>
        <v>0</v>
      </c>
      <c r="I446" s="228"/>
      <c r="J446" s="231">
        <f t="shared" si="60"/>
        <v>0</v>
      </c>
      <c r="K446" s="228">
        <f>K447</f>
        <v>0</v>
      </c>
      <c r="L446" s="233">
        <f t="shared" si="59"/>
        <v>0</v>
      </c>
    </row>
    <row r="447" spans="1:15" s="16" customFormat="1" ht="25.5" hidden="1" customHeight="1">
      <c r="A447" s="227" t="s">
        <v>127</v>
      </c>
      <c r="B447" s="230" t="s">
        <v>39</v>
      </c>
      <c r="C447" s="224" t="s">
        <v>138</v>
      </c>
      <c r="D447" s="224" t="s">
        <v>143</v>
      </c>
      <c r="E447" s="25" t="s">
        <v>515</v>
      </c>
      <c r="F447" s="224" t="s">
        <v>126</v>
      </c>
      <c r="G447" s="224"/>
      <c r="H447" s="228">
        <f>H448</f>
        <v>0</v>
      </c>
      <c r="I447" s="228"/>
      <c r="J447" s="231">
        <f t="shared" si="60"/>
        <v>0</v>
      </c>
      <c r="K447" s="228">
        <f>K448</f>
        <v>0</v>
      </c>
      <c r="L447" s="233">
        <f t="shared" si="59"/>
        <v>0</v>
      </c>
    </row>
    <row r="448" spans="1:15" s="19" customFormat="1" ht="14.25" hidden="1" customHeight="1">
      <c r="A448" s="227" t="s">
        <v>9</v>
      </c>
      <c r="B448" s="230" t="s">
        <v>39</v>
      </c>
      <c r="C448" s="224" t="s">
        <v>138</v>
      </c>
      <c r="D448" s="224" t="s">
        <v>143</v>
      </c>
      <c r="E448" s="25" t="s">
        <v>515</v>
      </c>
      <c r="F448" s="224" t="s">
        <v>126</v>
      </c>
      <c r="G448" s="224" t="s">
        <v>10</v>
      </c>
      <c r="H448" s="228"/>
      <c r="I448" s="228"/>
      <c r="J448" s="231">
        <f t="shared" si="60"/>
        <v>0</v>
      </c>
      <c r="K448" s="113"/>
      <c r="L448" s="233">
        <f t="shared" si="59"/>
        <v>0</v>
      </c>
      <c r="O448" s="167"/>
    </row>
    <row r="449" spans="1:15" s="19" customFormat="1" ht="39" hidden="1" customHeight="1">
      <c r="A449" s="72" t="s">
        <v>436</v>
      </c>
      <c r="B449" s="76" t="s">
        <v>39</v>
      </c>
      <c r="C449" s="223" t="s">
        <v>138</v>
      </c>
      <c r="D449" s="223" t="s">
        <v>143</v>
      </c>
      <c r="E449" s="25" t="s">
        <v>515</v>
      </c>
      <c r="F449" s="223"/>
      <c r="G449" s="223"/>
      <c r="H449" s="229">
        <f t="shared" ref="H449:K451" si="61">H450</f>
        <v>0</v>
      </c>
      <c r="I449" s="229"/>
      <c r="J449" s="231">
        <f t="shared" si="60"/>
        <v>0</v>
      </c>
      <c r="K449" s="228">
        <f t="shared" si="61"/>
        <v>0</v>
      </c>
      <c r="L449" s="233">
        <f t="shared" si="59"/>
        <v>0</v>
      </c>
    </row>
    <row r="450" spans="1:15" s="19" customFormat="1" ht="14.25" hidden="1" customHeight="1">
      <c r="A450" s="226" t="s">
        <v>123</v>
      </c>
      <c r="B450" s="110" t="s">
        <v>39</v>
      </c>
      <c r="C450" s="224" t="s">
        <v>138</v>
      </c>
      <c r="D450" s="224" t="s">
        <v>143</v>
      </c>
      <c r="E450" s="25" t="s">
        <v>515</v>
      </c>
      <c r="F450" s="224" t="s">
        <v>124</v>
      </c>
      <c r="G450" s="224"/>
      <c r="H450" s="228">
        <f t="shared" si="61"/>
        <v>0</v>
      </c>
      <c r="I450" s="228"/>
      <c r="J450" s="231">
        <f t="shared" si="60"/>
        <v>0</v>
      </c>
      <c r="K450" s="228">
        <f t="shared" si="61"/>
        <v>0</v>
      </c>
      <c r="L450" s="233">
        <f t="shared" si="59"/>
        <v>0</v>
      </c>
    </row>
    <row r="451" spans="1:15" s="19" customFormat="1" ht="14.25" hidden="1" customHeight="1">
      <c r="A451" s="227" t="s">
        <v>127</v>
      </c>
      <c r="B451" s="230" t="s">
        <v>39</v>
      </c>
      <c r="C451" s="224" t="s">
        <v>138</v>
      </c>
      <c r="D451" s="224" t="s">
        <v>143</v>
      </c>
      <c r="E451" s="25" t="s">
        <v>515</v>
      </c>
      <c r="F451" s="224" t="s">
        <v>126</v>
      </c>
      <c r="G451" s="224"/>
      <c r="H451" s="228">
        <f t="shared" si="61"/>
        <v>0</v>
      </c>
      <c r="I451" s="228"/>
      <c r="J451" s="231">
        <f t="shared" si="60"/>
        <v>0</v>
      </c>
      <c r="K451" s="228">
        <f t="shared" si="61"/>
        <v>0</v>
      </c>
      <c r="L451" s="233">
        <f t="shared" si="59"/>
        <v>0</v>
      </c>
    </row>
    <row r="452" spans="1:15" s="19" customFormat="1" ht="14.25" hidden="1" customHeight="1">
      <c r="A452" s="227" t="s">
        <v>11</v>
      </c>
      <c r="B452" s="230" t="s">
        <v>39</v>
      </c>
      <c r="C452" s="224" t="s">
        <v>138</v>
      </c>
      <c r="D452" s="224" t="s">
        <v>143</v>
      </c>
      <c r="E452" s="25" t="s">
        <v>515</v>
      </c>
      <c r="F452" s="224" t="s">
        <v>126</v>
      </c>
      <c r="G452" s="224" t="s">
        <v>12</v>
      </c>
      <c r="H452" s="228"/>
      <c r="I452" s="228"/>
      <c r="J452" s="231">
        <f t="shared" si="60"/>
        <v>0</v>
      </c>
      <c r="K452" s="120"/>
      <c r="L452" s="233">
        <f t="shared" si="59"/>
        <v>0</v>
      </c>
      <c r="O452" s="144"/>
    </row>
    <row r="453" spans="1:15" s="19" customFormat="1" ht="36.75" hidden="1" customHeight="1">
      <c r="A453" s="72" t="s">
        <v>436</v>
      </c>
      <c r="B453" s="76" t="s">
        <v>39</v>
      </c>
      <c r="C453" s="223" t="s">
        <v>138</v>
      </c>
      <c r="D453" s="223" t="s">
        <v>143</v>
      </c>
      <c r="E453" s="25" t="s">
        <v>515</v>
      </c>
      <c r="F453" s="223"/>
      <c r="G453" s="223"/>
      <c r="H453" s="228">
        <f t="shared" ref="H453:K455" si="62">H454</f>
        <v>0</v>
      </c>
      <c r="I453" s="228"/>
      <c r="J453" s="231">
        <f t="shared" si="60"/>
        <v>0</v>
      </c>
      <c r="K453" s="228">
        <f t="shared" si="62"/>
        <v>0</v>
      </c>
      <c r="L453" s="233">
        <f t="shared" si="59"/>
        <v>0</v>
      </c>
    </row>
    <row r="454" spans="1:15" s="19" customFormat="1" ht="14.25" hidden="1" customHeight="1">
      <c r="A454" s="226" t="s">
        <v>123</v>
      </c>
      <c r="B454" s="110" t="s">
        <v>39</v>
      </c>
      <c r="C454" s="224" t="s">
        <v>138</v>
      </c>
      <c r="D454" s="224" t="s">
        <v>143</v>
      </c>
      <c r="E454" s="25" t="s">
        <v>515</v>
      </c>
      <c r="F454" s="224" t="s">
        <v>124</v>
      </c>
      <c r="G454" s="224"/>
      <c r="H454" s="228">
        <f t="shared" si="62"/>
        <v>0</v>
      </c>
      <c r="I454" s="228"/>
      <c r="J454" s="231">
        <f t="shared" si="60"/>
        <v>0</v>
      </c>
      <c r="K454" s="228">
        <f t="shared" si="62"/>
        <v>0</v>
      </c>
      <c r="L454" s="233">
        <f t="shared" si="59"/>
        <v>0</v>
      </c>
    </row>
    <row r="455" spans="1:15" s="19" customFormat="1" ht="14.25" hidden="1" customHeight="1">
      <c r="A455" s="227" t="s">
        <v>127</v>
      </c>
      <c r="B455" s="230" t="s">
        <v>39</v>
      </c>
      <c r="C455" s="224" t="s">
        <v>138</v>
      </c>
      <c r="D455" s="224" t="s">
        <v>143</v>
      </c>
      <c r="E455" s="25" t="s">
        <v>515</v>
      </c>
      <c r="F455" s="224" t="s">
        <v>126</v>
      </c>
      <c r="G455" s="224"/>
      <c r="H455" s="228">
        <f t="shared" si="62"/>
        <v>0</v>
      </c>
      <c r="I455" s="228"/>
      <c r="J455" s="231">
        <f t="shared" si="60"/>
        <v>0</v>
      </c>
      <c r="K455" s="228">
        <f t="shared" si="62"/>
        <v>0</v>
      </c>
      <c r="L455" s="233">
        <f t="shared" si="59"/>
        <v>0</v>
      </c>
    </row>
    <row r="456" spans="1:15" s="19" customFormat="1" ht="14.25" hidden="1" customHeight="1">
      <c r="A456" s="227" t="s">
        <v>11</v>
      </c>
      <c r="B456" s="230" t="s">
        <v>39</v>
      </c>
      <c r="C456" s="224" t="s">
        <v>138</v>
      </c>
      <c r="D456" s="224" t="s">
        <v>143</v>
      </c>
      <c r="E456" s="25" t="s">
        <v>515</v>
      </c>
      <c r="F456" s="224" t="s">
        <v>126</v>
      </c>
      <c r="G456" s="224" t="s">
        <v>12</v>
      </c>
      <c r="H456" s="228"/>
      <c r="I456" s="228"/>
      <c r="J456" s="231">
        <f t="shared" si="60"/>
        <v>0</v>
      </c>
      <c r="K456" s="120"/>
      <c r="L456" s="233">
        <f t="shared" si="59"/>
        <v>0</v>
      </c>
      <c r="O456" s="144"/>
    </row>
    <row r="457" spans="1:15" s="19" customFormat="1" ht="14.25" customHeight="1">
      <c r="A457" s="36" t="s">
        <v>377</v>
      </c>
      <c r="B457" s="111" t="s">
        <v>39</v>
      </c>
      <c r="C457" s="223" t="s">
        <v>138</v>
      </c>
      <c r="D457" s="223" t="s">
        <v>143</v>
      </c>
      <c r="E457" s="25" t="s">
        <v>599</v>
      </c>
      <c r="F457" s="223"/>
      <c r="G457" s="223"/>
      <c r="H457" s="228">
        <f t="shared" ref="H457:I459" si="63">H458</f>
        <v>147</v>
      </c>
      <c r="I457" s="228">
        <f t="shared" si="63"/>
        <v>0</v>
      </c>
      <c r="J457" s="231">
        <f t="shared" si="60"/>
        <v>147</v>
      </c>
      <c r="K457" s="120"/>
      <c r="L457" s="233"/>
      <c r="O457" s="144"/>
    </row>
    <row r="458" spans="1:15" s="19" customFormat="1" ht="14.25" customHeight="1">
      <c r="A458" s="226" t="s">
        <v>123</v>
      </c>
      <c r="B458" s="110" t="s">
        <v>39</v>
      </c>
      <c r="C458" s="224" t="s">
        <v>138</v>
      </c>
      <c r="D458" s="224" t="s">
        <v>143</v>
      </c>
      <c r="E458" s="11" t="s">
        <v>599</v>
      </c>
      <c r="F458" s="224" t="s">
        <v>124</v>
      </c>
      <c r="G458" s="224"/>
      <c r="H458" s="228">
        <f t="shared" si="63"/>
        <v>147</v>
      </c>
      <c r="I458" s="228">
        <f t="shared" si="63"/>
        <v>0</v>
      </c>
      <c r="J458" s="231">
        <f t="shared" si="60"/>
        <v>147</v>
      </c>
      <c r="K458" s="120"/>
      <c r="L458" s="233"/>
      <c r="O458" s="144"/>
    </row>
    <row r="459" spans="1:15" s="19" customFormat="1" ht="14.25" customHeight="1">
      <c r="A459" s="227" t="s">
        <v>127</v>
      </c>
      <c r="B459" s="230" t="s">
        <v>39</v>
      </c>
      <c r="C459" s="224" t="s">
        <v>138</v>
      </c>
      <c r="D459" s="224" t="s">
        <v>143</v>
      </c>
      <c r="E459" s="11" t="s">
        <v>599</v>
      </c>
      <c r="F459" s="224" t="s">
        <v>126</v>
      </c>
      <c r="G459" s="224"/>
      <c r="H459" s="228">
        <f t="shared" si="63"/>
        <v>147</v>
      </c>
      <c r="I459" s="228">
        <f t="shared" si="63"/>
        <v>0</v>
      </c>
      <c r="J459" s="231">
        <f t="shared" si="60"/>
        <v>147</v>
      </c>
      <c r="K459" s="120"/>
      <c r="L459" s="233"/>
      <c r="O459" s="144"/>
    </row>
    <row r="460" spans="1:15" s="19" customFormat="1" ht="14.25" customHeight="1">
      <c r="A460" s="227" t="s">
        <v>9</v>
      </c>
      <c r="B460" s="230" t="s">
        <v>39</v>
      </c>
      <c r="C460" s="224" t="s">
        <v>138</v>
      </c>
      <c r="D460" s="224" t="s">
        <v>143</v>
      </c>
      <c r="E460" s="11" t="s">
        <v>599</v>
      </c>
      <c r="F460" s="224" t="s">
        <v>126</v>
      </c>
      <c r="G460" s="224" t="s">
        <v>10</v>
      </c>
      <c r="H460" s="228">
        <v>147</v>
      </c>
      <c r="I460" s="228"/>
      <c r="J460" s="231">
        <v>147.042</v>
      </c>
      <c r="K460" s="120"/>
      <c r="L460" s="233"/>
      <c r="O460" s="144"/>
    </row>
    <row r="461" spans="1:15" s="19" customFormat="1" ht="14.25" customHeight="1">
      <c r="A461" s="21" t="s">
        <v>402</v>
      </c>
      <c r="B461" s="76" t="s">
        <v>39</v>
      </c>
      <c r="C461" s="223" t="s">
        <v>154</v>
      </c>
      <c r="D461" s="223"/>
      <c r="E461" s="223"/>
      <c r="F461" s="223"/>
      <c r="G461" s="223"/>
      <c r="H461" s="229">
        <f t="shared" ref="H461:I464" si="64">H462</f>
        <v>2839.5</v>
      </c>
      <c r="I461" s="229">
        <f t="shared" si="64"/>
        <v>0</v>
      </c>
      <c r="J461" s="231">
        <f t="shared" si="60"/>
        <v>2839.5</v>
      </c>
      <c r="K461" s="229">
        <f>K462</f>
        <v>0</v>
      </c>
      <c r="L461" s="231"/>
    </row>
    <row r="462" spans="1:15" s="19" customFormat="1" ht="14.25" customHeight="1">
      <c r="A462" s="21" t="s">
        <v>155</v>
      </c>
      <c r="B462" s="76" t="s">
        <v>39</v>
      </c>
      <c r="C462" s="223" t="s">
        <v>154</v>
      </c>
      <c r="D462" s="223" t="s">
        <v>156</v>
      </c>
      <c r="E462" s="223"/>
      <c r="F462" s="223"/>
      <c r="G462" s="223"/>
      <c r="H462" s="229">
        <f t="shared" si="64"/>
        <v>2839.5</v>
      </c>
      <c r="I462" s="229">
        <f>I463</f>
        <v>0</v>
      </c>
      <c r="J462" s="231">
        <f t="shared" si="60"/>
        <v>2839.5</v>
      </c>
      <c r="K462" s="229">
        <f>K463</f>
        <v>0</v>
      </c>
      <c r="L462" s="231"/>
    </row>
    <row r="463" spans="1:15" s="19" customFormat="1" ht="38.25">
      <c r="A463" s="41" t="s">
        <v>185</v>
      </c>
      <c r="B463" s="131" t="s">
        <v>39</v>
      </c>
      <c r="C463" s="223" t="s">
        <v>154</v>
      </c>
      <c r="D463" s="223" t="s">
        <v>156</v>
      </c>
      <c r="E463" s="49" t="s">
        <v>223</v>
      </c>
      <c r="F463" s="223"/>
      <c r="G463" s="223"/>
      <c r="H463" s="229">
        <f t="shared" si="64"/>
        <v>2839.5</v>
      </c>
      <c r="I463" s="229">
        <f t="shared" si="64"/>
        <v>0</v>
      </c>
      <c r="J463" s="231">
        <f t="shared" si="60"/>
        <v>2839.5</v>
      </c>
      <c r="K463" s="229">
        <f>K464</f>
        <v>0</v>
      </c>
      <c r="L463" s="231"/>
    </row>
    <row r="464" spans="1:15" s="19" customFormat="1" ht="38.25">
      <c r="A464" s="41" t="s">
        <v>387</v>
      </c>
      <c r="B464" s="131" t="s">
        <v>39</v>
      </c>
      <c r="C464" s="223" t="s">
        <v>154</v>
      </c>
      <c r="D464" s="223" t="s">
        <v>156</v>
      </c>
      <c r="E464" s="49" t="s">
        <v>367</v>
      </c>
      <c r="F464" s="223"/>
      <c r="G464" s="223"/>
      <c r="H464" s="229">
        <f t="shared" si="64"/>
        <v>2839.5</v>
      </c>
      <c r="I464" s="229">
        <f t="shared" si="64"/>
        <v>0</v>
      </c>
      <c r="J464" s="231">
        <f t="shared" si="60"/>
        <v>2839.5</v>
      </c>
      <c r="K464" s="229">
        <f>K465</f>
        <v>0</v>
      </c>
      <c r="L464" s="231"/>
    </row>
    <row r="465" spans="1:15" s="19" customFormat="1" ht="25.5">
      <c r="A465" s="226" t="s">
        <v>388</v>
      </c>
      <c r="B465" s="110" t="s">
        <v>39</v>
      </c>
      <c r="C465" s="224" t="s">
        <v>154</v>
      </c>
      <c r="D465" s="224" t="s">
        <v>156</v>
      </c>
      <c r="E465" s="45" t="s">
        <v>268</v>
      </c>
      <c r="F465" s="223"/>
      <c r="G465" s="223"/>
      <c r="H465" s="228">
        <f>H469+H472+H484+H503+H483+H492</f>
        <v>2839.5</v>
      </c>
      <c r="I465" s="228">
        <f>I469+I472+I484+I503+I483+I492</f>
        <v>0</v>
      </c>
      <c r="J465" s="231">
        <f t="shared" si="60"/>
        <v>2839.5</v>
      </c>
      <c r="K465" s="228">
        <f>K473+K492+K494+K497+K466</f>
        <v>0</v>
      </c>
      <c r="L465" s="233"/>
    </row>
    <row r="466" spans="1:15" s="33" customFormat="1" ht="38.25" customHeight="1">
      <c r="A466" s="226" t="s">
        <v>269</v>
      </c>
      <c r="B466" s="110" t="s">
        <v>39</v>
      </c>
      <c r="C466" s="224" t="s">
        <v>154</v>
      </c>
      <c r="D466" s="224" t="s">
        <v>156</v>
      </c>
      <c r="E466" s="45" t="s">
        <v>370</v>
      </c>
      <c r="F466" s="224"/>
      <c r="G466" s="224"/>
      <c r="H466" s="228">
        <f>H470+H467+H487</f>
        <v>21.6</v>
      </c>
      <c r="I466" s="228"/>
      <c r="J466" s="231">
        <f t="shared" si="60"/>
        <v>21.6</v>
      </c>
      <c r="K466" s="228">
        <f>K470+K467+K487</f>
        <v>0</v>
      </c>
      <c r="L466" s="233"/>
    </row>
    <row r="467" spans="1:15" s="33" customFormat="1" ht="26.25">
      <c r="A467" s="20" t="s">
        <v>82</v>
      </c>
      <c r="B467" s="110" t="s">
        <v>39</v>
      </c>
      <c r="C467" s="224" t="s">
        <v>154</v>
      </c>
      <c r="D467" s="224" t="s">
        <v>156</v>
      </c>
      <c r="E467" s="45" t="s">
        <v>370</v>
      </c>
      <c r="F467" s="224" t="s">
        <v>27</v>
      </c>
      <c r="G467" s="224"/>
      <c r="H467" s="228">
        <f>H468</f>
        <v>21.6</v>
      </c>
      <c r="I467" s="228">
        <f>I468</f>
        <v>0</v>
      </c>
      <c r="J467" s="231">
        <f t="shared" si="60"/>
        <v>21.6</v>
      </c>
      <c r="K467" s="228">
        <f>K468</f>
        <v>0</v>
      </c>
      <c r="L467" s="233"/>
    </row>
    <row r="468" spans="1:15" s="33" customFormat="1" ht="26.25">
      <c r="A468" s="20" t="s">
        <v>74</v>
      </c>
      <c r="B468" s="110" t="s">
        <v>39</v>
      </c>
      <c r="C468" s="224" t="s">
        <v>154</v>
      </c>
      <c r="D468" s="224" t="s">
        <v>156</v>
      </c>
      <c r="E468" s="45" t="s">
        <v>370</v>
      </c>
      <c r="F468" s="224" t="s">
        <v>29</v>
      </c>
      <c r="G468" s="224"/>
      <c r="H468" s="228">
        <f>H469</f>
        <v>21.6</v>
      </c>
      <c r="I468" s="228">
        <f>I469</f>
        <v>0</v>
      </c>
      <c r="J468" s="231">
        <f t="shared" si="60"/>
        <v>21.6</v>
      </c>
      <c r="K468" s="228">
        <f>K469</f>
        <v>0</v>
      </c>
      <c r="L468" s="233"/>
    </row>
    <row r="469" spans="1:15" s="33" customFormat="1" ht="13.5">
      <c r="A469" s="226" t="s">
        <v>9</v>
      </c>
      <c r="B469" s="170" t="s">
        <v>39</v>
      </c>
      <c r="C469" s="171" t="s">
        <v>154</v>
      </c>
      <c r="D469" s="171" t="s">
        <v>156</v>
      </c>
      <c r="E469" s="173" t="s">
        <v>370</v>
      </c>
      <c r="F469" s="171" t="s">
        <v>29</v>
      </c>
      <c r="G469" s="224" t="s">
        <v>10</v>
      </c>
      <c r="H469" s="228">
        <v>21.6</v>
      </c>
      <c r="I469" s="228"/>
      <c r="J469" s="231">
        <f t="shared" si="60"/>
        <v>21.6</v>
      </c>
      <c r="K469" s="228"/>
      <c r="L469" s="233"/>
    </row>
    <row r="470" spans="1:15" s="33" customFormat="1" ht="29.25" customHeight="1">
      <c r="A470" s="38" t="s">
        <v>92</v>
      </c>
      <c r="B470" s="78" t="s">
        <v>39</v>
      </c>
      <c r="C470" s="224" t="s">
        <v>154</v>
      </c>
      <c r="D470" s="224" t="s">
        <v>156</v>
      </c>
      <c r="E470" s="45" t="s">
        <v>370</v>
      </c>
      <c r="F470" s="224" t="s">
        <v>93</v>
      </c>
      <c r="G470" s="224"/>
      <c r="H470" s="228">
        <f>H471</f>
        <v>0</v>
      </c>
      <c r="I470" s="228">
        <f>I471</f>
        <v>0</v>
      </c>
      <c r="J470" s="231">
        <f t="shared" si="60"/>
        <v>0</v>
      </c>
      <c r="K470" s="228">
        <f>K471</f>
        <v>0</v>
      </c>
      <c r="L470" s="233"/>
    </row>
    <row r="471" spans="1:15" s="33" customFormat="1" ht="15.75" customHeight="1">
      <c r="A471" s="38" t="s">
        <v>149</v>
      </c>
      <c r="B471" s="78" t="s">
        <v>39</v>
      </c>
      <c r="C471" s="224" t="s">
        <v>154</v>
      </c>
      <c r="D471" s="224" t="s">
        <v>156</v>
      </c>
      <c r="E471" s="45" t="s">
        <v>370</v>
      </c>
      <c r="F471" s="224" t="s">
        <v>150</v>
      </c>
      <c r="G471" s="224"/>
      <c r="H471" s="228">
        <f>H472</f>
        <v>0</v>
      </c>
      <c r="I471" s="228">
        <f>I472</f>
        <v>0</v>
      </c>
      <c r="J471" s="231">
        <f t="shared" si="60"/>
        <v>0</v>
      </c>
      <c r="K471" s="228">
        <f>K472</f>
        <v>0</v>
      </c>
      <c r="L471" s="233"/>
    </row>
    <row r="472" spans="1:15" s="33" customFormat="1" ht="16.5" customHeight="1">
      <c r="A472" s="226" t="s">
        <v>9</v>
      </c>
      <c r="B472" s="110" t="s">
        <v>39</v>
      </c>
      <c r="C472" s="224" t="s">
        <v>154</v>
      </c>
      <c r="D472" s="224" t="s">
        <v>156</v>
      </c>
      <c r="E472" s="45" t="s">
        <v>370</v>
      </c>
      <c r="F472" s="224" t="s">
        <v>150</v>
      </c>
      <c r="G472" s="224" t="s">
        <v>10</v>
      </c>
      <c r="H472" s="228"/>
      <c r="I472" s="228"/>
      <c r="J472" s="231">
        <f t="shared" si="60"/>
        <v>0</v>
      </c>
      <c r="K472" s="120"/>
      <c r="L472" s="233"/>
    </row>
    <row r="473" spans="1:15" s="33" customFormat="1" ht="15" hidden="1" customHeight="1">
      <c r="A473" s="226" t="s">
        <v>391</v>
      </c>
      <c r="B473" s="110" t="s">
        <v>39</v>
      </c>
      <c r="C473" s="224" t="s">
        <v>154</v>
      </c>
      <c r="D473" s="224" t="s">
        <v>156</v>
      </c>
      <c r="E473" s="45" t="s">
        <v>370</v>
      </c>
      <c r="F473" s="224"/>
      <c r="G473" s="224"/>
      <c r="H473" s="228">
        <f>H474+H477</f>
        <v>0</v>
      </c>
      <c r="I473" s="228"/>
      <c r="J473" s="231">
        <f t="shared" si="60"/>
        <v>0</v>
      </c>
      <c r="K473" s="228">
        <f>K474+K477</f>
        <v>0</v>
      </c>
      <c r="L473" s="233">
        <f t="shared" ref="L473:L479" si="65">H473+K473</f>
        <v>0</v>
      </c>
    </row>
    <row r="474" spans="1:15" s="33" customFormat="1" ht="15" hidden="1" customHeight="1">
      <c r="A474" s="226" t="s">
        <v>35</v>
      </c>
      <c r="B474" s="110" t="s">
        <v>39</v>
      </c>
      <c r="C474" s="224" t="s">
        <v>154</v>
      </c>
      <c r="D474" s="224" t="s">
        <v>156</v>
      </c>
      <c r="E474" s="45" t="s">
        <v>370</v>
      </c>
      <c r="F474" s="224" t="s">
        <v>27</v>
      </c>
      <c r="G474" s="224"/>
      <c r="H474" s="228">
        <f>H475</f>
        <v>0</v>
      </c>
      <c r="I474" s="228"/>
      <c r="J474" s="231">
        <f t="shared" si="60"/>
        <v>0</v>
      </c>
      <c r="K474" s="228">
        <f>K475</f>
        <v>0</v>
      </c>
      <c r="L474" s="233">
        <f t="shared" si="65"/>
        <v>0</v>
      </c>
    </row>
    <row r="475" spans="1:15" s="33" customFormat="1" ht="13.5" hidden="1" customHeight="1">
      <c r="A475" s="226" t="s">
        <v>28</v>
      </c>
      <c r="B475" s="110" t="s">
        <v>39</v>
      </c>
      <c r="C475" s="224" t="s">
        <v>154</v>
      </c>
      <c r="D475" s="224" t="s">
        <v>156</v>
      </c>
      <c r="E475" s="45" t="s">
        <v>370</v>
      </c>
      <c r="F475" s="224" t="s">
        <v>29</v>
      </c>
      <c r="G475" s="224"/>
      <c r="H475" s="228">
        <f>H476</f>
        <v>0</v>
      </c>
      <c r="I475" s="228"/>
      <c r="J475" s="231">
        <f t="shared" si="60"/>
        <v>0</v>
      </c>
      <c r="K475" s="228">
        <f>K476</f>
        <v>0</v>
      </c>
      <c r="L475" s="233">
        <f t="shared" si="65"/>
        <v>0</v>
      </c>
    </row>
    <row r="476" spans="1:15" s="33" customFormat="1" ht="13.5" hidden="1" customHeight="1">
      <c r="A476" s="226" t="s">
        <v>9</v>
      </c>
      <c r="B476" s="110" t="s">
        <v>39</v>
      </c>
      <c r="C476" s="224" t="s">
        <v>154</v>
      </c>
      <c r="D476" s="224" t="s">
        <v>156</v>
      </c>
      <c r="E476" s="45" t="s">
        <v>370</v>
      </c>
      <c r="F476" s="224" t="s">
        <v>29</v>
      </c>
      <c r="G476" s="224" t="s">
        <v>10</v>
      </c>
      <c r="H476" s="228"/>
      <c r="I476" s="228"/>
      <c r="J476" s="231">
        <f t="shared" si="60"/>
        <v>0</v>
      </c>
      <c r="K476" s="120"/>
      <c r="L476" s="233">
        <f t="shared" si="65"/>
        <v>0</v>
      </c>
      <c r="O476" s="147"/>
    </row>
    <row r="477" spans="1:15" s="33" customFormat="1" ht="27.75" hidden="1" customHeight="1">
      <c r="A477" s="64" t="s">
        <v>92</v>
      </c>
      <c r="B477" s="110" t="s">
        <v>39</v>
      </c>
      <c r="C477" s="224" t="s">
        <v>154</v>
      </c>
      <c r="D477" s="224" t="s">
        <v>156</v>
      </c>
      <c r="E477" s="45" t="s">
        <v>370</v>
      </c>
      <c r="F477" s="224" t="s">
        <v>93</v>
      </c>
      <c r="G477" s="224"/>
      <c r="H477" s="228">
        <f>H478</f>
        <v>0</v>
      </c>
      <c r="I477" s="228"/>
      <c r="J477" s="231">
        <f t="shared" si="60"/>
        <v>0</v>
      </c>
      <c r="K477" s="228">
        <f>K478</f>
        <v>0</v>
      </c>
      <c r="L477" s="233">
        <f t="shared" si="65"/>
        <v>0</v>
      </c>
    </row>
    <row r="478" spans="1:15" s="33" customFormat="1" ht="13.5" hidden="1" customHeight="1">
      <c r="A478" s="64" t="s">
        <v>149</v>
      </c>
      <c r="B478" s="110" t="s">
        <v>39</v>
      </c>
      <c r="C478" s="224" t="s">
        <v>154</v>
      </c>
      <c r="D478" s="224" t="s">
        <v>156</v>
      </c>
      <c r="E478" s="45" t="s">
        <v>370</v>
      </c>
      <c r="F478" s="224" t="s">
        <v>150</v>
      </c>
      <c r="G478" s="224"/>
      <c r="H478" s="228">
        <f>H479</f>
        <v>0</v>
      </c>
      <c r="I478" s="228"/>
      <c r="J478" s="231">
        <f t="shared" si="60"/>
        <v>0</v>
      </c>
      <c r="K478" s="228">
        <f>K479</f>
        <v>0</v>
      </c>
      <c r="L478" s="233">
        <f t="shared" si="65"/>
        <v>0</v>
      </c>
    </row>
    <row r="479" spans="1:15" s="33" customFormat="1" ht="13.5" hidden="1" customHeight="1">
      <c r="A479" s="226" t="s">
        <v>9</v>
      </c>
      <c r="B479" s="110" t="s">
        <v>39</v>
      </c>
      <c r="C479" s="224" t="s">
        <v>154</v>
      </c>
      <c r="D479" s="224" t="s">
        <v>156</v>
      </c>
      <c r="E479" s="45" t="s">
        <v>370</v>
      </c>
      <c r="F479" s="224" t="s">
        <v>150</v>
      </c>
      <c r="G479" s="224" t="s">
        <v>10</v>
      </c>
      <c r="H479" s="228"/>
      <c r="I479" s="228"/>
      <c r="J479" s="231">
        <f t="shared" si="60"/>
        <v>0</v>
      </c>
      <c r="K479" s="118"/>
      <c r="L479" s="233">
        <f t="shared" si="65"/>
        <v>0</v>
      </c>
    </row>
    <row r="480" spans="1:15" s="33" customFormat="1" ht="34.5" customHeight="1">
      <c r="A480" s="158" t="s">
        <v>603</v>
      </c>
      <c r="B480" s="111" t="s">
        <v>39</v>
      </c>
      <c r="C480" s="223" t="s">
        <v>154</v>
      </c>
      <c r="D480" s="223" t="s">
        <v>156</v>
      </c>
      <c r="E480" s="45" t="s">
        <v>604</v>
      </c>
      <c r="F480" s="224"/>
      <c r="G480" s="224"/>
      <c r="H480" s="228">
        <f t="shared" ref="H480:I482" si="66">H481</f>
        <v>2417.9</v>
      </c>
      <c r="I480" s="228">
        <f t="shared" si="66"/>
        <v>0</v>
      </c>
      <c r="J480" s="231">
        <f>I480</f>
        <v>0</v>
      </c>
      <c r="K480" s="228">
        <f>K481</f>
        <v>0</v>
      </c>
      <c r="L480" s="233"/>
    </row>
    <row r="481" spans="1:15" s="33" customFormat="1" ht="13.5" customHeight="1">
      <c r="A481" s="64" t="s">
        <v>92</v>
      </c>
      <c r="B481" s="110" t="s">
        <v>39</v>
      </c>
      <c r="C481" s="224" t="s">
        <v>154</v>
      </c>
      <c r="D481" s="224" t="s">
        <v>156</v>
      </c>
      <c r="E481" s="45" t="s">
        <v>604</v>
      </c>
      <c r="F481" s="224" t="s">
        <v>93</v>
      </c>
      <c r="G481" s="224"/>
      <c r="H481" s="228">
        <f t="shared" si="66"/>
        <v>2417.9</v>
      </c>
      <c r="I481" s="228">
        <f t="shared" si="66"/>
        <v>0</v>
      </c>
      <c r="J481" s="231">
        <f t="shared" ref="J481:J499" si="67">I481</f>
        <v>0</v>
      </c>
      <c r="K481" s="228">
        <f>K482</f>
        <v>0</v>
      </c>
      <c r="L481" s="233"/>
    </row>
    <row r="482" spans="1:15" s="33" customFormat="1" ht="13.5" customHeight="1">
      <c r="A482" s="64" t="s">
        <v>149</v>
      </c>
      <c r="B482" s="110" t="s">
        <v>39</v>
      </c>
      <c r="C482" s="224" t="s">
        <v>154</v>
      </c>
      <c r="D482" s="224" t="s">
        <v>156</v>
      </c>
      <c r="E482" s="45" t="s">
        <v>604</v>
      </c>
      <c r="F482" s="224" t="s">
        <v>150</v>
      </c>
      <c r="G482" s="224"/>
      <c r="H482" s="228">
        <f t="shared" si="66"/>
        <v>2417.9</v>
      </c>
      <c r="I482" s="228">
        <f t="shared" si="66"/>
        <v>0</v>
      </c>
      <c r="J482" s="231">
        <f t="shared" si="67"/>
        <v>0</v>
      </c>
      <c r="K482" s="228">
        <f>K483</f>
        <v>0</v>
      </c>
      <c r="L482" s="233"/>
    </row>
    <row r="483" spans="1:15" s="33" customFormat="1" ht="13.5" customHeight="1">
      <c r="A483" s="226" t="s">
        <v>11</v>
      </c>
      <c r="B483" s="110" t="s">
        <v>39</v>
      </c>
      <c r="C483" s="224" t="s">
        <v>154</v>
      </c>
      <c r="D483" s="224" t="s">
        <v>156</v>
      </c>
      <c r="E483" s="45" t="s">
        <v>604</v>
      </c>
      <c r="F483" s="224" t="s">
        <v>150</v>
      </c>
      <c r="G483" s="224" t="s">
        <v>12</v>
      </c>
      <c r="H483" s="228">
        <v>2417.9</v>
      </c>
      <c r="I483" s="228"/>
      <c r="J483" s="231">
        <f t="shared" si="67"/>
        <v>0</v>
      </c>
      <c r="K483" s="120"/>
      <c r="L483" s="233"/>
    </row>
    <row r="484" spans="1:15" s="33" customFormat="1" ht="24.75" hidden="1" customHeight="1">
      <c r="A484" s="158" t="s">
        <v>600</v>
      </c>
      <c r="B484" s="111" t="s">
        <v>39</v>
      </c>
      <c r="C484" s="223" t="s">
        <v>154</v>
      </c>
      <c r="D484" s="223" t="s">
        <v>156</v>
      </c>
      <c r="E484" s="49" t="s">
        <v>594</v>
      </c>
      <c r="F484" s="224"/>
      <c r="G484" s="224"/>
      <c r="H484" s="228">
        <f>H485</f>
        <v>0</v>
      </c>
      <c r="I484" s="228">
        <f t="shared" ref="H484:I486" si="68">I485</f>
        <v>0</v>
      </c>
      <c r="J484" s="231">
        <f t="shared" si="67"/>
        <v>0</v>
      </c>
      <c r="K484" s="228">
        <f>K485</f>
        <v>0</v>
      </c>
      <c r="L484" s="233"/>
    </row>
    <row r="485" spans="1:15" s="33" customFormat="1" ht="13.5" hidden="1" customHeight="1">
      <c r="A485" s="64" t="s">
        <v>92</v>
      </c>
      <c r="B485" s="110" t="s">
        <v>39</v>
      </c>
      <c r="C485" s="224" t="s">
        <v>154</v>
      </c>
      <c r="D485" s="224" t="s">
        <v>156</v>
      </c>
      <c r="E485" s="45" t="s">
        <v>594</v>
      </c>
      <c r="F485" s="224" t="s">
        <v>93</v>
      </c>
      <c r="G485" s="224"/>
      <c r="H485" s="228">
        <f t="shared" si="68"/>
        <v>0</v>
      </c>
      <c r="I485" s="228">
        <f t="shared" si="68"/>
        <v>0</v>
      </c>
      <c r="J485" s="231">
        <f t="shared" si="67"/>
        <v>0</v>
      </c>
      <c r="K485" s="228">
        <f>K486</f>
        <v>0</v>
      </c>
      <c r="L485" s="233"/>
    </row>
    <row r="486" spans="1:15" s="33" customFormat="1" ht="13.5" hidden="1" customHeight="1">
      <c r="A486" s="64" t="s">
        <v>149</v>
      </c>
      <c r="B486" s="110" t="s">
        <v>39</v>
      </c>
      <c r="C486" s="224" t="s">
        <v>154</v>
      </c>
      <c r="D486" s="224" t="s">
        <v>156</v>
      </c>
      <c r="E486" s="45" t="s">
        <v>594</v>
      </c>
      <c r="F486" s="224" t="s">
        <v>150</v>
      </c>
      <c r="G486" s="224"/>
      <c r="H486" s="228">
        <f t="shared" si="68"/>
        <v>0</v>
      </c>
      <c r="I486" s="228">
        <f t="shared" si="68"/>
        <v>0</v>
      </c>
      <c r="J486" s="231">
        <f t="shared" si="67"/>
        <v>0</v>
      </c>
      <c r="K486" s="228">
        <f>K487</f>
        <v>0</v>
      </c>
      <c r="L486" s="233"/>
    </row>
    <row r="487" spans="1:15" s="33" customFormat="1" ht="13.5" hidden="1" customHeight="1">
      <c r="A487" s="226" t="s">
        <v>9</v>
      </c>
      <c r="B487" s="110" t="s">
        <v>39</v>
      </c>
      <c r="C487" s="224" t="s">
        <v>154</v>
      </c>
      <c r="D487" s="224" t="s">
        <v>156</v>
      </c>
      <c r="E487" s="45" t="s">
        <v>594</v>
      </c>
      <c r="F487" s="224" t="s">
        <v>150</v>
      </c>
      <c r="G487" s="224" t="s">
        <v>10</v>
      </c>
      <c r="H487" s="228"/>
      <c r="I487" s="228"/>
      <c r="J487" s="231">
        <f t="shared" si="67"/>
        <v>0</v>
      </c>
      <c r="K487" s="120"/>
      <c r="L487" s="233"/>
    </row>
    <row r="488" spans="1:15" s="33" customFormat="1" ht="13.5" customHeight="1">
      <c r="A488" s="36" t="s">
        <v>626</v>
      </c>
      <c r="B488" s="111" t="s">
        <v>39</v>
      </c>
      <c r="C488" s="223" t="s">
        <v>156</v>
      </c>
      <c r="D488" s="223" t="s">
        <v>627</v>
      </c>
      <c r="E488" s="49"/>
      <c r="F488" s="223"/>
      <c r="G488" s="223"/>
      <c r="H488" s="229"/>
      <c r="I488" s="229">
        <f>I489</f>
        <v>0</v>
      </c>
      <c r="J488" s="231">
        <f t="shared" si="67"/>
        <v>0</v>
      </c>
      <c r="K488" s="134"/>
      <c r="L488" s="231"/>
    </row>
    <row r="489" spans="1:15" s="33" customFormat="1" ht="42" customHeight="1">
      <c r="A489" s="36" t="s">
        <v>437</v>
      </c>
      <c r="B489" s="110" t="s">
        <v>39</v>
      </c>
      <c r="C489" s="224" t="s">
        <v>154</v>
      </c>
      <c r="D489" s="224" t="s">
        <v>627</v>
      </c>
      <c r="E489" s="45" t="s">
        <v>439</v>
      </c>
      <c r="F489" s="224"/>
      <c r="G489" s="224"/>
      <c r="H489" s="228">
        <f t="shared" ref="H489:I491" si="69">H490</f>
        <v>400</v>
      </c>
      <c r="I489" s="228">
        <f t="shared" si="69"/>
        <v>0</v>
      </c>
      <c r="J489" s="233">
        <f t="shared" si="67"/>
        <v>0</v>
      </c>
      <c r="K489" s="228">
        <f>K490</f>
        <v>0</v>
      </c>
      <c r="L489" s="233">
        <f t="shared" ref="L489:L499" si="70">H489+K489</f>
        <v>400</v>
      </c>
    </row>
    <row r="490" spans="1:15" s="33" customFormat="1" ht="40.5" customHeight="1">
      <c r="A490" s="64" t="s">
        <v>92</v>
      </c>
      <c r="B490" s="110" t="s">
        <v>39</v>
      </c>
      <c r="C490" s="224" t="s">
        <v>154</v>
      </c>
      <c r="D490" s="224" t="s">
        <v>627</v>
      </c>
      <c r="E490" s="45" t="s">
        <v>439</v>
      </c>
      <c r="F490" s="224" t="s">
        <v>93</v>
      </c>
      <c r="G490" s="224"/>
      <c r="H490" s="228">
        <f t="shared" si="69"/>
        <v>400</v>
      </c>
      <c r="I490" s="228">
        <f t="shared" si="69"/>
        <v>0</v>
      </c>
      <c r="J490" s="233">
        <f t="shared" si="67"/>
        <v>0</v>
      </c>
      <c r="K490" s="228">
        <f>K491</f>
        <v>0</v>
      </c>
      <c r="L490" s="233">
        <f t="shared" si="70"/>
        <v>400</v>
      </c>
    </row>
    <row r="491" spans="1:15" s="33" customFormat="1" ht="13.5" customHeight="1">
      <c r="A491" s="64" t="s">
        <v>149</v>
      </c>
      <c r="B491" s="110" t="s">
        <v>39</v>
      </c>
      <c r="C491" s="224" t="s">
        <v>154</v>
      </c>
      <c r="D491" s="224" t="s">
        <v>627</v>
      </c>
      <c r="E491" s="45" t="s">
        <v>439</v>
      </c>
      <c r="F491" s="224" t="s">
        <v>150</v>
      </c>
      <c r="G491" s="224"/>
      <c r="H491" s="228">
        <f t="shared" si="69"/>
        <v>400</v>
      </c>
      <c r="I491" s="228">
        <f t="shared" si="69"/>
        <v>0</v>
      </c>
      <c r="J491" s="233">
        <f t="shared" si="67"/>
        <v>0</v>
      </c>
      <c r="K491" s="228">
        <f>K492</f>
        <v>0</v>
      </c>
      <c r="L491" s="233">
        <f t="shared" si="70"/>
        <v>400</v>
      </c>
    </row>
    <row r="492" spans="1:15" s="33" customFormat="1" ht="13.5" customHeight="1">
      <c r="A492" s="226" t="s">
        <v>11</v>
      </c>
      <c r="B492" s="110" t="s">
        <v>39</v>
      </c>
      <c r="C492" s="224" t="s">
        <v>154</v>
      </c>
      <c r="D492" s="224" t="s">
        <v>627</v>
      </c>
      <c r="E492" s="45" t="s">
        <v>439</v>
      </c>
      <c r="F492" s="224" t="s">
        <v>150</v>
      </c>
      <c r="G492" s="224" t="s">
        <v>12</v>
      </c>
      <c r="H492" s="228">
        <v>400</v>
      </c>
      <c r="I492" s="228"/>
      <c r="J492" s="233">
        <f t="shared" si="67"/>
        <v>0</v>
      </c>
      <c r="K492" s="120"/>
      <c r="L492" s="233">
        <f t="shared" si="70"/>
        <v>400</v>
      </c>
      <c r="O492" s="147"/>
    </row>
    <row r="493" spans="1:15" s="33" customFormat="1" ht="13.5" hidden="1" customHeight="1">
      <c r="A493" s="226" t="s">
        <v>503</v>
      </c>
      <c r="B493" s="110" t="s">
        <v>39</v>
      </c>
      <c r="C493" s="224" t="s">
        <v>154</v>
      </c>
      <c r="D493" s="224" t="s">
        <v>156</v>
      </c>
      <c r="E493" s="45" t="s">
        <v>455</v>
      </c>
      <c r="F493" s="224"/>
      <c r="G493" s="224"/>
      <c r="H493" s="228">
        <f t="shared" ref="H493:K495" si="71">H494</f>
        <v>0</v>
      </c>
      <c r="I493" s="228"/>
      <c r="J493" s="231">
        <f t="shared" si="67"/>
        <v>0</v>
      </c>
      <c r="K493" s="228">
        <f t="shared" si="71"/>
        <v>0</v>
      </c>
      <c r="L493" s="233">
        <f t="shared" si="70"/>
        <v>0</v>
      </c>
      <c r="O493" s="147"/>
    </row>
    <row r="494" spans="1:15" s="33" customFormat="1" ht="24" hidden="1" customHeight="1">
      <c r="A494" s="64" t="s">
        <v>92</v>
      </c>
      <c r="B494" s="110" t="s">
        <v>39</v>
      </c>
      <c r="C494" s="224" t="s">
        <v>154</v>
      </c>
      <c r="D494" s="224" t="s">
        <v>156</v>
      </c>
      <c r="E494" s="45" t="s">
        <v>455</v>
      </c>
      <c r="F494" s="224" t="s">
        <v>93</v>
      </c>
      <c r="G494" s="224"/>
      <c r="H494" s="228">
        <f t="shared" si="71"/>
        <v>0</v>
      </c>
      <c r="I494" s="228"/>
      <c r="J494" s="231">
        <f t="shared" si="67"/>
        <v>0</v>
      </c>
      <c r="K494" s="228">
        <f t="shared" si="71"/>
        <v>0</v>
      </c>
      <c r="L494" s="233">
        <f t="shared" si="70"/>
        <v>0</v>
      </c>
    </row>
    <row r="495" spans="1:15" s="33" customFormat="1" ht="13.5" hidden="1" customHeight="1">
      <c r="A495" s="64" t="s">
        <v>149</v>
      </c>
      <c r="B495" s="110" t="s">
        <v>39</v>
      </c>
      <c r="C495" s="224" t="s">
        <v>154</v>
      </c>
      <c r="D495" s="224" t="s">
        <v>156</v>
      </c>
      <c r="E495" s="45" t="s">
        <v>455</v>
      </c>
      <c r="F495" s="224" t="s">
        <v>150</v>
      </c>
      <c r="G495" s="224"/>
      <c r="H495" s="228">
        <f t="shared" si="71"/>
        <v>0</v>
      </c>
      <c r="I495" s="228"/>
      <c r="J495" s="231">
        <f t="shared" si="67"/>
        <v>0</v>
      </c>
      <c r="K495" s="228">
        <f t="shared" si="71"/>
        <v>0</v>
      </c>
      <c r="L495" s="233">
        <f t="shared" si="70"/>
        <v>0</v>
      </c>
    </row>
    <row r="496" spans="1:15" s="33" customFormat="1" ht="13.5" hidden="1" customHeight="1">
      <c r="A496" s="226" t="s">
        <v>11</v>
      </c>
      <c r="B496" s="110" t="s">
        <v>39</v>
      </c>
      <c r="C496" s="224" t="s">
        <v>154</v>
      </c>
      <c r="D496" s="224" t="s">
        <v>156</v>
      </c>
      <c r="E496" s="45" t="s">
        <v>455</v>
      </c>
      <c r="F496" s="224" t="s">
        <v>150</v>
      </c>
      <c r="G496" s="224" t="s">
        <v>12</v>
      </c>
      <c r="H496" s="228"/>
      <c r="I496" s="228"/>
      <c r="J496" s="231">
        <f t="shared" si="67"/>
        <v>0</v>
      </c>
      <c r="K496" s="120"/>
      <c r="L496" s="233">
        <f t="shared" si="70"/>
        <v>0</v>
      </c>
      <c r="O496" s="147"/>
    </row>
    <row r="497" spans="1:17" s="33" customFormat="1" ht="29.25" hidden="1" customHeight="1">
      <c r="A497" s="64" t="s">
        <v>92</v>
      </c>
      <c r="B497" s="110" t="s">
        <v>39</v>
      </c>
      <c r="C497" s="224" t="s">
        <v>154</v>
      </c>
      <c r="D497" s="224" t="s">
        <v>156</v>
      </c>
      <c r="E497" s="45" t="s">
        <v>456</v>
      </c>
      <c r="F497" s="224" t="s">
        <v>93</v>
      </c>
      <c r="G497" s="224"/>
      <c r="H497" s="228">
        <f>H498</f>
        <v>0</v>
      </c>
      <c r="I497" s="228"/>
      <c r="J497" s="231">
        <f t="shared" si="67"/>
        <v>0</v>
      </c>
      <c r="K497" s="228">
        <f>K498</f>
        <v>0</v>
      </c>
      <c r="L497" s="233">
        <f t="shared" si="70"/>
        <v>0</v>
      </c>
    </row>
    <row r="498" spans="1:17" s="33" customFormat="1" ht="13.5" hidden="1" customHeight="1">
      <c r="A498" s="64" t="s">
        <v>149</v>
      </c>
      <c r="B498" s="110" t="s">
        <v>39</v>
      </c>
      <c r="C498" s="224" t="s">
        <v>154</v>
      </c>
      <c r="D498" s="224" t="s">
        <v>156</v>
      </c>
      <c r="E498" s="45" t="s">
        <v>456</v>
      </c>
      <c r="F498" s="224" t="s">
        <v>150</v>
      </c>
      <c r="G498" s="224"/>
      <c r="H498" s="228">
        <f>H499</f>
        <v>0</v>
      </c>
      <c r="I498" s="228"/>
      <c r="J498" s="231">
        <f t="shared" si="67"/>
        <v>0</v>
      </c>
      <c r="K498" s="228">
        <f>K499</f>
        <v>0</v>
      </c>
      <c r="L498" s="233">
        <f t="shared" si="70"/>
        <v>0</v>
      </c>
    </row>
    <row r="499" spans="1:17" s="33" customFormat="1" ht="13.5" hidden="1" customHeight="1">
      <c r="A499" s="226" t="s">
        <v>11</v>
      </c>
      <c r="B499" s="110" t="s">
        <v>39</v>
      </c>
      <c r="C499" s="224" t="s">
        <v>154</v>
      </c>
      <c r="D499" s="224" t="s">
        <v>156</v>
      </c>
      <c r="E499" s="45" t="s">
        <v>456</v>
      </c>
      <c r="F499" s="224" t="s">
        <v>150</v>
      </c>
      <c r="G499" s="224" t="s">
        <v>12</v>
      </c>
      <c r="H499" s="228"/>
      <c r="I499" s="228"/>
      <c r="J499" s="231">
        <f t="shared" si="67"/>
        <v>0</v>
      </c>
      <c r="K499" s="120"/>
      <c r="L499" s="233">
        <f t="shared" si="70"/>
        <v>0</v>
      </c>
      <c r="O499" s="147"/>
    </row>
    <row r="500" spans="1:17" s="33" customFormat="1" ht="24.75" customHeight="1">
      <c r="A500" s="158" t="s">
        <v>600</v>
      </c>
      <c r="B500" s="111" t="s">
        <v>39</v>
      </c>
      <c r="C500" s="223" t="s">
        <v>154</v>
      </c>
      <c r="D500" s="223" t="s">
        <v>156</v>
      </c>
      <c r="E500" s="49" t="s">
        <v>601</v>
      </c>
      <c r="F500" s="224"/>
      <c r="G500" s="224"/>
      <c r="H500" s="228">
        <f t="shared" ref="H500:I502" si="72">H501</f>
        <v>0</v>
      </c>
      <c r="I500" s="228">
        <f t="shared" si="72"/>
        <v>0</v>
      </c>
      <c r="J500" s="231">
        <f t="shared" si="60"/>
        <v>0</v>
      </c>
      <c r="K500" s="120"/>
      <c r="L500" s="233"/>
      <c r="O500" s="147"/>
    </row>
    <row r="501" spans="1:17" s="33" customFormat="1" ht="13.5" customHeight="1">
      <c r="A501" s="64" t="s">
        <v>92</v>
      </c>
      <c r="B501" s="110" t="s">
        <v>39</v>
      </c>
      <c r="C501" s="224" t="s">
        <v>154</v>
      </c>
      <c r="D501" s="224" t="s">
        <v>156</v>
      </c>
      <c r="E501" s="45" t="s">
        <v>601</v>
      </c>
      <c r="F501" s="224" t="s">
        <v>93</v>
      </c>
      <c r="G501" s="224"/>
      <c r="H501" s="228">
        <f t="shared" si="72"/>
        <v>0</v>
      </c>
      <c r="I501" s="228">
        <f t="shared" si="72"/>
        <v>0</v>
      </c>
      <c r="J501" s="231">
        <f t="shared" si="60"/>
        <v>0</v>
      </c>
      <c r="K501" s="120"/>
      <c r="L501" s="233"/>
      <c r="O501" s="147"/>
    </row>
    <row r="502" spans="1:17" s="33" customFormat="1" ht="13.5" customHeight="1">
      <c r="A502" s="64" t="s">
        <v>149</v>
      </c>
      <c r="B502" s="110" t="s">
        <v>39</v>
      </c>
      <c r="C502" s="224" t="s">
        <v>154</v>
      </c>
      <c r="D502" s="224" t="s">
        <v>156</v>
      </c>
      <c r="E502" s="45" t="s">
        <v>601</v>
      </c>
      <c r="F502" s="224" t="s">
        <v>150</v>
      </c>
      <c r="G502" s="224"/>
      <c r="H502" s="228">
        <f t="shared" si="72"/>
        <v>0</v>
      </c>
      <c r="I502" s="228">
        <f t="shared" si="72"/>
        <v>0</v>
      </c>
      <c r="J502" s="231">
        <f t="shared" si="60"/>
        <v>0</v>
      </c>
      <c r="K502" s="120"/>
      <c r="L502" s="233"/>
      <c r="O502" s="147"/>
    </row>
    <row r="503" spans="1:17" s="33" customFormat="1" ht="13.5" customHeight="1">
      <c r="A503" s="226" t="s">
        <v>9</v>
      </c>
      <c r="B503" s="110" t="s">
        <v>39</v>
      </c>
      <c r="C503" s="224" t="s">
        <v>154</v>
      </c>
      <c r="D503" s="224" t="s">
        <v>156</v>
      </c>
      <c r="E503" s="45" t="s">
        <v>601</v>
      </c>
      <c r="F503" s="224" t="s">
        <v>150</v>
      </c>
      <c r="G503" s="224" t="s">
        <v>10</v>
      </c>
      <c r="H503" s="228"/>
      <c r="I503" s="228"/>
      <c r="J503" s="231">
        <f t="shared" si="60"/>
        <v>0</v>
      </c>
      <c r="K503" s="120"/>
      <c r="L503" s="233"/>
      <c r="O503" s="147"/>
    </row>
    <row r="504" spans="1:17" s="33" customFormat="1" ht="38.25">
      <c r="A504" s="36" t="s">
        <v>394</v>
      </c>
      <c r="B504" s="111" t="s">
        <v>395</v>
      </c>
      <c r="C504" s="223"/>
      <c r="D504" s="223"/>
      <c r="E504" s="34"/>
      <c r="F504" s="223"/>
      <c r="G504" s="223"/>
      <c r="H504" s="229">
        <f>H505+H506</f>
        <v>14463.900000000001</v>
      </c>
      <c r="I504" s="229">
        <f>I505+I506</f>
        <v>0</v>
      </c>
      <c r="J504" s="231">
        <f t="shared" si="60"/>
        <v>14463.900000000001</v>
      </c>
      <c r="K504" s="229">
        <f>K505+K506</f>
        <v>10078.099999999999</v>
      </c>
      <c r="L504" s="229">
        <f>L505+L506</f>
        <v>10367.5</v>
      </c>
      <c r="N504" s="71"/>
      <c r="O504" s="71"/>
      <c r="P504" s="71"/>
    </row>
    <row r="505" spans="1:17" s="33" customFormat="1" ht="13.5">
      <c r="A505" s="36" t="s">
        <v>9</v>
      </c>
      <c r="B505" s="111" t="s">
        <v>395</v>
      </c>
      <c r="C505" s="223"/>
      <c r="D505" s="223"/>
      <c r="E505" s="34"/>
      <c r="F505" s="223"/>
      <c r="G505" s="223" t="s">
        <v>10</v>
      </c>
      <c r="H505" s="229">
        <f>H513+H519+H525+H535+H539+H562+H575+H582+H587+H609+H617+H635+H592+H665+H531+H542+H621+H628+H568+H671+H556+H597+H601+H605+H652</f>
        <v>11117.7</v>
      </c>
      <c r="I505" s="229">
        <f>I513+I519+I525+I535+I539+I562+I575+I582+I587+I609+I617+I635+I592+I665+I531+I542+I621+I628+I568+I671+I556+I597+I601+I605+I652</f>
        <v>0</v>
      </c>
      <c r="J505" s="231">
        <f t="shared" si="60"/>
        <v>11117.7</v>
      </c>
      <c r="K505" s="229">
        <f>K513+K519+K525+K535+K539+K562+K575+K582+K587+K609+K617+K635+K592+K665+K531+K542+K621+K628+K568+K671+K556+K597+K601+K605+K652</f>
        <v>6993.4</v>
      </c>
      <c r="L505" s="229">
        <f>L513+L519+L525+L535+L539+L562+L575+L582+L587+L609+L617+L635+L592+L665+L531+L542+L621+L628+L568+L671+L556+L597+L601+L605+L652</f>
        <v>6993.4</v>
      </c>
      <c r="P505" s="71"/>
      <c r="Q505" s="71"/>
    </row>
    <row r="506" spans="1:17" s="33" customFormat="1" ht="13.5">
      <c r="A506" s="36" t="s">
        <v>11</v>
      </c>
      <c r="B506" s="111" t="s">
        <v>395</v>
      </c>
      <c r="C506" s="223"/>
      <c r="D506" s="223"/>
      <c r="E506" s="34"/>
      <c r="F506" s="223"/>
      <c r="G506" s="223" t="s">
        <v>12</v>
      </c>
      <c r="H506" s="229">
        <f>H549+H660+H644+H639+H613</f>
        <v>3346.2000000000003</v>
      </c>
      <c r="I506" s="229">
        <f>I549+I660+I644+I639+I613+I648</f>
        <v>0</v>
      </c>
      <c r="J506" s="231">
        <f t="shared" si="60"/>
        <v>3346.2000000000003</v>
      </c>
      <c r="K506" s="229">
        <f>K549+K660+K644+K639+K613</f>
        <v>3084.7</v>
      </c>
      <c r="L506" s="229">
        <f>L549+L660+L644+L639+L613</f>
        <v>3374.1000000000004</v>
      </c>
    </row>
    <row r="507" spans="1:17" s="33" customFormat="1" ht="13.5" customHeight="1">
      <c r="A507" s="36" t="s">
        <v>403</v>
      </c>
      <c r="B507" s="111" t="s">
        <v>395</v>
      </c>
      <c r="C507" s="223" t="s">
        <v>13</v>
      </c>
      <c r="D507" s="223"/>
      <c r="E507" s="34"/>
      <c r="F507" s="223"/>
      <c r="G507" s="223"/>
      <c r="H507" s="229">
        <f>H508+H514+H520</f>
        <v>3177.8</v>
      </c>
      <c r="I507" s="229">
        <f>I508+I514+I520</f>
        <v>0</v>
      </c>
      <c r="J507" s="231">
        <f t="shared" si="60"/>
        <v>3177.8</v>
      </c>
      <c r="K507" s="229">
        <f>K508+K514+K520</f>
        <v>2933.3999999999996</v>
      </c>
      <c r="L507" s="231">
        <f>H507+K507</f>
        <v>6111.2</v>
      </c>
    </row>
    <row r="508" spans="1:17" s="33" customFormat="1" ht="40.5">
      <c r="A508" s="98" t="s">
        <v>40</v>
      </c>
      <c r="B508" s="130" t="s">
        <v>395</v>
      </c>
      <c r="C508" s="18" t="s">
        <v>13</v>
      </c>
      <c r="D508" s="18" t="s">
        <v>41</v>
      </c>
      <c r="E508" s="18"/>
      <c r="F508" s="18"/>
      <c r="G508" s="18"/>
      <c r="H508" s="99">
        <f t="shared" ref="H508:I512" si="73">H509</f>
        <v>2259.4</v>
      </c>
      <c r="I508" s="99">
        <f t="shared" si="73"/>
        <v>0</v>
      </c>
      <c r="J508" s="231">
        <f t="shared" ref="J508:J571" si="74">H508+I508</f>
        <v>2259.4</v>
      </c>
      <c r="K508" s="99">
        <f t="shared" ref="K508:L512" si="75">K509</f>
        <v>2074.1</v>
      </c>
      <c r="L508" s="99">
        <f t="shared" si="75"/>
        <v>2074.1</v>
      </c>
    </row>
    <row r="509" spans="1:17" s="33" customFormat="1" ht="13.5" customHeight="1">
      <c r="A509" s="98" t="s">
        <v>16</v>
      </c>
      <c r="B509" s="130" t="s">
        <v>395</v>
      </c>
      <c r="C509" s="18" t="s">
        <v>13</v>
      </c>
      <c r="D509" s="18" t="s">
        <v>41</v>
      </c>
      <c r="E509" s="18" t="s">
        <v>203</v>
      </c>
      <c r="F509" s="18"/>
      <c r="G509" s="18"/>
      <c r="H509" s="99">
        <f t="shared" si="73"/>
        <v>2259.4</v>
      </c>
      <c r="I509" s="99">
        <f t="shared" si="73"/>
        <v>0</v>
      </c>
      <c r="J509" s="231">
        <f t="shared" si="74"/>
        <v>2259.4</v>
      </c>
      <c r="K509" s="99">
        <f t="shared" si="75"/>
        <v>2074.1</v>
      </c>
      <c r="L509" s="99">
        <f t="shared" si="75"/>
        <v>2074.1</v>
      </c>
    </row>
    <row r="510" spans="1:17" s="33" customFormat="1" ht="13.5" customHeight="1">
      <c r="A510" s="98" t="s">
        <v>207</v>
      </c>
      <c r="B510" s="130" t="s">
        <v>395</v>
      </c>
      <c r="C510" s="18" t="s">
        <v>13</v>
      </c>
      <c r="D510" s="18" t="s">
        <v>41</v>
      </c>
      <c r="E510" s="18" t="s">
        <v>206</v>
      </c>
      <c r="F510" s="18"/>
      <c r="G510" s="18"/>
      <c r="H510" s="99">
        <f t="shared" si="73"/>
        <v>2259.4</v>
      </c>
      <c r="I510" s="99">
        <f t="shared" si="73"/>
        <v>0</v>
      </c>
      <c r="J510" s="231">
        <f t="shared" si="74"/>
        <v>2259.4</v>
      </c>
      <c r="K510" s="99">
        <f t="shared" si="75"/>
        <v>2074.1</v>
      </c>
      <c r="L510" s="99">
        <f t="shared" si="75"/>
        <v>2074.1</v>
      </c>
    </row>
    <row r="511" spans="1:17" s="33" customFormat="1" ht="13.5" customHeight="1">
      <c r="A511" s="226" t="s">
        <v>18</v>
      </c>
      <c r="B511" s="110" t="s">
        <v>395</v>
      </c>
      <c r="C511" s="224" t="s">
        <v>13</v>
      </c>
      <c r="D511" s="224" t="s">
        <v>41</v>
      </c>
      <c r="E511" s="224" t="s">
        <v>206</v>
      </c>
      <c r="F511" s="224" t="s">
        <v>19</v>
      </c>
      <c r="G511" s="224"/>
      <c r="H511" s="228">
        <f t="shared" si="73"/>
        <v>2259.4</v>
      </c>
      <c r="I511" s="228">
        <f t="shared" si="73"/>
        <v>0</v>
      </c>
      <c r="J511" s="231">
        <f t="shared" si="74"/>
        <v>2259.4</v>
      </c>
      <c r="K511" s="228">
        <f t="shared" si="75"/>
        <v>2074.1</v>
      </c>
      <c r="L511" s="228">
        <f t="shared" si="75"/>
        <v>2074.1</v>
      </c>
    </row>
    <row r="512" spans="1:17" s="33" customFormat="1" ht="13.5" customHeight="1">
      <c r="A512" s="226" t="s">
        <v>20</v>
      </c>
      <c r="B512" s="110" t="s">
        <v>395</v>
      </c>
      <c r="C512" s="224" t="s">
        <v>13</v>
      </c>
      <c r="D512" s="224" t="s">
        <v>41</v>
      </c>
      <c r="E512" s="224" t="s">
        <v>206</v>
      </c>
      <c r="F512" s="224" t="s">
        <v>21</v>
      </c>
      <c r="G512" s="224"/>
      <c r="H512" s="228">
        <f t="shared" si="73"/>
        <v>2259.4</v>
      </c>
      <c r="I512" s="228">
        <f t="shared" si="73"/>
        <v>0</v>
      </c>
      <c r="J512" s="231">
        <f t="shared" si="74"/>
        <v>2259.4</v>
      </c>
      <c r="K512" s="228">
        <f t="shared" si="75"/>
        <v>2074.1</v>
      </c>
      <c r="L512" s="228">
        <f t="shared" si="75"/>
        <v>2074.1</v>
      </c>
    </row>
    <row r="513" spans="1:15" s="33" customFormat="1" ht="13.5" customHeight="1">
      <c r="A513" s="226" t="s">
        <v>9</v>
      </c>
      <c r="B513" s="110" t="s">
        <v>395</v>
      </c>
      <c r="C513" s="224" t="s">
        <v>13</v>
      </c>
      <c r="D513" s="224" t="s">
        <v>41</v>
      </c>
      <c r="E513" s="224" t="s">
        <v>206</v>
      </c>
      <c r="F513" s="224" t="s">
        <v>21</v>
      </c>
      <c r="G513" s="224" t="s">
        <v>10</v>
      </c>
      <c r="H513" s="228">
        <v>2259.4</v>
      </c>
      <c r="I513" s="228"/>
      <c r="J513" s="231">
        <f t="shared" si="74"/>
        <v>2259.4</v>
      </c>
      <c r="K513" s="120">
        <v>2074.1</v>
      </c>
      <c r="L513" s="233">
        <v>2074.1</v>
      </c>
      <c r="O513" s="147"/>
    </row>
    <row r="514" spans="1:15" s="33" customFormat="1" ht="13.5" customHeight="1">
      <c r="A514" s="36" t="s">
        <v>46</v>
      </c>
      <c r="B514" s="111" t="s">
        <v>395</v>
      </c>
      <c r="C514" s="223" t="s">
        <v>13</v>
      </c>
      <c r="D514" s="223" t="s">
        <v>47</v>
      </c>
      <c r="E514" s="223"/>
      <c r="F514" s="223"/>
      <c r="G514" s="223"/>
      <c r="H514" s="229">
        <f>H516</f>
        <v>100</v>
      </c>
      <c r="I514" s="229">
        <f>I516</f>
        <v>0</v>
      </c>
      <c r="J514" s="231">
        <f t="shared" si="74"/>
        <v>100</v>
      </c>
      <c r="K514" s="229">
        <f>K516</f>
        <v>100</v>
      </c>
      <c r="L514" s="229">
        <f>L516</f>
        <v>100</v>
      </c>
    </row>
    <row r="515" spans="1:15" s="33" customFormat="1" ht="13.5" customHeight="1">
      <c r="A515" s="98" t="s">
        <v>16</v>
      </c>
      <c r="B515" s="111" t="s">
        <v>395</v>
      </c>
      <c r="C515" s="223" t="s">
        <v>13</v>
      </c>
      <c r="D515" s="223" t="s">
        <v>47</v>
      </c>
      <c r="E515" s="223" t="s">
        <v>203</v>
      </c>
      <c r="F515" s="223"/>
      <c r="G515" s="223"/>
      <c r="H515" s="229">
        <f>H516</f>
        <v>100</v>
      </c>
      <c r="I515" s="229">
        <f>I516</f>
        <v>0</v>
      </c>
      <c r="J515" s="231">
        <f t="shared" si="74"/>
        <v>100</v>
      </c>
      <c r="K515" s="229">
        <v>100</v>
      </c>
      <c r="L515" s="229">
        <v>100</v>
      </c>
    </row>
    <row r="516" spans="1:15" s="33" customFormat="1" ht="26.25">
      <c r="A516" s="20" t="s">
        <v>210</v>
      </c>
      <c r="B516" s="75" t="s">
        <v>395</v>
      </c>
      <c r="C516" s="224" t="s">
        <v>13</v>
      </c>
      <c r="D516" s="224" t="s">
        <v>47</v>
      </c>
      <c r="E516" s="224" t="s">
        <v>211</v>
      </c>
      <c r="F516" s="224" t="s">
        <v>38</v>
      </c>
      <c r="G516" s="224"/>
      <c r="H516" s="228">
        <f t="shared" ref="H516:L518" si="76">H517</f>
        <v>100</v>
      </c>
      <c r="I516" s="228">
        <f t="shared" si="76"/>
        <v>0</v>
      </c>
      <c r="J516" s="231">
        <f t="shared" si="74"/>
        <v>100</v>
      </c>
      <c r="K516" s="228">
        <f t="shared" si="76"/>
        <v>100</v>
      </c>
      <c r="L516" s="228">
        <f t="shared" si="76"/>
        <v>100</v>
      </c>
    </row>
    <row r="517" spans="1:15" s="33" customFormat="1" ht="13.5" customHeight="1">
      <c r="A517" s="226" t="s">
        <v>30</v>
      </c>
      <c r="B517" s="110" t="s">
        <v>395</v>
      </c>
      <c r="C517" s="224" t="s">
        <v>13</v>
      </c>
      <c r="D517" s="224" t="s">
        <v>47</v>
      </c>
      <c r="E517" s="224" t="s">
        <v>211</v>
      </c>
      <c r="F517" s="224" t="s">
        <v>31</v>
      </c>
      <c r="G517" s="224"/>
      <c r="H517" s="228">
        <f t="shared" si="76"/>
        <v>100</v>
      </c>
      <c r="I517" s="228">
        <f t="shared" si="76"/>
        <v>0</v>
      </c>
      <c r="J517" s="231">
        <f t="shared" si="74"/>
        <v>100</v>
      </c>
      <c r="K517" s="228">
        <f t="shared" si="76"/>
        <v>100</v>
      </c>
      <c r="L517" s="228">
        <f t="shared" si="76"/>
        <v>100</v>
      </c>
    </row>
    <row r="518" spans="1:15" s="33" customFormat="1" ht="13.5" customHeight="1">
      <c r="A518" s="226" t="s">
        <v>48</v>
      </c>
      <c r="B518" s="110" t="s">
        <v>395</v>
      </c>
      <c r="C518" s="224" t="s">
        <v>13</v>
      </c>
      <c r="D518" s="224" t="s">
        <v>47</v>
      </c>
      <c r="E518" s="224" t="s">
        <v>211</v>
      </c>
      <c r="F518" s="224" t="s">
        <v>49</v>
      </c>
      <c r="G518" s="224"/>
      <c r="H518" s="228">
        <f t="shared" si="76"/>
        <v>100</v>
      </c>
      <c r="I518" s="228">
        <f t="shared" si="76"/>
        <v>0</v>
      </c>
      <c r="J518" s="231">
        <f t="shared" si="74"/>
        <v>100</v>
      </c>
      <c r="K518" s="228">
        <f t="shared" si="76"/>
        <v>100</v>
      </c>
      <c r="L518" s="228">
        <f t="shared" si="76"/>
        <v>100</v>
      </c>
    </row>
    <row r="519" spans="1:15" s="33" customFormat="1" ht="13.5" customHeight="1">
      <c r="A519" s="226" t="s">
        <v>9</v>
      </c>
      <c r="B519" s="110" t="s">
        <v>395</v>
      </c>
      <c r="C519" s="224" t="s">
        <v>13</v>
      </c>
      <c r="D519" s="224" t="s">
        <v>47</v>
      </c>
      <c r="E519" s="224" t="s">
        <v>211</v>
      </c>
      <c r="F519" s="224" t="s">
        <v>49</v>
      </c>
      <c r="G519" s="224" t="s">
        <v>10</v>
      </c>
      <c r="H519" s="228">
        <v>100</v>
      </c>
      <c r="I519" s="228"/>
      <c r="J519" s="231">
        <f t="shared" si="74"/>
        <v>100</v>
      </c>
      <c r="K519" s="120">
        <v>100</v>
      </c>
      <c r="L519" s="233">
        <v>100</v>
      </c>
      <c r="O519" s="147"/>
    </row>
    <row r="520" spans="1:15" s="33" customFormat="1" ht="13.5" customHeight="1">
      <c r="A520" s="36" t="s">
        <v>50</v>
      </c>
      <c r="B520" s="111" t="s">
        <v>395</v>
      </c>
      <c r="C520" s="223" t="s">
        <v>13</v>
      </c>
      <c r="D520" s="223" t="s">
        <v>51</v>
      </c>
      <c r="E520" s="223"/>
      <c r="F520" s="223"/>
      <c r="G520" s="223"/>
      <c r="H520" s="229">
        <f>H522+H532+H536+H531</f>
        <v>818.4</v>
      </c>
      <c r="I520" s="229">
        <f>I522+I532+I536+I531</f>
        <v>0</v>
      </c>
      <c r="J520" s="231">
        <f t="shared" si="74"/>
        <v>818.4</v>
      </c>
      <c r="K520" s="229">
        <f>K522+K532+K536+K531</f>
        <v>759.3</v>
      </c>
      <c r="L520" s="229">
        <f>L522+L532+L536+L531</f>
        <v>759.3</v>
      </c>
    </row>
    <row r="521" spans="1:15" s="33" customFormat="1" ht="13.5" customHeight="1">
      <c r="A521" s="98" t="s">
        <v>16</v>
      </c>
      <c r="B521" s="111" t="s">
        <v>395</v>
      </c>
      <c r="C521" s="223" t="s">
        <v>13</v>
      </c>
      <c r="D521" s="223" t="s">
        <v>51</v>
      </c>
      <c r="E521" s="223"/>
      <c r="F521" s="223"/>
      <c r="G521" s="223"/>
      <c r="H521" s="229">
        <f>H522+H536</f>
        <v>698.4</v>
      </c>
      <c r="I521" s="229">
        <f>I522+I536</f>
        <v>0</v>
      </c>
      <c r="J521" s="231">
        <f t="shared" si="74"/>
        <v>698.4</v>
      </c>
      <c r="K521" s="229">
        <f>K522+K536</f>
        <v>639.29999999999995</v>
      </c>
      <c r="L521" s="229">
        <f>L522+L536</f>
        <v>639.29999999999995</v>
      </c>
    </row>
    <row r="522" spans="1:15" s="33" customFormat="1" ht="51.75">
      <c r="A522" s="20" t="s">
        <v>55</v>
      </c>
      <c r="B522" s="75" t="s">
        <v>395</v>
      </c>
      <c r="C522" s="224" t="s">
        <v>13</v>
      </c>
      <c r="D522" s="224" t="s">
        <v>51</v>
      </c>
      <c r="E522" s="225" t="s">
        <v>238</v>
      </c>
      <c r="F522" s="224"/>
      <c r="G522" s="224"/>
      <c r="H522" s="228">
        <f t="shared" ref="H522:I524" si="77">H523</f>
        <v>100</v>
      </c>
      <c r="I522" s="228">
        <f t="shared" si="77"/>
        <v>0</v>
      </c>
      <c r="J522" s="231">
        <f t="shared" si="74"/>
        <v>100</v>
      </c>
      <c r="K522" s="228">
        <f t="shared" ref="K522:L524" si="78">K523</f>
        <v>90</v>
      </c>
      <c r="L522" s="228">
        <f t="shared" si="78"/>
        <v>90</v>
      </c>
    </row>
    <row r="523" spans="1:15" s="33" customFormat="1" ht="13.5" customHeight="1">
      <c r="A523" s="226" t="s">
        <v>35</v>
      </c>
      <c r="B523" s="110" t="s">
        <v>395</v>
      </c>
      <c r="C523" s="224" t="s">
        <v>13</v>
      </c>
      <c r="D523" s="224" t="s">
        <v>51</v>
      </c>
      <c r="E523" s="225" t="s">
        <v>238</v>
      </c>
      <c r="F523" s="224" t="s">
        <v>27</v>
      </c>
      <c r="G523" s="224"/>
      <c r="H523" s="228">
        <f t="shared" si="77"/>
        <v>100</v>
      </c>
      <c r="I523" s="228">
        <f t="shared" si="77"/>
        <v>0</v>
      </c>
      <c r="J523" s="231">
        <f t="shared" si="74"/>
        <v>100</v>
      </c>
      <c r="K523" s="228">
        <f t="shared" si="78"/>
        <v>90</v>
      </c>
      <c r="L523" s="228">
        <f t="shared" si="78"/>
        <v>90</v>
      </c>
    </row>
    <row r="524" spans="1:15" s="33" customFormat="1" ht="13.5" customHeight="1">
      <c r="A524" s="226" t="s">
        <v>28</v>
      </c>
      <c r="B524" s="110" t="s">
        <v>395</v>
      </c>
      <c r="C524" s="224" t="s">
        <v>13</v>
      </c>
      <c r="D524" s="224" t="s">
        <v>51</v>
      </c>
      <c r="E524" s="225" t="s">
        <v>238</v>
      </c>
      <c r="F524" s="224" t="s">
        <v>29</v>
      </c>
      <c r="G524" s="224"/>
      <c r="H524" s="228">
        <f t="shared" si="77"/>
        <v>100</v>
      </c>
      <c r="I524" s="228">
        <f t="shared" si="77"/>
        <v>0</v>
      </c>
      <c r="J524" s="231">
        <f t="shared" si="74"/>
        <v>100</v>
      </c>
      <c r="K524" s="228">
        <f t="shared" si="78"/>
        <v>90</v>
      </c>
      <c r="L524" s="228">
        <f t="shared" si="78"/>
        <v>90</v>
      </c>
    </row>
    <row r="525" spans="1:15" s="33" customFormat="1" ht="13.5" customHeight="1">
      <c r="A525" s="226" t="s">
        <v>9</v>
      </c>
      <c r="B525" s="110" t="s">
        <v>395</v>
      </c>
      <c r="C525" s="224" t="s">
        <v>13</v>
      </c>
      <c r="D525" s="224" t="s">
        <v>51</v>
      </c>
      <c r="E525" s="225" t="s">
        <v>238</v>
      </c>
      <c r="F525" s="224" t="s">
        <v>29</v>
      </c>
      <c r="G525" s="224" t="s">
        <v>10</v>
      </c>
      <c r="H525" s="228">
        <v>100</v>
      </c>
      <c r="I525" s="228"/>
      <c r="J525" s="231">
        <f t="shared" si="74"/>
        <v>100</v>
      </c>
      <c r="K525" s="120">
        <v>90</v>
      </c>
      <c r="L525" s="233">
        <v>90</v>
      </c>
    </row>
    <row r="526" spans="1:15" s="33" customFormat="1" ht="13.5" hidden="1" customHeight="1">
      <c r="A526" s="98" t="s">
        <v>52</v>
      </c>
      <c r="B526" s="130" t="s">
        <v>395</v>
      </c>
      <c r="C526" s="18" t="s">
        <v>13</v>
      </c>
      <c r="D526" s="18" t="s">
        <v>51</v>
      </c>
      <c r="E526" s="61" t="s">
        <v>212</v>
      </c>
      <c r="F526" s="18"/>
      <c r="G526" s="18"/>
      <c r="H526" s="99">
        <f t="shared" ref="H526:K530" si="79">H527</f>
        <v>0</v>
      </c>
      <c r="I526" s="99"/>
      <c r="J526" s="231">
        <f t="shared" si="74"/>
        <v>0</v>
      </c>
      <c r="K526" s="99">
        <f t="shared" si="79"/>
        <v>0</v>
      </c>
      <c r="L526" s="124">
        <f t="shared" ref="L526:L531" si="80">H526+K526</f>
        <v>0</v>
      </c>
    </row>
    <row r="527" spans="1:15" s="33" customFormat="1" ht="13.5" hidden="1" customHeight="1">
      <c r="A527" s="226" t="s">
        <v>221</v>
      </c>
      <c r="B527" s="110" t="s">
        <v>395</v>
      </c>
      <c r="C527" s="224" t="s">
        <v>13</v>
      </c>
      <c r="D527" s="224" t="s">
        <v>51</v>
      </c>
      <c r="E527" s="225" t="s">
        <v>215</v>
      </c>
      <c r="F527" s="224"/>
      <c r="G527" s="224"/>
      <c r="H527" s="228">
        <f t="shared" si="79"/>
        <v>0</v>
      </c>
      <c r="I527" s="228"/>
      <c r="J527" s="231">
        <f t="shared" si="74"/>
        <v>0</v>
      </c>
      <c r="K527" s="228">
        <f t="shared" si="79"/>
        <v>0</v>
      </c>
      <c r="L527" s="233">
        <f t="shared" si="80"/>
        <v>0</v>
      </c>
    </row>
    <row r="528" spans="1:15" s="33" customFormat="1" ht="13.5" hidden="1" customHeight="1">
      <c r="A528" s="226" t="s">
        <v>214</v>
      </c>
      <c r="B528" s="110" t="s">
        <v>395</v>
      </c>
      <c r="C528" s="224" t="s">
        <v>13</v>
      </c>
      <c r="D528" s="224" t="s">
        <v>51</v>
      </c>
      <c r="E528" s="225" t="s">
        <v>222</v>
      </c>
      <c r="F528" s="224"/>
      <c r="G528" s="224"/>
      <c r="H528" s="228">
        <f t="shared" si="79"/>
        <v>0</v>
      </c>
      <c r="I528" s="228"/>
      <c r="J528" s="231">
        <f t="shared" si="74"/>
        <v>0</v>
      </c>
      <c r="K528" s="228">
        <f t="shared" si="79"/>
        <v>0</v>
      </c>
      <c r="L528" s="233">
        <f t="shared" si="80"/>
        <v>0</v>
      </c>
    </row>
    <row r="529" spans="1:15" s="33" customFormat="1" ht="13.5" hidden="1" customHeight="1">
      <c r="A529" s="227" t="s">
        <v>61</v>
      </c>
      <c r="B529" s="110" t="s">
        <v>395</v>
      </c>
      <c r="C529" s="224" t="s">
        <v>13</v>
      </c>
      <c r="D529" s="224" t="s">
        <v>51</v>
      </c>
      <c r="E529" s="225" t="s">
        <v>222</v>
      </c>
      <c r="F529" s="224" t="s">
        <v>62</v>
      </c>
      <c r="G529" s="224"/>
      <c r="H529" s="228">
        <f t="shared" si="79"/>
        <v>0</v>
      </c>
      <c r="I529" s="228"/>
      <c r="J529" s="231">
        <f t="shared" si="74"/>
        <v>0</v>
      </c>
      <c r="K529" s="228">
        <f t="shared" si="79"/>
        <v>0</v>
      </c>
      <c r="L529" s="233">
        <f t="shared" si="80"/>
        <v>0</v>
      </c>
    </row>
    <row r="530" spans="1:15" s="33" customFormat="1" ht="13.5" hidden="1" customHeight="1">
      <c r="A530" s="227" t="s">
        <v>77</v>
      </c>
      <c r="B530" s="110" t="s">
        <v>395</v>
      </c>
      <c r="C530" s="224" t="s">
        <v>13</v>
      </c>
      <c r="D530" s="224" t="s">
        <v>51</v>
      </c>
      <c r="E530" s="225" t="s">
        <v>222</v>
      </c>
      <c r="F530" s="224" t="s">
        <v>78</v>
      </c>
      <c r="G530" s="224"/>
      <c r="H530" s="228">
        <f t="shared" si="79"/>
        <v>0</v>
      </c>
      <c r="I530" s="228"/>
      <c r="J530" s="231">
        <f t="shared" si="74"/>
        <v>0</v>
      </c>
      <c r="K530" s="228">
        <f t="shared" si="79"/>
        <v>0</v>
      </c>
      <c r="L530" s="233">
        <f t="shared" si="80"/>
        <v>0</v>
      </c>
    </row>
    <row r="531" spans="1:15" s="33" customFormat="1" ht="13.5" hidden="1" customHeight="1">
      <c r="A531" s="227" t="s">
        <v>9</v>
      </c>
      <c r="B531" s="110" t="s">
        <v>395</v>
      </c>
      <c r="C531" s="224" t="s">
        <v>13</v>
      </c>
      <c r="D531" s="224" t="s">
        <v>51</v>
      </c>
      <c r="E531" s="225" t="s">
        <v>222</v>
      </c>
      <c r="F531" s="224" t="s">
        <v>78</v>
      </c>
      <c r="G531" s="224" t="s">
        <v>10</v>
      </c>
      <c r="H531" s="228"/>
      <c r="I531" s="228"/>
      <c r="J531" s="231">
        <f t="shared" si="74"/>
        <v>0</v>
      </c>
      <c r="K531" s="120"/>
      <c r="L531" s="233">
        <f t="shared" si="80"/>
        <v>0</v>
      </c>
    </row>
    <row r="532" spans="1:15" s="33" customFormat="1" ht="26.25">
      <c r="A532" s="21" t="s">
        <v>56</v>
      </c>
      <c r="B532" s="110" t="s">
        <v>395</v>
      </c>
      <c r="C532" s="223" t="s">
        <v>13</v>
      </c>
      <c r="D532" s="223" t="s">
        <v>51</v>
      </c>
      <c r="E532" s="22" t="s">
        <v>239</v>
      </c>
      <c r="F532" s="223"/>
      <c r="G532" s="223"/>
      <c r="H532" s="229">
        <f t="shared" ref="H532:L534" si="81">H533</f>
        <v>120</v>
      </c>
      <c r="I532" s="229">
        <f t="shared" si="81"/>
        <v>0</v>
      </c>
      <c r="J532" s="231">
        <f t="shared" si="74"/>
        <v>120</v>
      </c>
      <c r="K532" s="229">
        <f t="shared" si="81"/>
        <v>120</v>
      </c>
      <c r="L532" s="229">
        <f t="shared" si="81"/>
        <v>120</v>
      </c>
    </row>
    <row r="533" spans="1:15" s="33" customFormat="1" ht="13.5" customHeight="1">
      <c r="A533" s="226" t="s">
        <v>35</v>
      </c>
      <c r="B533" s="110" t="s">
        <v>395</v>
      </c>
      <c r="C533" s="224" t="s">
        <v>13</v>
      </c>
      <c r="D533" s="224" t="s">
        <v>51</v>
      </c>
      <c r="E533" s="225" t="s">
        <v>239</v>
      </c>
      <c r="F533" s="224" t="s">
        <v>27</v>
      </c>
      <c r="G533" s="224"/>
      <c r="H533" s="228">
        <f t="shared" si="81"/>
        <v>120</v>
      </c>
      <c r="I533" s="228">
        <f t="shared" si="81"/>
        <v>0</v>
      </c>
      <c r="J533" s="231">
        <f t="shared" si="74"/>
        <v>120</v>
      </c>
      <c r="K533" s="228">
        <f t="shared" si="81"/>
        <v>120</v>
      </c>
      <c r="L533" s="228">
        <f t="shared" si="81"/>
        <v>120</v>
      </c>
    </row>
    <row r="534" spans="1:15" s="33" customFormat="1" ht="13.5" customHeight="1">
      <c r="A534" s="226" t="s">
        <v>28</v>
      </c>
      <c r="B534" s="110" t="s">
        <v>395</v>
      </c>
      <c r="C534" s="224" t="s">
        <v>13</v>
      </c>
      <c r="D534" s="224" t="s">
        <v>51</v>
      </c>
      <c r="E534" s="225" t="s">
        <v>239</v>
      </c>
      <c r="F534" s="224" t="s">
        <v>29</v>
      </c>
      <c r="G534" s="224"/>
      <c r="H534" s="228">
        <f t="shared" si="81"/>
        <v>120</v>
      </c>
      <c r="I534" s="228">
        <f t="shared" si="81"/>
        <v>0</v>
      </c>
      <c r="J534" s="231">
        <f t="shared" si="74"/>
        <v>120</v>
      </c>
      <c r="K534" s="228">
        <f t="shared" si="81"/>
        <v>120</v>
      </c>
      <c r="L534" s="228">
        <f t="shared" si="81"/>
        <v>120</v>
      </c>
    </row>
    <row r="535" spans="1:15" s="33" customFormat="1" ht="13.5" customHeight="1">
      <c r="A535" s="226" t="s">
        <v>9</v>
      </c>
      <c r="B535" s="110" t="s">
        <v>395</v>
      </c>
      <c r="C535" s="224" t="s">
        <v>13</v>
      </c>
      <c r="D535" s="224" t="s">
        <v>51</v>
      </c>
      <c r="E535" s="225" t="s">
        <v>239</v>
      </c>
      <c r="F535" s="224" t="s">
        <v>29</v>
      </c>
      <c r="G535" s="224" t="s">
        <v>10</v>
      </c>
      <c r="H535" s="228">
        <v>120</v>
      </c>
      <c r="I535" s="228"/>
      <c r="J535" s="231">
        <f t="shared" si="74"/>
        <v>120</v>
      </c>
      <c r="K535" s="120">
        <v>120</v>
      </c>
      <c r="L535" s="233">
        <v>120</v>
      </c>
    </row>
    <row r="536" spans="1:15" s="29" customFormat="1" ht="51">
      <c r="A536" s="226" t="s">
        <v>244</v>
      </c>
      <c r="B536" s="110" t="s">
        <v>395</v>
      </c>
      <c r="C536" s="224" t="s">
        <v>13</v>
      </c>
      <c r="D536" s="224" t="s">
        <v>51</v>
      </c>
      <c r="E536" s="225" t="s">
        <v>245</v>
      </c>
      <c r="F536" s="224"/>
      <c r="G536" s="224"/>
      <c r="H536" s="228">
        <f>H537+H540</f>
        <v>598.4</v>
      </c>
      <c r="I536" s="228">
        <f>I537+I540</f>
        <v>0</v>
      </c>
      <c r="J536" s="231">
        <f t="shared" si="74"/>
        <v>598.4</v>
      </c>
      <c r="K536" s="228">
        <f>K537+K540</f>
        <v>549.29999999999995</v>
      </c>
      <c r="L536" s="228">
        <f>L537+L540</f>
        <v>549.29999999999995</v>
      </c>
    </row>
    <row r="537" spans="1:15" s="33" customFormat="1" ht="13.5" customHeight="1">
      <c r="A537" s="226" t="s">
        <v>35</v>
      </c>
      <c r="B537" s="110" t="s">
        <v>395</v>
      </c>
      <c r="C537" s="224" t="s">
        <v>13</v>
      </c>
      <c r="D537" s="224" t="s">
        <v>51</v>
      </c>
      <c r="E537" s="225" t="s">
        <v>245</v>
      </c>
      <c r="F537" s="224" t="s">
        <v>29</v>
      </c>
      <c r="G537" s="224"/>
      <c r="H537" s="228">
        <f t="shared" ref="H537:L538" si="82">H538</f>
        <v>595.4</v>
      </c>
      <c r="I537" s="228">
        <f t="shared" si="82"/>
        <v>0</v>
      </c>
      <c r="J537" s="231">
        <f t="shared" si="74"/>
        <v>595.4</v>
      </c>
      <c r="K537" s="228">
        <f t="shared" si="82"/>
        <v>546.29999999999995</v>
      </c>
      <c r="L537" s="228">
        <f t="shared" si="82"/>
        <v>546.29999999999995</v>
      </c>
    </row>
    <row r="538" spans="1:15" s="33" customFormat="1" ht="13.5" customHeight="1">
      <c r="A538" s="226" t="s">
        <v>28</v>
      </c>
      <c r="B538" s="110" t="s">
        <v>395</v>
      </c>
      <c r="C538" s="224" t="s">
        <v>13</v>
      </c>
      <c r="D538" s="224" t="s">
        <v>51</v>
      </c>
      <c r="E538" s="225" t="s">
        <v>245</v>
      </c>
      <c r="F538" s="224" t="s">
        <v>29</v>
      </c>
      <c r="G538" s="224"/>
      <c r="H538" s="228">
        <f t="shared" si="82"/>
        <v>595.4</v>
      </c>
      <c r="I538" s="228">
        <f t="shared" si="82"/>
        <v>0</v>
      </c>
      <c r="J538" s="231">
        <f t="shared" si="74"/>
        <v>595.4</v>
      </c>
      <c r="K538" s="228">
        <f t="shared" si="82"/>
        <v>546.29999999999995</v>
      </c>
      <c r="L538" s="228">
        <f t="shared" si="82"/>
        <v>546.29999999999995</v>
      </c>
    </row>
    <row r="539" spans="1:15" s="33" customFormat="1" ht="13.5" customHeight="1">
      <c r="A539" s="226" t="s">
        <v>9</v>
      </c>
      <c r="B539" s="110" t="s">
        <v>395</v>
      </c>
      <c r="C539" s="224" t="s">
        <v>13</v>
      </c>
      <c r="D539" s="224" t="s">
        <v>51</v>
      </c>
      <c r="E539" s="225" t="s">
        <v>245</v>
      </c>
      <c r="F539" s="224" t="s">
        <v>29</v>
      </c>
      <c r="G539" s="224" t="s">
        <v>10</v>
      </c>
      <c r="H539" s="228">
        <v>595.4</v>
      </c>
      <c r="I539" s="228"/>
      <c r="J539" s="231">
        <f t="shared" si="74"/>
        <v>595.4</v>
      </c>
      <c r="K539" s="120">
        <v>546.29999999999995</v>
      </c>
      <c r="L539" s="233">
        <v>546.29999999999995</v>
      </c>
      <c r="O539" s="147"/>
    </row>
    <row r="540" spans="1:15" s="33" customFormat="1" ht="13.5" customHeight="1">
      <c r="A540" s="226" t="s">
        <v>30</v>
      </c>
      <c r="B540" s="110" t="s">
        <v>395</v>
      </c>
      <c r="C540" s="224" t="s">
        <v>13</v>
      </c>
      <c r="D540" s="224" t="s">
        <v>51</v>
      </c>
      <c r="E540" s="225" t="s">
        <v>245</v>
      </c>
      <c r="F540" s="224" t="s">
        <v>31</v>
      </c>
      <c r="G540" s="224"/>
      <c r="H540" s="228">
        <f>H541</f>
        <v>3</v>
      </c>
      <c r="I540" s="228">
        <f>I541</f>
        <v>0</v>
      </c>
      <c r="J540" s="231">
        <f t="shared" si="74"/>
        <v>3</v>
      </c>
      <c r="K540" s="228">
        <f>K541</f>
        <v>3</v>
      </c>
      <c r="L540" s="228">
        <f>L541</f>
        <v>3</v>
      </c>
    </row>
    <row r="541" spans="1:15" s="33" customFormat="1" ht="13.5" customHeight="1">
      <c r="A541" s="226" t="s">
        <v>32</v>
      </c>
      <c r="B541" s="110" t="s">
        <v>395</v>
      </c>
      <c r="C541" s="224" t="s">
        <v>13</v>
      </c>
      <c r="D541" s="224" t="s">
        <v>51</v>
      </c>
      <c r="E541" s="225" t="s">
        <v>245</v>
      </c>
      <c r="F541" s="224" t="s">
        <v>33</v>
      </c>
      <c r="G541" s="224"/>
      <c r="H541" s="228">
        <f>H542</f>
        <v>3</v>
      </c>
      <c r="I541" s="228">
        <f>I542</f>
        <v>0</v>
      </c>
      <c r="J541" s="231">
        <f t="shared" si="74"/>
        <v>3</v>
      </c>
      <c r="K541" s="228">
        <f>K542</f>
        <v>3</v>
      </c>
      <c r="L541" s="228">
        <f>L542</f>
        <v>3</v>
      </c>
    </row>
    <row r="542" spans="1:15" s="33" customFormat="1" ht="13.5" customHeight="1">
      <c r="A542" s="226" t="s">
        <v>9</v>
      </c>
      <c r="B542" s="110" t="s">
        <v>395</v>
      </c>
      <c r="C542" s="224" t="s">
        <v>13</v>
      </c>
      <c r="D542" s="224" t="s">
        <v>51</v>
      </c>
      <c r="E542" s="225" t="s">
        <v>245</v>
      </c>
      <c r="F542" s="224" t="s">
        <v>33</v>
      </c>
      <c r="G542" s="224" t="s">
        <v>10</v>
      </c>
      <c r="H542" s="228">
        <v>3</v>
      </c>
      <c r="I542" s="228"/>
      <c r="J542" s="231">
        <f t="shared" si="74"/>
        <v>3</v>
      </c>
      <c r="K542" s="120">
        <v>3</v>
      </c>
      <c r="L542" s="233">
        <v>3</v>
      </c>
      <c r="O542" s="147"/>
    </row>
    <row r="543" spans="1:15" s="33" customFormat="1" ht="13.5" customHeight="1">
      <c r="A543" s="21" t="s">
        <v>397</v>
      </c>
      <c r="B543" s="110" t="s">
        <v>395</v>
      </c>
      <c r="C543" s="24" t="s">
        <v>58</v>
      </c>
      <c r="D543" s="24"/>
      <c r="E543" s="22"/>
      <c r="F543" s="24"/>
      <c r="G543" s="24"/>
      <c r="H543" s="229">
        <f>H544</f>
        <v>594.9</v>
      </c>
      <c r="I543" s="229">
        <f>I544</f>
        <v>0</v>
      </c>
      <c r="J543" s="231">
        <f t="shared" si="74"/>
        <v>594.9</v>
      </c>
      <c r="K543" s="229">
        <f>K544</f>
        <v>601.20000000000005</v>
      </c>
      <c r="L543" s="229">
        <f>L544</f>
        <v>622.79999999999995</v>
      </c>
    </row>
    <row r="544" spans="1:15" s="33" customFormat="1" ht="13.5" customHeight="1">
      <c r="A544" s="21" t="s">
        <v>175</v>
      </c>
      <c r="B544" s="110" t="s">
        <v>395</v>
      </c>
      <c r="C544" s="24" t="s">
        <v>58</v>
      </c>
      <c r="D544" s="24" t="s">
        <v>59</v>
      </c>
      <c r="E544" s="22"/>
      <c r="F544" s="24"/>
      <c r="G544" s="24"/>
      <c r="H544" s="229">
        <f>H545</f>
        <v>594.9</v>
      </c>
      <c r="I544" s="229">
        <f>I545</f>
        <v>0</v>
      </c>
      <c r="J544" s="231">
        <f t="shared" si="74"/>
        <v>594.9</v>
      </c>
      <c r="K544" s="229">
        <f>K545</f>
        <v>601.20000000000005</v>
      </c>
      <c r="L544" s="229">
        <f>L545</f>
        <v>622.79999999999995</v>
      </c>
    </row>
    <row r="545" spans="1:15" s="33" customFormat="1" ht="13.5" customHeight="1">
      <c r="A545" s="23" t="s">
        <v>16</v>
      </c>
      <c r="B545" s="110" t="s">
        <v>395</v>
      </c>
      <c r="C545" s="24" t="s">
        <v>58</v>
      </c>
      <c r="D545" s="24" t="s">
        <v>59</v>
      </c>
      <c r="E545" s="25" t="s">
        <v>203</v>
      </c>
      <c r="F545" s="24"/>
      <c r="G545" s="24"/>
      <c r="H545" s="229">
        <f t="shared" ref="H545:L548" si="83">H546</f>
        <v>594.9</v>
      </c>
      <c r="I545" s="229">
        <f t="shared" si="83"/>
        <v>0</v>
      </c>
      <c r="J545" s="231">
        <f t="shared" si="74"/>
        <v>594.9</v>
      </c>
      <c r="K545" s="229">
        <f t="shared" si="83"/>
        <v>601.20000000000005</v>
      </c>
      <c r="L545" s="229">
        <f t="shared" si="83"/>
        <v>622.79999999999995</v>
      </c>
    </row>
    <row r="546" spans="1:15" s="33" customFormat="1" ht="51.75">
      <c r="A546" s="26" t="s">
        <v>60</v>
      </c>
      <c r="B546" s="74" t="s">
        <v>395</v>
      </c>
      <c r="C546" s="27" t="s">
        <v>58</v>
      </c>
      <c r="D546" s="27" t="s">
        <v>59</v>
      </c>
      <c r="E546" s="225" t="s">
        <v>260</v>
      </c>
      <c r="F546" s="27"/>
      <c r="G546" s="27"/>
      <c r="H546" s="228">
        <f t="shared" si="83"/>
        <v>594.9</v>
      </c>
      <c r="I546" s="228">
        <f t="shared" si="83"/>
        <v>0</v>
      </c>
      <c r="J546" s="231">
        <f t="shared" si="74"/>
        <v>594.9</v>
      </c>
      <c r="K546" s="228">
        <f t="shared" si="83"/>
        <v>601.20000000000005</v>
      </c>
      <c r="L546" s="228">
        <f t="shared" si="83"/>
        <v>622.79999999999995</v>
      </c>
    </row>
    <row r="547" spans="1:15" s="33" customFormat="1" ht="13.5" customHeight="1">
      <c r="A547" s="26" t="s">
        <v>61</v>
      </c>
      <c r="B547" s="74" t="s">
        <v>395</v>
      </c>
      <c r="C547" s="27" t="s">
        <v>58</v>
      </c>
      <c r="D547" s="27" t="s">
        <v>59</v>
      </c>
      <c r="E547" s="225" t="s">
        <v>260</v>
      </c>
      <c r="F547" s="27" t="s">
        <v>62</v>
      </c>
      <c r="G547" s="27"/>
      <c r="H547" s="228">
        <f t="shared" si="83"/>
        <v>594.9</v>
      </c>
      <c r="I547" s="228">
        <f t="shared" si="83"/>
        <v>0</v>
      </c>
      <c r="J547" s="231">
        <f t="shared" si="74"/>
        <v>594.9</v>
      </c>
      <c r="K547" s="228">
        <f t="shared" si="83"/>
        <v>601.20000000000005</v>
      </c>
      <c r="L547" s="228">
        <f t="shared" si="83"/>
        <v>622.79999999999995</v>
      </c>
    </row>
    <row r="548" spans="1:15" s="33" customFormat="1" ht="13.5" customHeight="1">
      <c r="A548" s="26" t="s">
        <v>63</v>
      </c>
      <c r="B548" s="74" t="s">
        <v>395</v>
      </c>
      <c r="C548" s="27" t="s">
        <v>58</v>
      </c>
      <c r="D548" s="27" t="s">
        <v>59</v>
      </c>
      <c r="E548" s="225" t="s">
        <v>260</v>
      </c>
      <c r="F548" s="27" t="s">
        <v>64</v>
      </c>
      <c r="G548" s="27"/>
      <c r="H548" s="228">
        <f t="shared" si="83"/>
        <v>594.9</v>
      </c>
      <c r="I548" s="228">
        <f t="shared" si="83"/>
        <v>0</v>
      </c>
      <c r="J548" s="231">
        <f t="shared" si="74"/>
        <v>594.9</v>
      </c>
      <c r="K548" s="228">
        <f t="shared" si="83"/>
        <v>601.20000000000005</v>
      </c>
      <c r="L548" s="228">
        <f t="shared" si="83"/>
        <v>622.79999999999995</v>
      </c>
    </row>
    <row r="549" spans="1:15" s="33" customFormat="1" ht="13.5" customHeight="1">
      <c r="A549" s="26" t="s">
        <v>11</v>
      </c>
      <c r="B549" s="74" t="s">
        <v>395</v>
      </c>
      <c r="C549" s="27" t="s">
        <v>58</v>
      </c>
      <c r="D549" s="27" t="s">
        <v>59</v>
      </c>
      <c r="E549" s="225" t="s">
        <v>260</v>
      </c>
      <c r="F549" s="27" t="s">
        <v>64</v>
      </c>
      <c r="G549" s="27" t="s">
        <v>12</v>
      </c>
      <c r="H549" s="228">
        <v>594.9</v>
      </c>
      <c r="I549" s="228"/>
      <c r="J549" s="231">
        <f t="shared" si="74"/>
        <v>594.9</v>
      </c>
      <c r="K549" s="118">
        <v>601.20000000000005</v>
      </c>
      <c r="L549" s="233">
        <v>622.79999999999995</v>
      </c>
      <c r="O549" s="147"/>
    </row>
    <row r="550" spans="1:15" s="33" customFormat="1" ht="13.5" customHeight="1">
      <c r="A550" s="36" t="s">
        <v>399</v>
      </c>
      <c r="B550" s="111" t="s">
        <v>395</v>
      </c>
      <c r="C550" s="223" t="s">
        <v>65</v>
      </c>
      <c r="D550" s="223"/>
      <c r="E550" s="34"/>
      <c r="F550" s="223"/>
      <c r="G550" s="223"/>
      <c r="H550" s="229">
        <f>H557+H551</f>
        <v>4537.3999999999996</v>
      </c>
      <c r="I550" s="229">
        <f>I557+I551</f>
        <v>0</v>
      </c>
      <c r="J550" s="231">
        <f t="shared" si="74"/>
        <v>4537.3999999999996</v>
      </c>
      <c r="K550" s="229">
        <f>K557+K551</f>
        <v>3300</v>
      </c>
      <c r="L550" s="229">
        <f>L557+L551</f>
        <v>3300</v>
      </c>
    </row>
    <row r="551" spans="1:15" s="33" customFormat="1" ht="13.5" hidden="1" customHeight="1">
      <c r="A551" s="36" t="s">
        <v>66</v>
      </c>
      <c r="B551" s="111" t="s">
        <v>395</v>
      </c>
      <c r="C551" s="223" t="s">
        <v>65</v>
      </c>
      <c r="D551" s="223" t="s">
        <v>67</v>
      </c>
      <c r="E551" s="223"/>
      <c r="F551" s="223"/>
      <c r="G551" s="223"/>
      <c r="H551" s="229">
        <f t="shared" ref="H551:K555" si="84">H552</f>
        <v>0</v>
      </c>
      <c r="I551" s="229"/>
      <c r="J551" s="231">
        <f t="shared" si="74"/>
        <v>0</v>
      </c>
      <c r="K551" s="229">
        <f t="shared" si="84"/>
        <v>0</v>
      </c>
      <c r="L551" s="231">
        <f t="shared" ref="L551:L556" si="85">H551+K551</f>
        <v>0</v>
      </c>
    </row>
    <row r="552" spans="1:15" s="33" customFormat="1" ht="13.5" hidden="1" customHeight="1">
      <c r="A552" s="36" t="s">
        <v>54</v>
      </c>
      <c r="B552" s="111" t="s">
        <v>395</v>
      </c>
      <c r="C552" s="223" t="s">
        <v>65</v>
      </c>
      <c r="D552" s="223" t="s">
        <v>67</v>
      </c>
      <c r="E552" s="223" t="s">
        <v>203</v>
      </c>
      <c r="F552" s="223"/>
      <c r="G552" s="223"/>
      <c r="H552" s="229">
        <f t="shared" si="84"/>
        <v>0</v>
      </c>
      <c r="I552" s="229"/>
      <c r="J552" s="231">
        <f t="shared" si="74"/>
        <v>0</v>
      </c>
      <c r="K552" s="229">
        <f t="shared" si="84"/>
        <v>0</v>
      </c>
      <c r="L552" s="231">
        <f t="shared" si="85"/>
        <v>0</v>
      </c>
    </row>
    <row r="553" spans="1:15" s="33" customFormat="1" ht="13.5" hidden="1" customHeight="1">
      <c r="A553" s="227" t="s">
        <v>484</v>
      </c>
      <c r="B553" s="111" t="s">
        <v>395</v>
      </c>
      <c r="C553" s="224" t="s">
        <v>65</v>
      </c>
      <c r="D553" s="224" t="s">
        <v>67</v>
      </c>
      <c r="E553" s="225" t="s">
        <v>262</v>
      </c>
      <c r="F553" s="224"/>
      <c r="G553" s="224"/>
      <c r="H553" s="228">
        <f t="shared" si="84"/>
        <v>0</v>
      </c>
      <c r="I553" s="228"/>
      <c r="J553" s="231">
        <f t="shared" si="74"/>
        <v>0</v>
      </c>
      <c r="K553" s="228">
        <f t="shared" si="84"/>
        <v>0</v>
      </c>
      <c r="L553" s="233">
        <f t="shared" si="85"/>
        <v>0</v>
      </c>
    </row>
    <row r="554" spans="1:15" s="33" customFormat="1" ht="13.5" hidden="1" customHeight="1">
      <c r="A554" s="227" t="s">
        <v>61</v>
      </c>
      <c r="B554" s="111" t="s">
        <v>395</v>
      </c>
      <c r="C554" s="224" t="s">
        <v>65</v>
      </c>
      <c r="D554" s="224" t="s">
        <v>67</v>
      </c>
      <c r="E554" s="225" t="s">
        <v>262</v>
      </c>
      <c r="F554" s="225" t="s">
        <v>62</v>
      </c>
      <c r="G554" s="225"/>
      <c r="H554" s="228">
        <f t="shared" si="84"/>
        <v>0</v>
      </c>
      <c r="I554" s="228"/>
      <c r="J554" s="231">
        <f t="shared" si="74"/>
        <v>0</v>
      </c>
      <c r="K554" s="228">
        <f t="shared" si="84"/>
        <v>0</v>
      </c>
      <c r="L554" s="233">
        <f t="shared" si="85"/>
        <v>0</v>
      </c>
    </row>
    <row r="555" spans="1:15" s="33" customFormat="1" ht="13.5" hidden="1" customHeight="1">
      <c r="A555" s="227" t="s">
        <v>77</v>
      </c>
      <c r="B555" s="111" t="s">
        <v>395</v>
      </c>
      <c r="C555" s="224" t="s">
        <v>65</v>
      </c>
      <c r="D555" s="224" t="s">
        <v>67</v>
      </c>
      <c r="E555" s="225" t="s">
        <v>262</v>
      </c>
      <c r="F555" s="225" t="s">
        <v>78</v>
      </c>
      <c r="G555" s="225"/>
      <c r="H555" s="228">
        <f t="shared" si="84"/>
        <v>0</v>
      </c>
      <c r="I555" s="228"/>
      <c r="J555" s="231">
        <f t="shared" si="74"/>
        <v>0</v>
      </c>
      <c r="K555" s="228">
        <f t="shared" si="84"/>
        <v>0</v>
      </c>
      <c r="L555" s="233">
        <f t="shared" si="85"/>
        <v>0</v>
      </c>
    </row>
    <row r="556" spans="1:15" s="33" customFormat="1" ht="13.5" hidden="1" customHeight="1">
      <c r="A556" s="227" t="s">
        <v>9</v>
      </c>
      <c r="B556" s="111" t="s">
        <v>395</v>
      </c>
      <c r="C556" s="224" t="s">
        <v>65</v>
      </c>
      <c r="D556" s="224" t="s">
        <v>67</v>
      </c>
      <c r="E556" s="225" t="s">
        <v>262</v>
      </c>
      <c r="F556" s="225" t="s">
        <v>78</v>
      </c>
      <c r="G556" s="225" t="s">
        <v>10</v>
      </c>
      <c r="H556" s="228"/>
      <c r="I556" s="228"/>
      <c r="J556" s="231">
        <f t="shared" si="74"/>
        <v>0</v>
      </c>
      <c r="K556" s="228"/>
      <c r="L556" s="233">
        <f t="shared" si="85"/>
        <v>0</v>
      </c>
      <c r="O556" s="147"/>
    </row>
    <row r="557" spans="1:15" s="33" customFormat="1" ht="13.5" customHeight="1">
      <c r="A557" s="21" t="s">
        <v>71</v>
      </c>
      <c r="B557" s="111" t="s">
        <v>395</v>
      </c>
      <c r="C557" s="223" t="s">
        <v>65</v>
      </c>
      <c r="D557" s="223" t="s">
        <v>72</v>
      </c>
      <c r="E557" s="34"/>
      <c r="F557" s="223"/>
      <c r="G557" s="223"/>
      <c r="H557" s="229">
        <f>H558+H563</f>
        <v>4537.3999999999996</v>
      </c>
      <c r="I557" s="229">
        <f>I558+I563</f>
        <v>0</v>
      </c>
      <c r="J557" s="231">
        <f t="shared" si="74"/>
        <v>4537.3999999999996</v>
      </c>
      <c r="K557" s="229">
        <f>K558+K563</f>
        <v>3300</v>
      </c>
      <c r="L557" s="229">
        <f>L558+L563</f>
        <v>3300</v>
      </c>
    </row>
    <row r="558" spans="1:15" s="40" customFormat="1" ht="13.5" customHeight="1">
      <c r="A558" s="226" t="s">
        <v>16</v>
      </c>
      <c r="B558" s="110" t="s">
        <v>395</v>
      </c>
      <c r="C558" s="225" t="s">
        <v>65</v>
      </c>
      <c r="D558" s="225" t="s">
        <v>72</v>
      </c>
      <c r="E558" s="225" t="s">
        <v>203</v>
      </c>
      <c r="F558" s="225"/>
      <c r="G558" s="225"/>
      <c r="H558" s="228">
        <f t="shared" ref="H558:L561" si="86">H559</f>
        <v>4537.3999999999996</v>
      </c>
      <c r="I558" s="228">
        <f t="shared" si="86"/>
        <v>0</v>
      </c>
      <c r="J558" s="231">
        <f t="shared" si="74"/>
        <v>4537.3999999999996</v>
      </c>
      <c r="K558" s="228">
        <f t="shared" si="86"/>
        <v>3300</v>
      </c>
      <c r="L558" s="228">
        <f t="shared" si="86"/>
        <v>3300</v>
      </c>
    </row>
    <row r="559" spans="1:15" s="40" customFormat="1" ht="25.5">
      <c r="A559" s="226" t="s">
        <v>365</v>
      </c>
      <c r="B559" s="110" t="s">
        <v>395</v>
      </c>
      <c r="C559" s="225" t="s">
        <v>65</v>
      </c>
      <c r="D559" s="225" t="s">
        <v>72</v>
      </c>
      <c r="E559" s="225" t="s">
        <v>263</v>
      </c>
      <c r="F559" s="225"/>
      <c r="G559" s="225"/>
      <c r="H559" s="228">
        <f t="shared" si="86"/>
        <v>4537.3999999999996</v>
      </c>
      <c r="I559" s="228">
        <f t="shared" si="86"/>
        <v>0</v>
      </c>
      <c r="J559" s="231">
        <f t="shared" si="74"/>
        <v>4537.3999999999996</v>
      </c>
      <c r="K559" s="228">
        <f t="shared" si="86"/>
        <v>3300</v>
      </c>
      <c r="L559" s="228">
        <f t="shared" si="86"/>
        <v>3300</v>
      </c>
    </row>
    <row r="560" spans="1:15" s="40" customFormat="1" ht="13.5" customHeight="1">
      <c r="A560" s="227" t="s">
        <v>61</v>
      </c>
      <c r="B560" s="230" t="s">
        <v>395</v>
      </c>
      <c r="C560" s="225" t="s">
        <v>65</v>
      </c>
      <c r="D560" s="225" t="s">
        <v>72</v>
      </c>
      <c r="E560" s="225" t="s">
        <v>263</v>
      </c>
      <c r="F560" s="225" t="s">
        <v>62</v>
      </c>
      <c r="G560" s="225"/>
      <c r="H560" s="228">
        <f t="shared" si="86"/>
        <v>4537.3999999999996</v>
      </c>
      <c r="I560" s="228">
        <f t="shared" si="86"/>
        <v>0</v>
      </c>
      <c r="J560" s="231">
        <f t="shared" si="74"/>
        <v>4537.3999999999996</v>
      </c>
      <c r="K560" s="228">
        <f t="shared" si="86"/>
        <v>3300</v>
      </c>
      <c r="L560" s="228">
        <f t="shared" si="86"/>
        <v>3300</v>
      </c>
    </row>
    <row r="561" spans="1:15" s="33" customFormat="1" ht="13.5" customHeight="1">
      <c r="A561" s="227" t="s">
        <v>77</v>
      </c>
      <c r="B561" s="230" t="s">
        <v>395</v>
      </c>
      <c r="C561" s="225" t="s">
        <v>65</v>
      </c>
      <c r="D561" s="225" t="s">
        <v>72</v>
      </c>
      <c r="E561" s="225" t="s">
        <v>263</v>
      </c>
      <c r="F561" s="225" t="s">
        <v>78</v>
      </c>
      <c r="G561" s="225"/>
      <c r="H561" s="228">
        <f t="shared" si="86"/>
        <v>4537.3999999999996</v>
      </c>
      <c r="I561" s="228">
        <f t="shared" si="86"/>
        <v>0</v>
      </c>
      <c r="J561" s="231">
        <f t="shared" si="74"/>
        <v>4537.3999999999996</v>
      </c>
      <c r="K561" s="228">
        <f t="shared" si="86"/>
        <v>3300</v>
      </c>
      <c r="L561" s="228">
        <f t="shared" si="86"/>
        <v>3300</v>
      </c>
    </row>
    <row r="562" spans="1:15" s="33" customFormat="1" ht="13.5" customHeight="1">
      <c r="A562" s="227" t="s">
        <v>9</v>
      </c>
      <c r="B562" s="230" t="s">
        <v>395</v>
      </c>
      <c r="C562" s="225" t="s">
        <v>65</v>
      </c>
      <c r="D562" s="225" t="s">
        <v>72</v>
      </c>
      <c r="E562" s="225" t="s">
        <v>263</v>
      </c>
      <c r="F562" s="225" t="s">
        <v>78</v>
      </c>
      <c r="G562" s="225" t="s">
        <v>10</v>
      </c>
      <c r="H562" s="228">
        <v>4537.3999999999996</v>
      </c>
      <c r="I562" s="228"/>
      <c r="J562" s="231">
        <f t="shared" si="74"/>
        <v>4537.3999999999996</v>
      </c>
      <c r="K562" s="120">
        <v>3300</v>
      </c>
      <c r="L562" s="233">
        <v>3300</v>
      </c>
      <c r="O562" s="147"/>
    </row>
    <row r="563" spans="1:15" s="33" customFormat="1" ht="40.5" hidden="1" customHeight="1">
      <c r="A563" s="98" t="s">
        <v>52</v>
      </c>
      <c r="B563" s="130" t="s">
        <v>395</v>
      </c>
      <c r="C563" s="18" t="s">
        <v>65</v>
      </c>
      <c r="D563" s="18" t="s">
        <v>72</v>
      </c>
      <c r="E563" s="61" t="s">
        <v>212</v>
      </c>
      <c r="F563" s="18"/>
      <c r="G563" s="18"/>
      <c r="H563" s="229">
        <f t="shared" ref="H563:K567" si="87">H564</f>
        <v>0</v>
      </c>
      <c r="I563" s="229"/>
      <c r="J563" s="231">
        <f t="shared" si="74"/>
        <v>0</v>
      </c>
      <c r="K563" s="229">
        <f t="shared" si="87"/>
        <v>0</v>
      </c>
      <c r="L563" s="231">
        <f t="shared" ref="L563:L568" si="88">H563+K563</f>
        <v>0</v>
      </c>
    </row>
    <row r="564" spans="1:15" s="33" customFormat="1" ht="13.5" hidden="1" customHeight="1">
      <c r="A564" s="226" t="s">
        <v>221</v>
      </c>
      <c r="B564" s="110" t="s">
        <v>395</v>
      </c>
      <c r="C564" s="224" t="s">
        <v>65</v>
      </c>
      <c r="D564" s="224" t="s">
        <v>72</v>
      </c>
      <c r="E564" s="225" t="s">
        <v>215</v>
      </c>
      <c r="F564" s="224"/>
      <c r="G564" s="224"/>
      <c r="H564" s="228">
        <f t="shared" si="87"/>
        <v>0</v>
      </c>
      <c r="I564" s="228"/>
      <c r="J564" s="231">
        <f t="shared" si="74"/>
        <v>0</v>
      </c>
      <c r="K564" s="228">
        <f t="shared" si="87"/>
        <v>0</v>
      </c>
      <c r="L564" s="233">
        <f t="shared" si="88"/>
        <v>0</v>
      </c>
    </row>
    <row r="565" spans="1:15" s="33" customFormat="1" ht="13.5" hidden="1" customHeight="1">
      <c r="A565" s="226" t="s">
        <v>214</v>
      </c>
      <c r="B565" s="110" t="s">
        <v>395</v>
      </c>
      <c r="C565" s="224" t="s">
        <v>65</v>
      </c>
      <c r="D565" s="224" t="s">
        <v>72</v>
      </c>
      <c r="E565" s="225" t="s">
        <v>222</v>
      </c>
      <c r="F565" s="224"/>
      <c r="G565" s="224"/>
      <c r="H565" s="228">
        <f t="shared" si="87"/>
        <v>0</v>
      </c>
      <c r="I565" s="228"/>
      <c r="J565" s="231">
        <f t="shared" si="74"/>
        <v>0</v>
      </c>
      <c r="K565" s="228">
        <f t="shared" si="87"/>
        <v>0</v>
      </c>
      <c r="L565" s="233">
        <f t="shared" si="88"/>
        <v>0</v>
      </c>
    </row>
    <row r="566" spans="1:15" s="33" customFormat="1" ht="13.5" hidden="1" customHeight="1">
      <c r="A566" s="227" t="s">
        <v>61</v>
      </c>
      <c r="B566" s="110" t="s">
        <v>395</v>
      </c>
      <c r="C566" s="224" t="s">
        <v>65</v>
      </c>
      <c r="D566" s="224" t="s">
        <v>72</v>
      </c>
      <c r="E566" s="225" t="s">
        <v>222</v>
      </c>
      <c r="F566" s="224" t="s">
        <v>62</v>
      </c>
      <c r="G566" s="224"/>
      <c r="H566" s="228">
        <f t="shared" si="87"/>
        <v>0</v>
      </c>
      <c r="I566" s="228"/>
      <c r="J566" s="231">
        <f t="shared" si="74"/>
        <v>0</v>
      </c>
      <c r="K566" s="228">
        <f t="shared" si="87"/>
        <v>0</v>
      </c>
      <c r="L566" s="233">
        <f t="shared" si="88"/>
        <v>0</v>
      </c>
    </row>
    <row r="567" spans="1:15" s="33" customFormat="1" ht="13.5" hidden="1" customHeight="1">
      <c r="A567" s="227" t="s">
        <v>77</v>
      </c>
      <c r="B567" s="110" t="s">
        <v>395</v>
      </c>
      <c r="C567" s="224" t="s">
        <v>65</v>
      </c>
      <c r="D567" s="224" t="s">
        <v>72</v>
      </c>
      <c r="E567" s="225" t="s">
        <v>222</v>
      </c>
      <c r="F567" s="224" t="s">
        <v>78</v>
      </c>
      <c r="G567" s="224"/>
      <c r="H567" s="228">
        <f t="shared" si="87"/>
        <v>0</v>
      </c>
      <c r="I567" s="228"/>
      <c r="J567" s="231">
        <f t="shared" si="74"/>
        <v>0</v>
      </c>
      <c r="K567" s="228">
        <f t="shared" si="87"/>
        <v>0</v>
      </c>
      <c r="L567" s="233">
        <f t="shared" si="88"/>
        <v>0</v>
      </c>
    </row>
    <row r="568" spans="1:15" s="33" customFormat="1" ht="13.5" hidden="1" customHeight="1">
      <c r="A568" s="227" t="s">
        <v>9</v>
      </c>
      <c r="B568" s="110" t="s">
        <v>395</v>
      </c>
      <c r="C568" s="224" t="s">
        <v>65</v>
      </c>
      <c r="D568" s="224" t="s">
        <v>72</v>
      </c>
      <c r="E568" s="225" t="s">
        <v>222</v>
      </c>
      <c r="F568" s="224" t="s">
        <v>78</v>
      </c>
      <c r="G568" s="224" t="s">
        <v>10</v>
      </c>
      <c r="H568" s="228"/>
      <c r="I568" s="228"/>
      <c r="J568" s="231">
        <f t="shared" si="74"/>
        <v>0</v>
      </c>
      <c r="K568" s="120"/>
      <c r="L568" s="233">
        <f t="shared" si="88"/>
        <v>0</v>
      </c>
      <c r="O568" s="147"/>
    </row>
    <row r="569" spans="1:15" s="33" customFormat="1" ht="13.5" customHeight="1">
      <c r="A569" s="98" t="s">
        <v>400</v>
      </c>
      <c r="B569" s="130" t="s">
        <v>395</v>
      </c>
      <c r="C569" s="18" t="s">
        <v>84</v>
      </c>
      <c r="D569" s="18"/>
      <c r="E569" s="85"/>
      <c r="F569" s="18"/>
      <c r="G569" s="18"/>
      <c r="H569" s="99">
        <f>H570+H576</f>
        <v>1026</v>
      </c>
      <c r="I569" s="99">
        <f>I570+I576</f>
        <v>0</v>
      </c>
      <c r="J569" s="231">
        <f t="shared" si="74"/>
        <v>1026</v>
      </c>
      <c r="K569" s="99">
        <f>K570+K576</f>
        <v>530</v>
      </c>
      <c r="L569" s="99">
        <f>L570+L576</f>
        <v>530</v>
      </c>
    </row>
    <row r="570" spans="1:15" s="33" customFormat="1" ht="13.5" customHeight="1">
      <c r="A570" s="226" t="s">
        <v>87</v>
      </c>
      <c r="B570" s="110" t="s">
        <v>395</v>
      </c>
      <c r="C570" s="224" t="s">
        <v>84</v>
      </c>
      <c r="D570" s="224" t="s">
        <v>88</v>
      </c>
      <c r="E570" s="35"/>
      <c r="F570" s="224"/>
      <c r="G570" s="224"/>
      <c r="H570" s="228">
        <f>H571</f>
        <v>80</v>
      </c>
      <c r="I570" s="228">
        <f>I571</f>
        <v>0</v>
      </c>
      <c r="J570" s="231">
        <f t="shared" si="74"/>
        <v>80</v>
      </c>
      <c r="K570" s="228">
        <f>K571</f>
        <v>70</v>
      </c>
      <c r="L570" s="228">
        <f>L571</f>
        <v>70</v>
      </c>
    </row>
    <row r="571" spans="1:15" s="29" customFormat="1" ht="15.75" customHeight="1">
      <c r="A571" s="38" t="s">
        <v>16</v>
      </c>
      <c r="B571" s="78" t="s">
        <v>395</v>
      </c>
      <c r="C571" s="224" t="s">
        <v>84</v>
      </c>
      <c r="D571" s="224" t="s">
        <v>88</v>
      </c>
      <c r="E571" s="35" t="s">
        <v>203</v>
      </c>
      <c r="F571" s="224"/>
      <c r="G571" s="224"/>
      <c r="H571" s="228">
        <f t="shared" ref="H571:L574" si="89">H572</f>
        <v>80</v>
      </c>
      <c r="I571" s="228">
        <f t="shared" si="89"/>
        <v>0</v>
      </c>
      <c r="J571" s="231">
        <f t="shared" si="74"/>
        <v>80</v>
      </c>
      <c r="K571" s="228">
        <f t="shared" si="89"/>
        <v>70</v>
      </c>
      <c r="L571" s="228">
        <f t="shared" si="89"/>
        <v>70</v>
      </c>
    </row>
    <row r="572" spans="1:15" s="29" customFormat="1" ht="25.5">
      <c r="A572" s="38" t="s">
        <v>180</v>
      </c>
      <c r="B572" s="78" t="s">
        <v>395</v>
      </c>
      <c r="C572" s="224" t="s">
        <v>84</v>
      </c>
      <c r="D572" s="224" t="s">
        <v>88</v>
      </c>
      <c r="E572" s="35" t="s">
        <v>270</v>
      </c>
      <c r="F572" s="224"/>
      <c r="G572" s="224"/>
      <c r="H572" s="228">
        <f t="shared" si="89"/>
        <v>80</v>
      </c>
      <c r="I572" s="228">
        <f t="shared" si="89"/>
        <v>0</v>
      </c>
      <c r="J572" s="231">
        <f t="shared" ref="J572:J635" si="90">H572+I572</f>
        <v>80</v>
      </c>
      <c r="K572" s="228">
        <f t="shared" si="89"/>
        <v>70</v>
      </c>
      <c r="L572" s="228">
        <f t="shared" si="89"/>
        <v>70</v>
      </c>
    </row>
    <row r="573" spans="1:15" s="33" customFormat="1" ht="13.5" customHeight="1">
      <c r="A573" s="26" t="s">
        <v>61</v>
      </c>
      <c r="B573" s="74" t="s">
        <v>395</v>
      </c>
      <c r="C573" s="224" t="s">
        <v>84</v>
      </c>
      <c r="D573" s="224" t="s">
        <v>88</v>
      </c>
      <c r="E573" s="35" t="s">
        <v>270</v>
      </c>
      <c r="F573" s="224" t="s">
        <v>62</v>
      </c>
      <c r="G573" s="224"/>
      <c r="H573" s="228">
        <f t="shared" si="89"/>
        <v>80</v>
      </c>
      <c r="I573" s="228">
        <f t="shared" si="89"/>
        <v>0</v>
      </c>
      <c r="J573" s="231">
        <f t="shared" si="90"/>
        <v>80</v>
      </c>
      <c r="K573" s="228">
        <f t="shared" si="89"/>
        <v>70</v>
      </c>
      <c r="L573" s="228">
        <f t="shared" si="89"/>
        <v>70</v>
      </c>
    </row>
    <row r="574" spans="1:15" s="33" customFormat="1" ht="13.5" customHeight="1">
      <c r="A574" s="26" t="s">
        <v>77</v>
      </c>
      <c r="B574" s="74" t="s">
        <v>395</v>
      </c>
      <c r="C574" s="224" t="s">
        <v>84</v>
      </c>
      <c r="D574" s="224" t="s">
        <v>88</v>
      </c>
      <c r="E574" s="35" t="s">
        <v>270</v>
      </c>
      <c r="F574" s="224" t="s">
        <v>78</v>
      </c>
      <c r="G574" s="224"/>
      <c r="H574" s="228">
        <f t="shared" si="89"/>
        <v>80</v>
      </c>
      <c r="I574" s="228">
        <f t="shared" si="89"/>
        <v>0</v>
      </c>
      <c r="J574" s="231">
        <f t="shared" si="90"/>
        <v>80</v>
      </c>
      <c r="K574" s="228">
        <f t="shared" si="89"/>
        <v>70</v>
      </c>
      <c r="L574" s="228">
        <f t="shared" si="89"/>
        <v>70</v>
      </c>
    </row>
    <row r="575" spans="1:15" s="33" customFormat="1" ht="13.5" customHeight="1">
      <c r="A575" s="26" t="s">
        <v>9</v>
      </c>
      <c r="B575" s="74" t="s">
        <v>395</v>
      </c>
      <c r="C575" s="224" t="s">
        <v>84</v>
      </c>
      <c r="D575" s="224" t="s">
        <v>88</v>
      </c>
      <c r="E575" s="35" t="s">
        <v>270</v>
      </c>
      <c r="F575" s="224" t="s">
        <v>78</v>
      </c>
      <c r="G575" s="224" t="s">
        <v>10</v>
      </c>
      <c r="H575" s="228">
        <v>80</v>
      </c>
      <c r="I575" s="228"/>
      <c r="J575" s="231">
        <f t="shared" si="90"/>
        <v>80</v>
      </c>
      <c r="K575" s="120">
        <v>70</v>
      </c>
      <c r="L575" s="233">
        <v>70</v>
      </c>
      <c r="O575" s="147"/>
    </row>
    <row r="576" spans="1:15" s="33" customFormat="1" ht="13.5" customHeight="1">
      <c r="A576" s="37" t="s">
        <v>176</v>
      </c>
      <c r="B576" s="79" t="s">
        <v>395</v>
      </c>
      <c r="C576" s="223" t="s">
        <v>84</v>
      </c>
      <c r="D576" s="223" t="s">
        <v>177</v>
      </c>
      <c r="E576" s="34"/>
      <c r="F576" s="223"/>
      <c r="G576" s="223"/>
      <c r="H576" s="229">
        <f>H577+H593</f>
        <v>946</v>
      </c>
      <c r="I576" s="229">
        <f>I577+I593</f>
        <v>0</v>
      </c>
      <c r="J576" s="231">
        <f t="shared" si="90"/>
        <v>946</v>
      </c>
      <c r="K576" s="229">
        <f>K577+K593</f>
        <v>460</v>
      </c>
      <c r="L576" s="229">
        <f>L577+L593</f>
        <v>460</v>
      </c>
    </row>
    <row r="577" spans="1:15" s="33" customFormat="1" ht="89.25">
      <c r="A577" s="92" t="s">
        <v>272</v>
      </c>
      <c r="B577" s="123" t="s">
        <v>395</v>
      </c>
      <c r="C577" s="224" t="s">
        <v>84</v>
      </c>
      <c r="D577" s="224" t="s">
        <v>177</v>
      </c>
      <c r="E577" s="35" t="s">
        <v>235</v>
      </c>
      <c r="F577" s="224"/>
      <c r="G577" s="224"/>
      <c r="H577" s="228">
        <f>H578+H583+H588</f>
        <v>426</v>
      </c>
      <c r="I577" s="228">
        <f>I578+I583+I588</f>
        <v>0</v>
      </c>
      <c r="J577" s="231">
        <f t="shared" si="90"/>
        <v>426</v>
      </c>
      <c r="K577" s="228">
        <f>K578+K583+K588</f>
        <v>0</v>
      </c>
      <c r="L577" s="228">
        <f>L578+L583+L588</f>
        <v>0</v>
      </c>
    </row>
    <row r="578" spans="1:15" s="33" customFormat="1" ht="63.75">
      <c r="A578" s="226" t="s">
        <v>271</v>
      </c>
      <c r="B578" s="110" t="s">
        <v>395</v>
      </c>
      <c r="C578" s="224" t="s">
        <v>84</v>
      </c>
      <c r="D578" s="224" t="s">
        <v>177</v>
      </c>
      <c r="E578" s="59" t="s">
        <v>236</v>
      </c>
      <c r="F578" s="224"/>
      <c r="G578" s="224"/>
      <c r="H578" s="228">
        <f t="shared" ref="H578:I581" si="91">H579</f>
        <v>226</v>
      </c>
      <c r="I578" s="228">
        <f t="shared" si="91"/>
        <v>0</v>
      </c>
      <c r="J578" s="231">
        <f t="shared" si="90"/>
        <v>226</v>
      </c>
      <c r="K578" s="228">
        <f t="shared" ref="K578:L581" si="92">K579</f>
        <v>0</v>
      </c>
      <c r="L578" s="228">
        <f t="shared" si="92"/>
        <v>0</v>
      </c>
    </row>
    <row r="579" spans="1:15" s="33" customFormat="1" ht="13.5" customHeight="1">
      <c r="A579" s="226" t="s">
        <v>214</v>
      </c>
      <c r="B579" s="110" t="s">
        <v>395</v>
      </c>
      <c r="C579" s="39" t="s">
        <v>84</v>
      </c>
      <c r="D579" s="39" t="s">
        <v>177</v>
      </c>
      <c r="E579" s="59" t="s">
        <v>237</v>
      </c>
      <c r="F579" s="224"/>
      <c r="G579" s="224"/>
      <c r="H579" s="228">
        <f t="shared" si="91"/>
        <v>226</v>
      </c>
      <c r="I579" s="228">
        <f t="shared" si="91"/>
        <v>0</v>
      </c>
      <c r="J579" s="231">
        <f t="shared" si="90"/>
        <v>226</v>
      </c>
      <c r="K579" s="228">
        <f t="shared" si="92"/>
        <v>0</v>
      </c>
      <c r="L579" s="228">
        <f t="shared" si="92"/>
        <v>0</v>
      </c>
    </row>
    <row r="580" spans="1:15" s="33" customFormat="1" ht="13.5" customHeight="1">
      <c r="A580" s="26" t="s">
        <v>61</v>
      </c>
      <c r="B580" s="74" t="s">
        <v>395</v>
      </c>
      <c r="C580" s="224" t="s">
        <v>84</v>
      </c>
      <c r="D580" s="224" t="s">
        <v>177</v>
      </c>
      <c r="E580" s="59" t="s">
        <v>237</v>
      </c>
      <c r="F580" s="224" t="s">
        <v>62</v>
      </c>
      <c r="G580" s="224"/>
      <c r="H580" s="228">
        <f t="shared" si="91"/>
        <v>226</v>
      </c>
      <c r="I580" s="228">
        <f t="shared" si="91"/>
        <v>0</v>
      </c>
      <c r="J580" s="231">
        <f t="shared" si="90"/>
        <v>226</v>
      </c>
      <c r="K580" s="228">
        <f t="shared" si="92"/>
        <v>0</v>
      </c>
      <c r="L580" s="228">
        <f t="shared" si="92"/>
        <v>0</v>
      </c>
    </row>
    <row r="581" spans="1:15" s="33" customFormat="1" ht="13.5" customHeight="1">
      <c r="A581" s="26" t="s">
        <v>77</v>
      </c>
      <c r="B581" s="74" t="s">
        <v>395</v>
      </c>
      <c r="C581" s="224" t="s">
        <v>84</v>
      </c>
      <c r="D581" s="224" t="s">
        <v>177</v>
      </c>
      <c r="E581" s="59" t="s">
        <v>237</v>
      </c>
      <c r="F581" s="224" t="s">
        <v>78</v>
      </c>
      <c r="G581" s="224"/>
      <c r="H581" s="228">
        <f t="shared" si="91"/>
        <v>226</v>
      </c>
      <c r="I581" s="228">
        <f t="shared" si="91"/>
        <v>0</v>
      </c>
      <c r="J581" s="231">
        <f t="shared" si="90"/>
        <v>226</v>
      </c>
      <c r="K581" s="228">
        <f t="shared" si="92"/>
        <v>0</v>
      </c>
      <c r="L581" s="228">
        <f t="shared" si="92"/>
        <v>0</v>
      </c>
    </row>
    <row r="582" spans="1:15" s="33" customFormat="1" ht="13.5" customHeight="1">
      <c r="A582" s="38" t="s">
        <v>9</v>
      </c>
      <c r="B582" s="78" t="s">
        <v>395</v>
      </c>
      <c r="C582" s="224" t="s">
        <v>84</v>
      </c>
      <c r="D582" s="224" t="s">
        <v>177</v>
      </c>
      <c r="E582" s="59" t="s">
        <v>237</v>
      </c>
      <c r="F582" s="224" t="s">
        <v>78</v>
      </c>
      <c r="G582" s="224" t="s">
        <v>10</v>
      </c>
      <c r="H582" s="228">
        <v>226</v>
      </c>
      <c r="I582" s="228"/>
      <c r="J582" s="231">
        <f t="shared" si="90"/>
        <v>226</v>
      </c>
      <c r="K582" s="120"/>
      <c r="L582" s="233"/>
      <c r="O582" s="147"/>
    </row>
    <row r="583" spans="1:15" s="33" customFormat="1" ht="64.5">
      <c r="A583" s="100" t="s">
        <v>274</v>
      </c>
      <c r="B583" s="101" t="s">
        <v>395</v>
      </c>
      <c r="C583" s="39" t="s">
        <v>84</v>
      </c>
      <c r="D583" s="39" t="s">
        <v>177</v>
      </c>
      <c r="E583" s="59" t="s">
        <v>273</v>
      </c>
      <c r="F583" s="39"/>
      <c r="G583" s="39"/>
      <c r="H583" s="228">
        <f>H585</f>
        <v>50</v>
      </c>
      <c r="I583" s="228">
        <f>I585</f>
        <v>0</v>
      </c>
      <c r="J583" s="231">
        <f t="shared" si="90"/>
        <v>50</v>
      </c>
      <c r="K583" s="228">
        <f>K585</f>
        <v>0</v>
      </c>
      <c r="L583" s="228">
        <f>L585</f>
        <v>0</v>
      </c>
    </row>
    <row r="584" spans="1:15" s="33" customFormat="1" ht="13.5" customHeight="1">
      <c r="A584" s="226" t="s">
        <v>214</v>
      </c>
      <c r="B584" s="110" t="s">
        <v>395</v>
      </c>
      <c r="C584" s="39" t="s">
        <v>84</v>
      </c>
      <c r="D584" s="39" t="s">
        <v>177</v>
      </c>
      <c r="E584" s="59" t="s">
        <v>273</v>
      </c>
      <c r="F584" s="39"/>
      <c r="G584" s="39"/>
      <c r="H584" s="228">
        <f>H585</f>
        <v>50</v>
      </c>
      <c r="I584" s="228">
        <f>I585</f>
        <v>0</v>
      </c>
      <c r="J584" s="231">
        <f t="shared" si="90"/>
        <v>50</v>
      </c>
      <c r="K584" s="228">
        <f>K585</f>
        <v>0</v>
      </c>
      <c r="L584" s="228">
        <f>L585</f>
        <v>0</v>
      </c>
    </row>
    <row r="585" spans="1:15" s="33" customFormat="1" ht="13.5" customHeight="1">
      <c r="A585" s="26" t="s">
        <v>61</v>
      </c>
      <c r="B585" s="74" t="s">
        <v>395</v>
      </c>
      <c r="C585" s="224" t="s">
        <v>84</v>
      </c>
      <c r="D585" s="224" t="s">
        <v>177</v>
      </c>
      <c r="E585" s="59" t="s">
        <v>273</v>
      </c>
      <c r="F585" s="224" t="s">
        <v>62</v>
      </c>
      <c r="G585" s="224"/>
      <c r="H585" s="228">
        <f t="shared" ref="H585:L586" si="93">H586</f>
        <v>50</v>
      </c>
      <c r="I585" s="228">
        <f t="shared" si="93"/>
        <v>0</v>
      </c>
      <c r="J585" s="231">
        <f t="shared" si="90"/>
        <v>50</v>
      </c>
      <c r="K585" s="228">
        <f t="shared" si="93"/>
        <v>0</v>
      </c>
      <c r="L585" s="228">
        <f t="shared" si="93"/>
        <v>0</v>
      </c>
    </row>
    <row r="586" spans="1:15" s="33" customFormat="1" ht="13.5" customHeight="1">
      <c r="A586" s="26" t="s">
        <v>77</v>
      </c>
      <c r="B586" s="74" t="s">
        <v>395</v>
      </c>
      <c r="C586" s="224" t="s">
        <v>84</v>
      </c>
      <c r="D586" s="224" t="s">
        <v>177</v>
      </c>
      <c r="E586" s="59" t="s">
        <v>273</v>
      </c>
      <c r="F586" s="224" t="s">
        <v>78</v>
      </c>
      <c r="G586" s="224"/>
      <c r="H586" s="228">
        <f t="shared" si="93"/>
        <v>50</v>
      </c>
      <c r="I586" s="228">
        <f t="shared" si="93"/>
        <v>0</v>
      </c>
      <c r="J586" s="231">
        <f t="shared" si="90"/>
        <v>50</v>
      </c>
      <c r="K586" s="228">
        <f t="shared" si="93"/>
        <v>0</v>
      </c>
      <c r="L586" s="228">
        <f t="shared" si="93"/>
        <v>0</v>
      </c>
    </row>
    <row r="587" spans="1:15" s="33" customFormat="1" ht="13.5" customHeight="1">
      <c r="A587" s="38" t="s">
        <v>9</v>
      </c>
      <c r="B587" s="78" t="s">
        <v>395</v>
      </c>
      <c r="C587" s="224" t="s">
        <v>84</v>
      </c>
      <c r="D587" s="224" t="s">
        <v>177</v>
      </c>
      <c r="E587" s="59" t="s">
        <v>273</v>
      </c>
      <c r="F587" s="224" t="s">
        <v>78</v>
      </c>
      <c r="G587" s="224" t="s">
        <v>10</v>
      </c>
      <c r="H587" s="228">
        <v>50</v>
      </c>
      <c r="I587" s="228"/>
      <c r="J587" s="231">
        <f t="shared" si="90"/>
        <v>50</v>
      </c>
      <c r="K587" s="120"/>
      <c r="L587" s="233"/>
      <c r="O587" s="147"/>
    </row>
    <row r="588" spans="1:15" s="33" customFormat="1" ht="77.25">
      <c r="A588" s="100" t="s">
        <v>275</v>
      </c>
      <c r="B588" s="101" t="s">
        <v>395</v>
      </c>
      <c r="C588" s="224" t="s">
        <v>84</v>
      </c>
      <c r="D588" s="224" t="s">
        <v>177</v>
      </c>
      <c r="E588" s="59" t="s">
        <v>276</v>
      </c>
      <c r="F588" s="224"/>
      <c r="G588" s="224"/>
      <c r="H588" s="228">
        <f t="shared" ref="H588:I591" si="94">H589</f>
        <v>150</v>
      </c>
      <c r="I588" s="228">
        <f t="shared" si="94"/>
        <v>0</v>
      </c>
      <c r="J588" s="231">
        <f t="shared" si="90"/>
        <v>150</v>
      </c>
      <c r="K588" s="228">
        <f t="shared" ref="K588:L591" si="95">K589</f>
        <v>0</v>
      </c>
      <c r="L588" s="228">
        <f t="shared" si="95"/>
        <v>0</v>
      </c>
    </row>
    <row r="589" spans="1:15" s="33" customFormat="1" ht="13.5" customHeight="1">
      <c r="A589" s="226" t="s">
        <v>214</v>
      </c>
      <c r="B589" s="110" t="s">
        <v>395</v>
      </c>
      <c r="C589" s="224" t="s">
        <v>84</v>
      </c>
      <c r="D589" s="224" t="s">
        <v>177</v>
      </c>
      <c r="E589" s="59" t="s">
        <v>276</v>
      </c>
      <c r="F589" s="224"/>
      <c r="G589" s="224"/>
      <c r="H589" s="228">
        <f t="shared" si="94"/>
        <v>150</v>
      </c>
      <c r="I589" s="228">
        <f t="shared" si="94"/>
        <v>0</v>
      </c>
      <c r="J589" s="231">
        <f t="shared" si="90"/>
        <v>150</v>
      </c>
      <c r="K589" s="228">
        <f t="shared" si="95"/>
        <v>0</v>
      </c>
      <c r="L589" s="228">
        <f t="shared" si="95"/>
        <v>0</v>
      </c>
    </row>
    <row r="590" spans="1:15" s="33" customFormat="1" ht="13.5" customHeight="1">
      <c r="A590" s="26" t="s">
        <v>61</v>
      </c>
      <c r="B590" s="74" t="s">
        <v>395</v>
      </c>
      <c r="C590" s="224" t="s">
        <v>84</v>
      </c>
      <c r="D590" s="224" t="s">
        <v>177</v>
      </c>
      <c r="E590" s="59" t="s">
        <v>276</v>
      </c>
      <c r="F590" s="224" t="s">
        <v>62</v>
      </c>
      <c r="G590" s="224"/>
      <c r="H590" s="228">
        <f t="shared" si="94"/>
        <v>150</v>
      </c>
      <c r="I590" s="228">
        <f t="shared" si="94"/>
        <v>0</v>
      </c>
      <c r="J590" s="231">
        <f t="shared" si="90"/>
        <v>150</v>
      </c>
      <c r="K590" s="228">
        <f t="shared" si="95"/>
        <v>0</v>
      </c>
      <c r="L590" s="228">
        <f t="shared" si="95"/>
        <v>0</v>
      </c>
    </row>
    <row r="591" spans="1:15" s="33" customFormat="1" ht="13.5" customHeight="1">
      <c r="A591" s="26" t="s">
        <v>77</v>
      </c>
      <c r="B591" s="74" t="s">
        <v>395</v>
      </c>
      <c r="C591" s="224" t="s">
        <v>84</v>
      </c>
      <c r="D591" s="224" t="s">
        <v>177</v>
      </c>
      <c r="E591" s="59" t="s">
        <v>276</v>
      </c>
      <c r="F591" s="224" t="s">
        <v>78</v>
      </c>
      <c r="G591" s="224"/>
      <c r="H591" s="228">
        <f t="shared" si="94"/>
        <v>150</v>
      </c>
      <c r="I591" s="228">
        <f t="shared" si="94"/>
        <v>0</v>
      </c>
      <c r="J591" s="231">
        <f t="shared" si="90"/>
        <v>150</v>
      </c>
      <c r="K591" s="228">
        <f t="shared" si="95"/>
        <v>0</v>
      </c>
      <c r="L591" s="228">
        <f t="shared" si="95"/>
        <v>0</v>
      </c>
    </row>
    <row r="592" spans="1:15" s="33" customFormat="1" ht="13.5" customHeight="1">
      <c r="A592" s="38" t="s">
        <v>9</v>
      </c>
      <c r="B592" s="78" t="s">
        <v>395</v>
      </c>
      <c r="C592" s="224" t="s">
        <v>84</v>
      </c>
      <c r="D592" s="224" t="s">
        <v>177</v>
      </c>
      <c r="E592" s="59" t="s">
        <v>276</v>
      </c>
      <c r="F592" s="224" t="s">
        <v>78</v>
      </c>
      <c r="G592" s="224" t="s">
        <v>10</v>
      </c>
      <c r="H592" s="228">
        <v>150</v>
      </c>
      <c r="I592" s="228"/>
      <c r="J592" s="231">
        <f t="shared" si="90"/>
        <v>150</v>
      </c>
      <c r="K592" s="118"/>
      <c r="L592" s="233"/>
      <c r="O592" s="147"/>
    </row>
    <row r="593" spans="1:12" s="33" customFormat="1" ht="30">
      <c r="A593" s="212" t="s">
        <v>16</v>
      </c>
      <c r="B593" s="101" t="s">
        <v>395</v>
      </c>
      <c r="C593" s="224" t="s">
        <v>84</v>
      </c>
      <c r="D593" s="224" t="s">
        <v>177</v>
      </c>
      <c r="E593" s="35" t="s">
        <v>203</v>
      </c>
      <c r="F593" s="224"/>
      <c r="G593" s="224"/>
      <c r="H593" s="228">
        <f>H606+H614+H621+H610+H594+H598+H602</f>
        <v>520</v>
      </c>
      <c r="I593" s="228">
        <f>I606+I614+I621+I610+I594+I598+I602</f>
        <v>0</v>
      </c>
      <c r="J593" s="231">
        <f t="shared" si="90"/>
        <v>520</v>
      </c>
      <c r="K593" s="228">
        <f>K606+K614+K621+K610+K594+K598+K602</f>
        <v>460</v>
      </c>
      <c r="L593" s="228">
        <f>L606+L614+L621+L610+L594+L598+L602</f>
        <v>460</v>
      </c>
    </row>
    <row r="594" spans="1:12" s="33" customFormat="1" ht="105" customHeight="1">
      <c r="A594" s="208" t="s">
        <v>558</v>
      </c>
      <c r="B594" s="101" t="s">
        <v>395</v>
      </c>
      <c r="C594" s="224" t="s">
        <v>84</v>
      </c>
      <c r="D594" s="224" t="s">
        <v>177</v>
      </c>
      <c r="E594" s="35" t="s">
        <v>565</v>
      </c>
      <c r="F594" s="224"/>
      <c r="G594" s="224"/>
      <c r="H594" s="228">
        <f>H595</f>
        <v>0</v>
      </c>
      <c r="I594" s="228"/>
      <c r="J594" s="231">
        <f t="shared" si="90"/>
        <v>0</v>
      </c>
      <c r="K594" s="228">
        <f t="shared" ref="K594:L596" si="96">K595</f>
        <v>90</v>
      </c>
      <c r="L594" s="228">
        <f t="shared" si="96"/>
        <v>90</v>
      </c>
    </row>
    <row r="595" spans="1:12" s="33" customFormat="1" ht="13.5" customHeight="1">
      <c r="A595" s="26" t="s">
        <v>61</v>
      </c>
      <c r="B595" s="101" t="s">
        <v>395</v>
      </c>
      <c r="C595" s="224" t="s">
        <v>84</v>
      </c>
      <c r="D595" s="224" t="s">
        <v>177</v>
      </c>
      <c r="E595" s="35" t="s">
        <v>565</v>
      </c>
      <c r="F595" s="224"/>
      <c r="G595" s="224"/>
      <c r="H595" s="228">
        <f>H596</f>
        <v>0</v>
      </c>
      <c r="I595" s="228"/>
      <c r="J595" s="231">
        <f t="shared" si="90"/>
        <v>0</v>
      </c>
      <c r="K595" s="228">
        <f t="shared" si="96"/>
        <v>90</v>
      </c>
      <c r="L595" s="228">
        <f t="shared" si="96"/>
        <v>90</v>
      </c>
    </row>
    <row r="596" spans="1:12" s="33" customFormat="1" ht="13.5" customHeight="1">
      <c r="A596" s="26" t="s">
        <v>77</v>
      </c>
      <c r="B596" s="101" t="s">
        <v>395</v>
      </c>
      <c r="C596" s="224" t="s">
        <v>84</v>
      </c>
      <c r="D596" s="224" t="s">
        <v>177</v>
      </c>
      <c r="E596" s="35" t="s">
        <v>565</v>
      </c>
      <c r="F596" s="224"/>
      <c r="G596" s="224"/>
      <c r="H596" s="228">
        <f>H597</f>
        <v>0</v>
      </c>
      <c r="I596" s="228"/>
      <c r="J596" s="231">
        <f t="shared" si="90"/>
        <v>0</v>
      </c>
      <c r="K596" s="228">
        <f t="shared" si="96"/>
        <v>90</v>
      </c>
      <c r="L596" s="228">
        <f t="shared" si="96"/>
        <v>90</v>
      </c>
    </row>
    <row r="597" spans="1:12" s="33" customFormat="1" ht="13.5" customHeight="1">
      <c r="A597" s="15" t="s">
        <v>9</v>
      </c>
      <c r="B597" s="101" t="s">
        <v>395</v>
      </c>
      <c r="C597" s="224" t="s">
        <v>84</v>
      </c>
      <c r="D597" s="224" t="s">
        <v>177</v>
      </c>
      <c r="E597" s="35" t="s">
        <v>565</v>
      </c>
      <c r="F597" s="224"/>
      <c r="G597" s="224" t="s">
        <v>10</v>
      </c>
      <c r="H597" s="228"/>
      <c r="I597" s="228"/>
      <c r="J597" s="231">
        <f t="shared" si="90"/>
        <v>0</v>
      </c>
      <c r="K597" s="228">
        <v>90</v>
      </c>
      <c r="L597" s="228">
        <v>90</v>
      </c>
    </row>
    <row r="598" spans="1:12" s="33" customFormat="1" ht="75">
      <c r="A598" s="208" t="s">
        <v>559</v>
      </c>
      <c r="B598" s="101" t="s">
        <v>395</v>
      </c>
      <c r="C598" s="224" t="s">
        <v>84</v>
      </c>
      <c r="D598" s="224" t="s">
        <v>177</v>
      </c>
      <c r="E598" s="35" t="s">
        <v>566</v>
      </c>
      <c r="F598" s="224"/>
      <c r="G598" s="224"/>
      <c r="H598" s="228">
        <f>H599</f>
        <v>0</v>
      </c>
      <c r="I598" s="228"/>
      <c r="J598" s="231">
        <f t="shared" si="90"/>
        <v>0</v>
      </c>
      <c r="K598" s="228">
        <f t="shared" ref="K598:L600" si="97">K599</f>
        <v>100</v>
      </c>
      <c r="L598" s="228">
        <f t="shared" si="97"/>
        <v>100</v>
      </c>
    </row>
    <row r="599" spans="1:12" s="33" customFormat="1" ht="13.5" customHeight="1">
      <c r="A599" s="26" t="s">
        <v>61</v>
      </c>
      <c r="B599" s="101" t="s">
        <v>395</v>
      </c>
      <c r="C599" s="224" t="s">
        <v>84</v>
      </c>
      <c r="D599" s="224" t="s">
        <v>177</v>
      </c>
      <c r="E599" s="35" t="s">
        <v>566</v>
      </c>
      <c r="F599" s="224"/>
      <c r="G599" s="224"/>
      <c r="H599" s="228">
        <f>H600</f>
        <v>0</v>
      </c>
      <c r="I599" s="228"/>
      <c r="J599" s="231">
        <f t="shared" si="90"/>
        <v>0</v>
      </c>
      <c r="K599" s="228">
        <f t="shared" si="97"/>
        <v>100</v>
      </c>
      <c r="L599" s="228">
        <f t="shared" si="97"/>
        <v>100</v>
      </c>
    </row>
    <row r="600" spans="1:12" s="33" customFormat="1" ht="13.5" customHeight="1">
      <c r="A600" s="26" t="s">
        <v>77</v>
      </c>
      <c r="B600" s="101" t="s">
        <v>395</v>
      </c>
      <c r="C600" s="224" t="s">
        <v>84</v>
      </c>
      <c r="D600" s="224" t="s">
        <v>177</v>
      </c>
      <c r="E600" s="35" t="s">
        <v>566</v>
      </c>
      <c r="F600" s="224"/>
      <c r="G600" s="224"/>
      <c r="H600" s="228">
        <f>H601</f>
        <v>0</v>
      </c>
      <c r="I600" s="228"/>
      <c r="J600" s="231">
        <f t="shared" si="90"/>
        <v>0</v>
      </c>
      <c r="K600" s="228">
        <f t="shared" si="97"/>
        <v>100</v>
      </c>
      <c r="L600" s="228">
        <f t="shared" si="97"/>
        <v>100</v>
      </c>
    </row>
    <row r="601" spans="1:12" s="33" customFormat="1" ht="13.5" customHeight="1">
      <c r="A601" s="15" t="s">
        <v>9</v>
      </c>
      <c r="B601" s="101" t="s">
        <v>395</v>
      </c>
      <c r="C601" s="224" t="s">
        <v>84</v>
      </c>
      <c r="D601" s="224" t="s">
        <v>177</v>
      </c>
      <c r="E601" s="35" t="s">
        <v>566</v>
      </c>
      <c r="F601" s="224"/>
      <c r="G601" s="224" t="s">
        <v>10</v>
      </c>
      <c r="H601" s="228"/>
      <c r="I601" s="228"/>
      <c r="J601" s="231">
        <f t="shared" si="90"/>
        <v>0</v>
      </c>
      <c r="K601" s="228">
        <v>100</v>
      </c>
      <c r="L601" s="228">
        <v>100</v>
      </c>
    </row>
    <row r="602" spans="1:12" s="33" customFormat="1" ht="90">
      <c r="A602" s="208" t="s">
        <v>560</v>
      </c>
      <c r="B602" s="101" t="s">
        <v>395</v>
      </c>
      <c r="C602" s="224" t="s">
        <v>84</v>
      </c>
      <c r="D602" s="224" t="s">
        <v>177</v>
      </c>
      <c r="E602" s="35" t="s">
        <v>567</v>
      </c>
      <c r="F602" s="224"/>
      <c r="G602" s="224"/>
      <c r="H602" s="228">
        <f>H603</f>
        <v>0</v>
      </c>
      <c r="I602" s="228"/>
      <c r="J602" s="231">
        <f t="shared" si="90"/>
        <v>0</v>
      </c>
      <c r="K602" s="228">
        <f t="shared" ref="K602:L604" si="98">K603</f>
        <v>50</v>
      </c>
      <c r="L602" s="228">
        <f t="shared" si="98"/>
        <v>50</v>
      </c>
    </row>
    <row r="603" spans="1:12" s="33" customFormat="1" ht="13.5" customHeight="1">
      <c r="A603" s="26" t="s">
        <v>61</v>
      </c>
      <c r="B603" s="101" t="s">
        <v>395</v>
      </c>
      <c r="C603" s="224" t="s">
        <v>84</v>
      </c>
      <c r="D603" s="224" t="s">
        <v>177</v>
      </c>
      <c r="E603" s="35" t="s">
        <v>567</v>
      </c>
      <c r="F603" s="224"/>
      <c r="G603" s="224"/>
      <c r="H603" s="228">
        <f>H604</f>
        <v>0</v>
      </c>
      <c r="I603" s="228"/>
      <c r="J603" s="231">
        <f t="shared" si="90"/>
        <v>0</v>
      </c>
      <c r="K603" s="228">
        <f t="shared" si="98"/>
        <v>50</v>
      </c>
      <c r="L603" s="228">
        <f t="shared" si="98"/>
        <v>50</v>
      </c>
    </row>
    <row r="604" spans="1:12" s="33" customFormat="1" ht="13.5" customHeight="1">
      <c r="A604" s="26" t="s">
        <v>77</v>
      </c>
      <c r="B604" s="101" t="s">
        <v>395</v>
      </c>
      <c r="C604" s="224" t="s">
        <v>84</v>
      </c>
      <c r="D604" s="224" t="s">
        <v>177</v>
      </c>
      <c r="E604" s="35" t="s">
        <v>567</v>
      </c>
      <c r="F604" s="224"/>
      <c r="G604" s="224"/>
      <c r="H604" s="228">
        <f>H605</f>
        <v>0</v>
      </c>
      <c r="I604" s="228"/>
      <c r="J604" s="231">
        <f t="shared" si="90"/>
        <v>0</v>
      </c>
      <c r="K604" s="228">
        <f t="shared" si="98"/>
        <v>50</v>
      </c>
      <c r="L604" s="228">
        <f t="shared" si="98"/>
        <v>50</v>
      </c>
    </row>
    <row r="605" spans="1:12" s="33" customFormat="1" ht="13.5" customHeight="1">
      <c r="A605" s="15" t="s">
        <v>9</v>
      </c>
      <c r="B605" s="101" t="s">
        <v>395</v>
      </c>
      <c r="C605" s="224" t="s">
        <v>84</v>
      </c>
      <c r="D605" s="224" t="s">
        <v>177</v>
      </c>
      <c r="E605" s="35" t="s">
        <v>567</v>
      </c>
      <c r="F605" s="224"/>
      <c r="G605" s="224" t="s">
        <v>10</v>
      </c>
      <c r="H605" s="228"/>
      <c r="I605" s="228"/>
      <c r="J605" s="231">
        <f t="shared" si="90"/>
        <v>0</v>
      </c>
      <c r="K605" s="228">
        <v>50</v>
      </c>
      <c r="L605" s="228">
        <v>50</v>
      </c>
    </row>
    <row r="606" spans="1:12" s="33" customFormat="1" ht="45">
      <c r="A606" s="210" t="s">
        <v>564</v>
      </c>
      <c r="B606" s="78" t="s">
        <v>395</v>
      </c>
      <c r="C606" s="224" t="s">
        <v>84</v>
      </c>
      <c r="D606" s="224" t="s">
        <v>177</v>
      </c>
      <c r="E606" s="11" t="s">
        <v>277</v>
      </c>
      <c r="F606" s="224"/>
      <c r="G606" s="224"/>
      <c r="H606" s="228">
        <f t="shared" ref="H606:I608" si="99">H607</f>
        <v>430</v>
      </c>
      <c r="I606" s="228">
        <f t="shared" si="99"/>
        <v>0</v>
      </c>
      <c r="J606" s="231">
        <f t="shared" si="90"/>
        <v>430</v>
      </c>
      <c r="K606" s="228">
        <f t="shared" ref="K606:L608" si="100">K607</f>
        <v>150</v>
      </c>
      <c r="L606" s="228">
        <f t="shared" si="100"/>
        <v>150</v>
      </c>
    </row>
    <row r="607" spans="1:12" s="33" customFormat="1" ht="13.5" customHeight="1">
      <c r="A607" s="26" t="s">
        <v>61</v>
      </c>
      <c r="B607" s="74" t="s">
        <v>395</v>
      </c>
      <c r="C607" s="224" t="s">
        <v>84</v>
      </c>
      <c r="D607" s="224" t="s">
        <v>177</v>
      </c>
      <c r="E607" s="11" t="s">
        <v>277</v>
      </c>
      <c r="F607" s="224" t="s">
        <v>62</v>
      </c>
      <c r="G607" s="224"/>
      <c r="H607" s="228">
        <f t="shared" si="99"/>
        <v>430</v>
      </c>
      <c r="I607" s="228">
        <f t="shared" si="99"/>
        <v>0</v>
      </c>
      <c r="J607" s="231">
        <f t="shared" si="90"/>
        <v>430</v>
      </c>
      <c r="K607" s="228">
        <f t="shared" si="100"/>
        <v>150</v>
      </c>
      <c r="L607" s="228">
        <f t="shared" si="100"/>
        <v>150</v>
      </c>
    </row>
    <row r="608" spans="1:12" s="33" customFormat="1" ht="13.5" customHeight="1">
      <c r="A608" s="26" t="s">
        <v>77</v>
      </c>
      <c r="B608" s="74" t="s">
        <v>395</v>
      </c>
      <c r="C608" s="224" t="s">
        <v>84</v>
      </c>
      <c r="D608" s="224" t="s">
        <v>177</v>
      </c>
      <c r="E608" s="11" t="s">
        <v>277</v>
      </c>
      <c r="F608" s="224" t="s">
        <v>78</v>
      </c>
      <c r="G608" s="224"/>
      <c r="H608" s="228">
        <f t="shared" si="99"/>
        <v>430</v>
      </c>
      <c r="I608" s="228">
        <f t="shared" si="99"/>
        <v>0</v>
      </c>
      <c r="J608" s="231">
        <f t="shared" si="90"/>
        <v>430</v>
      </c>
      <c r="K608" s="228">
        <f t="shared" si="100"/>
        <v>150</v>
      </c>
      <c r="L608" s="228">
        <f t="shared" si="100"/>
        <v>150</v>
      </c>
    </row>
    <row r="609" spans="1:15" s="33" customFormat="1" ht="13.5" customHeight="1">
      <c r="A609" s="226" t="s">
        <v>9</v>
      </c>
      <c r="B609" s="110" t="s">
        <v>395</v>
      </c>
      <c r="C609" s="224" t="s">
        <v>84</v>
      </c>
      <c r="D609" s="224" t="s">
        <v>177</v>
      </c>
      <c r="E609" s="11" t="s">
        <v>277</v>
      </c>
      <c r="F609" s="224" t="s">
        <v>78</v>
      </c>
      <c r="G609" s="224" t="s">
        <v>10</v>
      </c>
      <c r="H609" s="228">
        <v>430</v>
      </c>
      <c r="I609" s="228"/>
      <c r="J609" s="231">
        <f t="shared" si="90"/>
        <v>430</v>
      </c>
      <c r="K609" s="120">
        <v>150</v>
      </c>
      <c r="L609" s="233">
        <v>150</v>
      </c>
      <c r="O609" s="147"/>
    </row>
    <row r="610" spans="1:15" s="33" customFormat="1" ht="38.25" hidden="1" customHeight="1">
      <c r="A610" s="36" t="s">
        <v>437</v>
      </c>
      <c r="B610" s="110" t="s">
        <v>395</v>
      </c>
      <c r="C610" s="224" t="s">
        <v>84</v>
      </c>
      <c r="D610" s="224" t="s">
        <v>177</v>
      </c>
      <c r="E610" s="11" t="s">
        <v>438</v>
      </c>
      <c r="F610" s="224"/>
      <c r="G610" s="224"/>
      <c r="H610" s="228">
        <f t="shared" ref="H610:K612" si="101">H611</f>
        <v>0</v>
      </c>
      <c r="I610" s="228"/>
      <c r="J610" s="231">
        <f t="shared" si="90"/>
        <v>0</v>
      </c>
      <c r="K610" s="228">
        <f t="shared" si="101"/>
        <v>0</v>
      </c>
      <c r="L610" s="233">
        <f>H610+K610</f>
        <v>0</v>
      </c>
    </row>
    <row r="611" spans="1:15" s="33" customFormat="1" ht="13.5" hidden="1" customHeight="1">
      <c r="A611" s="26" t="s">
        <v>61</v>
      </c>
      <c r="B611" s="110" t="s">
        <v>395</v>
      </c>
      <c r="C611" s="224" t="s">
        <v>84</v>
      </c>
      <c r="D611" s="224" t="s">
        <v>177</v>
      </c>
      <c r="E611" s="11" t="s">
        <v>438</v>
      </c>
      <c r="F611" s="224" t="s">
        <v>62</v>
      </c>
      <c r="G611" s="224"/>
      <c r="H611" s="228">
        <f t="shared" si="101"/>
        <v>0</v>
      </c>
      <c r="I611" s="228"/>
      <c r="J611" s="231">
        <f t="shared" si="90"/>
        <v>0</v>
      </c>
      <c r="K611" s="228">
        <f t="shared" si="101"/>
        <v>0</v>
      </c>
      <c r="L611" s="233">
        <f>H611+K611</f>
        <v>0</v>
      </c>
    </row>
    <row r="612" spans="1:15" s="33" customFormat="1" ht="13.5" hidden="1" customHeight="1">
      <c r="A612" s="26" t="s">
        <v>77</v>
      </c>
      <c r="B612" s="110" t="s">
        <v>395</v>
      </c>
      <c r="C612" s="224" t="s">
        <v>84</v>
      </c>
      <c r="D612" s="224" t="s">
        <v>177</v>
      </c>
      <c r="E612" s="11" t="s">
        <v>438</v>
      </c>
      <c r="F612" s="224" t="s">
        <v>78</v>
      </c>
      <c r="G612" s="224"/>
      <c r="H612" s="228">
        <f t="shared" si="101"/>
        <v>0</v>
      </c>
      <c r="I612" s="228"/>
      <c r="J612" s="231">
        <f t="shared" si="90"/>
        <v>0</v>
      </c>
      <c r="K612" s="228">
        <f t="shared" si="101"/>
        <v>0</v>
      </c>
      <c r="L612" s="233">
        <f>H612+K612</f>
        <v>0</v>
      </c>
    </row>
    <row r="613" spans="1:15" s="33" customFormat="1" ht="13.5" hidden="1" customHeight="1">
      <c r="A613" s="226" t="s">
        <v>11</v>
      </c>
      <c r="B613" s="110" t="s">
        <v>395</v>
      </c>
      <c r="C613" s="224" t="s">
        <v>84</v>
      </c>
      <c r="D613" s="224" t="s">
        <v>177</v>
      </c>
      <c r="E613" s="11" t="s">
        <v>438</v>
      </c>
      <c r="F613" s="224" t="s">
        <v>78</v>
      </c>
      <c r="G613" s="224" t="s">
        <v>12</v>
      </c>
      <c r="H613" s="228"/>
      <c r="I613" s="228"/>
      <c r="J613" s="231">
        <f t="shared" si="90"/>
        <v>0</v>
      </c>
      <c r="K613" s="120"/>
      <c r="L613" s="233">
        <f>H613+K613</f>
        <v>0</v>
      </c>
      <c r="O613" s="147"/>
    </row>
    <row r="614" spans="1:15" s="33" customFormat="1" ht="30" customHeight="1">
      <c r="A614" s="211" t="s">
        <v>278</v>
      </c>
      <c r="B614" s="123" t="s">
        <v>395</v>
      </c>
      <c r="C614" s="224" t="s">
        <v>84</v>
      </c>
      <c r="D614" s="224" t="s">
        <v>177</v>
      </c>
      <c r="E614" s="35" t="s">
        <v>279</v>
      </c>
      <c r="F614" s="224"/>
      <c r="G614" s="224"/>
      <c r="H614" s="228">
        <f>H617</f>
        <v>90</v>
      </c>
      <c r="I614" s="228">
        <f>I617</f>
        <v>0</v>
      </c>
      <c r="J614" s="231">
        <f t="shared" si="90"/>
        <v>90</v>
      </c>
      <c r="K614" s="228">
        <f>K617</f>
        <v>70</v>
      </c>
      <c r="L614" s="228">
        <f>L617</f>
        <v>70</v>
      </c>
    </row>
    <row r="615" spans="1:15" s="33" customFormat="1" ht="13.5" customHeight="1">
      <c r="A615" s="26" t="s">
        <v>61</v>
      </c>
      <c r="B615" s="74" t="s">
        <v>395</v>
      </c>
      <c r="C615" s="224" t="s">
        <v>84</v>
      </c>
      <c r="D615" s="224" t="s">
        <v>177</v>
      </c>
      <c r="E615" s="35" t="s">
        <v>279</v>
      </c>
      <c r="F615" s="224" t="s">
        <v>62</v>
      </c>
      <c r="G615" s="224"/>
      <c r="H615" s="228">
        <f>H616</f>
        <v>90</v>
      </c>
      <c r="I615" s="228">
        <f>I616</f>
        <v>0</v>
      </c>
      <c r="J615" s="231">
        <f t="shared" si="90"/>
        <v>90</v>
      </c>
      <c r="K615" s="228">
        <f>K616</f>
        <v>70</v>
      </c>
      <c r="L615" s="228">
        <f>L616</f>
        <v>70</v>
      </c>
    </row>
    <row r="616" spans="1:15" s="33" customFormat="1" ht="13.5" customHeight="1">
      <c r="A616" s="26" t="s">
        <v>77</v>
      </c>
      <c r="B616" s="74" t="s">
        <v>395</v>
      </c>
      <c r="C616" s="224" t="s">
        <v>84</v>
      </c>
      <c r="D616" s="224" t="s">
        <v>177</v>
      </c>
      <c r="E616" s="35" t="s">
        <v>279</v>
      </c>
      <c r="F616" s="224" t="s">
        <v>78</v>
      </c>
      <c r="G616" s="224"/>
      <c r="H616" s="228">
        <f>H617</f>
        <v>90</v>
      </c>
      <c r="I616" s="228">
        <f>I617</f>
        <v>0</v>
      </c>
      <c r="J616" s="231">
        <f t="shared" si="90"/>
        <v>90</v>
      </c>
      <c r="K616" s="228">
        <f>K617</f>
        <v>70</v>
      </c>
      <c r="L616" s="228">
        <f>L617</f>
        <v>70</v>
      </c>
    </row>
    <row r="617" spans="1:15" s="33" customFormat="1" ht="13.5" customHeight="1">
      <c r="A617" s="226" t="s">
        <v>9</v>
      </c>
      <c r="B617" s="110" t="s">
        <v>395</v>
      </c>
      <c r="C617" s="224" t="s">
        <v>84</v>
      </c>
      <c r="D617" s="224" t="s">
        <v>177</v>
      </c>
      <c r="E617" s="35" t="s">
        <v>279</v>
      </c>
      <c r="F617" s="224" t="s">
        <v>78</v>
      </c>
      <c r="G617" s="224" t="s">
        <v>10</v>
      </c>
      <c r="H617" s="228">
        <v>90</v>
      </c>
      <c r="I617" s="228"/>
      <c r="J617" s="231">
        <f t="shared" si="90"/>
        <v>90</v>
      </c>
      <c r="K617" s="120">
        <v>70</v>
      </c>
      <c r="L617" s="233">
        <v>70</v>
      </c>
      <c r="O617" s="147"/>
    </row>
    <row r="618" spans="1:15" s="33" customFormat="1" ht="24" hidden="1" customHeight="1">
      <c r="A618" s="21" t="s">
        <v>56</v>
      </c>
      <c r="B618" s="110" t="s">
        <v>395</v>
      </c>
      <c r="C618" s="224" t="s">
        <v>84</v>
      </c>
      <c r="D618" s="224" t="s">
        <v>177</v>
      </c>
      <c r="E618" s="225" t="s">
        <v>239</v>
      </c>
      <c r="F618" s="224"/>
      <c r="G618" s="224"/>
      <c r="H618" s="228">
        <f t="shared" ref="H618:K620" si="102">H619</f>
        <v>0</v>
      </c>
      <c r="I618" s="228"/>
      <c r="J618" s="231">
        <f t="shared" si="90"/>
        <v>0</v>
      </c>
      <c r="K618" s="228">
        <f t="shared" si="102"/>
        <v>0</v>
      </c>
      <c r="L618" s="233">
        <f>H618+K618</f>
        <v>0</v>
      </c>
    </row>
    <row r="619" spans="1:15" s="33" customFormat="1" ht="13.5" hidden="1" customHeight="1">
      <c r="A619" s="26" t="s">
        <v>61</v>
      </c>
      <c r="B619" s="110" t="s">
        <v>395</v>
      </c>
      <c r="C619" s="224" t="s">
        <v>84</v>
      </c>
      <c r="D619" s="224" t="s">
        <v>177</v>
      </c>
      <c r="E619" s="225" t="s">
        <v>239</v>
      </c>
      <c r="F619" s="224" t="s">
        <v>62</v>
      </c>
      <c r="G619" s="224"/>
      <c r="H619" s="228">
        <f t="shared" si="102"/>
        <v>0</v>
      </c>
      <c r="I619" s="228"/>
      <c r="J619" s="231">
        <f t="shared" si="90"/>
        <v>0</v>
      </c>
      <c r="K619" s="228">
        <f t="shared" si="102"/>
        <v>0</v>
      </c>
      <c r="L619" s="233">
        <f>H619+K619</f>
        <v>0</v>
      </c>
    </row>
    <row r="620" spans="1:15" s="33" customFormat="1" ht="13.5" hidden="1" customHeight="1">
      <c r="A620" s="26" t="s">
        <v>77</v>
      </c>
      <c r="B620" s="110" t="s">
        <v>395</v>
      </c>
      <c r="C620" s="224" t="s">
        <v>84</v>
      </c>
      <c r="D620" s="224" t="s">
        <v>177</v>
      </c>
      <c r="E620" s="225" t="s">
        <v>239</v>
      </c>
      <c r="F620" s="224" t="s">
        <v>78</v>
      </c>
      <c r="G620" s="224"/>
      <c r="H620" s="228">
        <f t="shared" si="102"/>
        <v>0</v>
      </c>
      <c r="I620" s="228"/>
      <c r="J620" s="231">
        <f t="shared" si="90"/>
        <v>0</v>
      </c>
      <c r="K620" s="228">
        <f t="shared" si="102"/>
        <v>0</v>
      </c>
      <c r="L620" s="233">
        <f>H620+K620</f>
        <v>0</v>
      </c>
    </row>
    <row r="621" spans="1:15" s="33" customFormat="1" ht="13.5" hidden="1" customHeight="1">
      <c r="A621" s="38" t="s">
        <v>9</v>
      </c>
      <c r="B621" s="110" t="s">
        <v>395</v>
      </c>
      <c r="C621" s="224" t="s">
        <v>84</v>
      </c>
      <c r="D621" s="224" t="s">
        <v>177</v>
      </c>
      <c r="E621" s="225" t="s">
        <v>239</v>
      </c>
      <c r="F621" s="224" t="s">
        <v>78</v>
      </c>
      <c r="G621" s="224" t="s">
        <v>10</v>
      </c>
      <c r="H621" s="228"/>
      <c r="I621" s="228"/>
      <c r="J621" s="231">
        <f t="shared" si="90"/>
        <v>0</v>
      </c>
      <c r="K621" s="120"/>
      <c r="L621" s="233">
        <f>H621+K621</f>
        <v>0</v>
      </c>
    </row>
    <row r="622" spans="1:15" s="33" customFormat="1" ht="13.5" customHeight="1">
      <c r="A622" s="36" t="s">
        <v>406</v>
      </c>
      <c r="B622" s="111" t="s">
        <v>395</v>
      </c>
      <c r="C622" s="223" t="s">
        <v>132</v>
      </c>
      <c r="D622" s="223" t="s">
        <v>563</v>
      </c>
      <c r="E622" s="34"/>
      <c r="F622" s="223"/>
      <c r="G622" s="223"/>
      <c r="H622" s="229">
        <f>H623</f>
        <v>716.8</v>
      </c>
      <c r="I622" s="229">
        <f>I623</f>
        <v>0</v>
      </c>
      <c r="J622" s="231">
        <f t="shared" si="90"/>
        <v>716.8</v>
      </c>
      <c r="K622" s="229">
        <f>K623</f>
        <v>230</v>
      </c>
      <c r="L622" s="229">
        <f>L623</f>
        <v>497.8</v>
      </c>
    </row>
    <row r="623" spans="1:15" s="33" customFormat="1" ht="13.5" customHeight="1">
      <c r="A623" s="36" t="s">
        <v>133</v>
      </c>
      <c r="B623" s="111" t="s">
        <v>395</v>
      </c>
      <c r="C623" s="223" t="s">
        <v>132</v>
      </c>
      <c r="D623" s="223" t="s">
        <v>134</v>
      </c>
      <c r="E623" s="34"/>
      <c r="F623" s="223"/>
      <c r="G623" s="223"/>
      <c r="H623" s="229">
        <f>H629+H624+H649</f>
        <v>716.8</v>
      </c>
      <c r="I623" s="229">
        <f>I629+I624+I649</f>
        <v>0</v>
      </c>
      <c r="J623" s="231">
        <f t="shared" si="90"/>
        <v>716.8</v>
      </c>
      <c r="K623" s="229">
        <f>K629+K624+K649</f>
        <v>230</v>
      </c>
      <c r="L623" s="229">
        <f>L629+L624+L649</f>
        <v>497.8</v>
      </c>
    </row>
    <row r="624" spans="1:15" s="33" customFormat="1" ht="24.75" hidden="1" customHeight="1">
      <c r="A624" s="133" t="s">
        <v>16</v>
      </c>
      <c r="B624" s="111" t="s">
        <v>395</v>
      </c>
      <c r="C624" s="223" t="s">
        <v>132</v>
      </c>
      <c r="D624" s="223" t="s">
        <v>134</v>
      </c>
      <c r="E624" s="34" t="s">
        <v>203</v>
      </c>
      <c r="F624" s="223"/>
      <c r="G624" s="223"/>
      <c r="H624" s="229">
        <f t="shared" ref="H624:K627" si="103">H625</f>
        <v>0</v>
      </c>
      <c r="I624" s="229"/>
      <c r="J624" s="231">
        <f t="shared" si="90"/>
        <v>0</v>
      </c>
      <c r="K624" s="229">
        <f t="shared" si="103"/>
        <v>0</v>
      </c>
      <c r="L624" s="231">
        <f>H624+K624</f>
        <v>0</v>
      </c>
    </row>
    <row r="625" spans="1:15" s="33" customFormat="1" ht="13.5" hidden="1" customHeight="1">
      <c r="A625" s="21" t="s">
        <v>56</v>
      </c>
      <c r="B625" s="110" t="s">
        <v>395</v>
      </c>
      <c r="C625" s="223" t="s">
        <v>132</v>
      </c>
      <c r="D625" s="223" t="s">
        <v>134</v>
      </c>
      <c r="E625" s="225" t="s">
        <v>239</v>
      </c>
      <c r="F625" s="224"/>
      <c r="G625" s="224"/>
      <c r="H625" s="229">
        <f t="shared" si="103"/>
        <v>0</v>
      </c>
      <c r="I625" s="229"/>
      <c r="J625" s="231">
        <f t="shared" si="90"/>
        <v>0</v>
      </c>
      <c r="K625" s="229">
        <f t="shared" si="103"/>
        <v>0</v>
      </c>
      <c r="L625" s="231">
        <f>H625+K625</f>
        <v>0</v>
      </c>
    </row>
    <row r="626" spans="1:15" s="33" customFormat="1" ht="13.5" hidden="1" customHeight="1">
      <c r="A626" s="26" t="s">
        <v>61</v>
      </c>
      <c r="B626" s="110" t="s">
        <v>395</v>
      </c>
      <c r="C626" s="223" t="s">
        <v>132</v>
      </c>
      <c r="D626" s="223" t="s">
        <v>134</v>
      </c>
      <c r="E626" s="225" t="s">
        <v>239</v>
      </c>
      <c r="F626" s="224" t="s">
        <v>62</v>
      </c>
      <c r="G626" s="224"/>
      <c r="H626" s="229">
        <f t="shared" si="103"/>
        <v>0</v>
      </c>
      <c r="I626" s="229"/>
      <c r="J626" s="231">
        <f t="shared" si="90"/>
        <v>0</v>
      </c>
      <c r="K626" s="229">
        <f t="shared" si="103"/>
        <v>0</v>
      </c>
      <c r="L626" s="231">
        <f>H626+K626</f>
        <v>0</v>
      </c>
    </row>
    <row r="627" spans="1:15" s="33" customFormat="1" ht="13.5" hidden="1" customHeight="1">
      <c r="A627" s="26" t="s">
        <v>77</v>
      </c>
      <c r="B627" s="110" t="s">
        <v>395</v>
      </c>
      <c r="C627" s="223" t="s">
        <v>132</v>
      </c>
      <c r="D627" s="223" t="s">
        <v>134</v>
      </c>
      <c r="E627" s="225" t="s">
        <v>239</v>
      </c>
      <c r="F627" s="224" t="s">
        <v>78</v>
      </c>
      <c r="G627" s="224"/>
      <c r="H627" s="229">
        <f t="shared" si="103"/>
        <v>0</v>
      </c>
      <c r="I627" s="229"/>
      <c r="J627" s="231">
        <f t="shared" si="90"/>
        <v>0</v>
      </c>
      <c r="K627" s="229">
        <f t="shared" si="103"/>
        <v>0</v>
      </c>
      <c r="L627" s="231">
        <f>H627+K627</f>
        <v>0</v>
      </c>
    </row>
    <row r="628" spans="1:15" s="33" customFormat="1" ht="13.5" hidden="1" customHeight="1">
      <c r="A628" s="38" t="s">
        <v>9</v>
      </c>
      <c r="B628" s="110" t="s">
        <v>395</v>
      </c>
      <c r="C628" s="223" t="s">
        <v>132</v>
      </c>
      <c r="D628" s="223" t="s">
        <v>134</v>
      </c>
      <c r="E628" s="225" t="s">
        <v>239</v>
      </c>
      <c r="F628" s="224" t="s">
        <v>78</v>
      </c>
      <c r="G628" s="224" t="s">
        <v>10</v>
      </c>
      <c r="H628" s="229"/>
      <c r="I628" s="229"/>
      <c r="J628" s="231">
        <f t="shared" si="90"/>
        <v>0</v>
      </c>
      <c r="K628" s="229"/>
      <c r="L628" s="231">
        <f>H628+K628</f>
        <v>0</v>
      </c>
    </row>
    <row r="629" spans="1:15" s="33" customFormat="1" ht="51.75">
      <c r="A629" s="37" t="s">
        <v>407</v>
      </c>
      <c r="B629" s="79" t="s">
        <v>395</v>
      </c>
      <c r="C629" s="223" t="s">
        <v>132</v>
      </c>
      <c r="D629" s="223" t="s">
        <v>134</v>
      </c>
      <c r="E629" s="223" t="s">
        <v>321</v>
      </c>
      <c r="F629" s="223"/>
      <c r="G629" s="223"/>
      <c r="H629" s="229">
        <f>H630+H641</f>
        <v>716.8</v>
      </c>
      <c r="I629" s="229">
        <f>I630+I641+I645</f>
        <v>0</v>
      </c>
      <c r="J629" s="231">
        <f t="shared" si="90"/>
        <v>716.8</v>
      </c>
      <c r="K629" s="229">
        <f>K630+K641</f>
        <v>230</v>
      </c>
      <c r="L629" s="229">
        <f>L630+L641</f>
        <v>267.8</v>
      </c>
    </row>
    <row r="630" spans="1:15" s="33" customFormat="1" ht="51.75">
      <c r="A630" s="38" t="s">
        <v>354</v>
      </c>
      <c r="B630" s="78" t="s">
        <v>395</v>
      </c>
      <c r="C630" s="224" t="s">
        <v>132</v>
      </c>
      <c r="D630" s="224" t="s">
        <v>134</v>
      </c>
      <c r="E630" s="224" t="s">
        <v>356</v>
      </c>
      <c r="F630" s="224"/>
      <c r="G630" s="224"/>
      <c r="H630" s="228">
        <f>H631</f>
        <v>716.8</v>
      </c>
      <c r="I630" s="228">
        <f>I631</f>
        <v>0</v>
      </c>
      <c r="J630" s="233">
        <f t="shared" si="90"/>
        <v>716.8</v>
      </c>
      <c r="K630" s="228">
        <f>K631</f>
        <v>230</v>
      </c>
      <c r="L630" s="228">
        <f>L631</f>
        <v>267.8</v>
      </c>
    </row>
    <row r="631" spans="1:15" s="33" customFormat="1" ht="38.25">
      <c r="A631" s="226" t="s">
        <v>355</v>
      </c>
      <c r="B631" s="110" t="s">
        <v>395</v>
      </c>
      <c r="C631" s="224" t="s">
        <v>132</v>
      </c>
      <c r="D631" s="224" t="s">
        <v>134</v>
      </c>
      <c r="E631" s="224" t="s">
        <v>357</v>
      </c>
      <c r="F631" s="224"/>
      <c r="G631" s="224"/>
      <c r="H631" s="228">
        <f>H632+H639</f>
        <v>716.8</v>
      </c>
      <c r="I631" s="228">
        <f>I632+I639</f>
        <v>0</v>
      </c>
      <c r="J631" s="233">
        <f t="shared" si="90"/>
        <v>716.8</v>
      </c>
      <c r="K631" s="228">
        <f>K632+K639</f>
        <v>230</v>
      </c>
      <c r="L631" s="228">
        <f>L632+L639</f>
        <v>267.8</v>
      </c>
    </row>
    <row r="632" spans="1:15" s="33" customFormat="1" ht="25.5">
      <c r="A632" s="226" t="s">
        <v>527</v>
      </c>
      <c r="B632" s="110" t="s">
        <v>395</v>
      </c>
      <c r="C632" s="224" t="s">
        <v>132</v>
      </c>
      <c r="D632" s="224" t="s">
        <v>134</v>
      </c>
      <c r="E632" s="224" t="s">
        <v>358</v>
      </c>
      <c r="F632" s="224"/>
      <c r="G632" s="224"/>
      <c r="H632" s="228">
        <f t="shared" ref="H632:I634" si="104">H633</f>
        <v>449</v>
      </c>
      <c r="I632" s="228">
        <f t="shared" si="104"/>
        <v>0</v>
      </c>
      <c r="J632" s="233">
        <f t="shared" si="90"/>
        <v>449</v>
      </c>
      <c r="K632" s="228">
        <f t="shared" ref="K632:L634" si="105">K633</f>
        <v>230</v>
      </c>
      <c r="L632" s="228">
        <f t="shared" si="105"/>
        <v>0</v>
      </c>
    </row>
    <row r="633" spans="1:15" s="33" customFormat="1" ht="13.5">
      <c r="A633" s="26" t="s">
        <v>61</v>
      </c>
      <c r="B633" s="110" t="s">
        <v>395</v>
      </c>
      <c r="C633" s="224" t="s">
        <v>132</v>
      </c>
      <c r="D633" s="224" t="s">
        <v>134</v>
      </c>
      <c r="E633" s="224" t="s">
        <v>358</v>
      </c>
      <c r="F633" s="224" t="s">
        <v>62</v>
      </c>
      <c r="G633" s="224"/>
      <c r="H633" s="228">
        <f t="shared" si="104"/>
        <v>449</v>
      </c>
      <c r="I633" s="228">
        <f t="shared" si="104"/>
        <v>0</v>
      </c>
      <c r="J633" s="233">
        <f t="shared" si="90"/>
        <v>449</v>
      </c>
      <c r="K633" s="228">
        <f t="shared" si="105"/>
        <v>230</v>
      </c>
      <c r="L633" s="228">
        <f t="shared" si="105"/>
        <v>0</v>
      </c>
    </row>
    <row r="634" spans="1:15" s="33" customFormat="1" ht="13.5">
      <c r="A634" s="26" t="s">
        <v>77</v>
      </c>
      <c r="B634" s="110" t="s">
        <v>395</v>
      </c>
      <c r="C634" s="224" t="s">
        <v>132</v>
      </c>
      <c r="D634" s="224" t="s">
        <v>134</v>
      </c>
      <c r="E634" s="224" t="s">
        <v>358</v>
      </c>
      <c r="F634" s="224" t="s">
        <v>78</v>
      </c>
      <c r="G634" s="224"/>
      <c r="H634" s="228">
        <f t="shared" si="104"/>
        <v>449</v>
      </c>
      <c r="I634" s="228">
        <f t="shared" si="104"/>
        <v>0</v>
      </c>
      <c r="J634" s="233">
        <f t="shared" si="90"/>
        <v>449</v>
      </c>
      <c r="K634" s="228">
        <f t="shared" si="105"/>
        <v>230</v>
      </c>
      <c r="L634" s="228">
        <f t="shared" si="105"/>
        <v>0</v>
      </c>
    </row>
    <row r="635" spans="1:15" s="33" customFormat="1" ht="13.5" customHeight="1">
      <c r="A635" s="226" t="s">
        <v>9</v>
      </c>
      <c r="B635" s="110" t="s">
        <v>395</v>
      </c>
      <c r="C635" s="224" t="s">
        <v>132</v>
      </c>
      <c r="D635" s="224" t="s">
        <v>134</v>
      </c>
      <c r="E635" s="224" t="s">
        <v>358</v>
      </c>
      <c r="F635" s="224" t="s">
        <v>78</v>
      </c>
      <c r="G635" s="224" t="s">
        <v>10</v>
      </c>
      <c r="H635" s="228">
        <v>449</v>
      </c>
      <c r="I635" s="228"/>
      <c r="J635" s="233">
        <f t="shared" si="90"/>
        <v>449</v>
      </c>
      <c r="K635" s="120">
        <v>230</v>
      </c>
      <c r="L635" s="233"/>
      <c r="O635" s="147"/>
    </row>
    <row r="636" spans="1:15" s="33" customFormat="1" ht="39.75" customHeight="1">
      <c r="A636" s="226" t="s">
        <v>448</v>
      </c>
      <c r="B636" s="110" t="s">
        <v>395</v>
      </c>
      <c r="C636" s="224" t="s">
        <v>132</v>
      </c>
      <c r="D636" s="224" t="s">
        <v>134</v>
      </c>
      <c r="E636" s="224" t="s">
        <v>449</v>
      </c>
      <c r="F636" s="224"/>
      <c r="G636" s="224"/>
      <c r="H636" s="228">
        <f t="shared" ref="H636:K638" si="106">H637</f>
        <v>267.8</v>
      </c>
      <c r="I636" s="228">
        <f>I637</f>
        <v>0</v>
      </c>
      <c r="J636" s="233">
        <f t="shared" ref="J636:J703" si="107">H636+I636</f>
        <v>267.8</v>
      </c>
      <c r="K636" s="228">
        <f t="shared" si="106"/>
        <v>0</v>
      </c>
      <c r="L636" s="233">
        <f t="shared" ref="L636:L644" si="108">H636+K636</f>
        <v>267.8</v>
      </c>
    </row>
    <row r="637" spans="1:15" s="33" customFormat="1" ht="13.5" customHeight="1">
      <c r="A637" s="26" t="s">
        <v>61</v>
      </c>
      <c r="B637" s="110" t="s">
        <v>395</v>
      </c>
      <c r="C637" s="224" t="s">
        <v>132</v>
      </c>
      <c r="D637" s="224" t="s">
        <v>134</v>
      </c>
      <c r="E637" s="224" t="s">
        <v>449</v>
      </c>
      <c r="F637" s="224" t="s">
        <v>62</v>
      </c>
      <c r="G637" s="224"/>
      <c r="H637" s="228">
        <f t="shared" si="106"/>
        <v>267.8</v>
      </c>
      <c r="I637" s="228">
        <f>I638</f>
        <v>0</v>
      </c>
      <c r="J637" s="233">
        <f t="shared" si="107"/>
        <v>267.8</v>
      </c>
      <c r="K637" s="228">
        <f t="shared" si="106"/>
        <v>0</v>
      </c>
      <c r="L637" s="233">
        <f t="shared" si="108"/>
        <v>267.8</v>
      </c>
    </row>
    <row r="638" spans="1:15" s="33" customFormat="1" ht="13.5" customHeight="1">
      <c r="A638" s="137" t="s">
        <v>450</v>
      </c>
      <c r="B638" s="110" t="s">
        <v>395</v>
      </c>
      <c r="C638" s="224" t="s">
        <v>132</v>
      </c>
      <c r="D638" s="224" t="s">
        <v>134</v>
      </c>
      <c r="E638" s="224" t="s">
        <v>449</v>
      </c>
      <c r="F638" s="224" t="s">
        <v>452</v>
      </c>
      <c r="G638" s="224"/>
      <c r="H638" s="228">
        <f t="shared" si="106"/>
        <v>267.8</v>
      </c>
      <c r="I638" s="228">
        <f>I639</f>
        <v>0</v>
      </c>
      <c r="J638" s="233">
        <f t="shared" si="107"/>
        <v>267.8</v>
      </c>
      <c r="K638" s="228">
        <f t="shared" si="106"/>
        <v>0</v>
      </c>
      <c r="L638" s="233">
        <f t="shared" si="108"/>
        <v>267.8</v>
      </c>
      <c r="O638" s="147"/>
    </row>
    <row r="639" spans="1:15" s="33" customFormat="1" ht="40.5" customHeight="1">
      <c r="A639" s="137" t="s">
        <v>451</v>
      </c>
      <c r="B639" s="110" t="s">
        <v>395</v>
      </c>
      <c r="C639" s="224" t="s">
        <v>132</v>
      </c>
      <c r="D639" s="224" t="s">
        <v>134</v>
      </c>
      <c r="E639" s="224" t="s">
        <v>449</v>
      </c>
      <c r="F639" s="224" t="s">
        <v>453</v>
      </c>
      <c r="G639" s="224"/>
      <c r="H639" s="228">
        <f>H640</f>
        <v>267.8</v>
      </c>
      <c r="I639" s="228">
        <f>I640</f>
        <v>0</v>
      </c>
      <c r="J639" s="233">
        <f t="shared" si="107"/>
        <v>267.8</v>
      </c>
      <c r="K639" s="228">
        <f>K640</f>
        <v>0</v>
      </c>
      <c r="L639" s="233">
        <f t="shared" si="108"/>
        <v>267.8</v>
      </c>
    </row>
    <row r="640" spans="1:15" s="33" customFormat="1" ht="13.5" customHeight="1">
      <c r="A640" s="137" t="s">
        <v>11</v>
      </c>
      <c r="B640" s="110" t="s">
        <v>395</v>
      </c>
      <c r="C640" s="224" t="s">
        <v>132</v>
      </c>
      <c r="D640" s="224" t="s">
        <v>134</v>
      </c>
      <c r="E640" s="224" t="s">
        <v>449</v>
      </c>
      <c r="F640" s="224" t="s">
        <v>453</v>
      </c>
      <c r="G640" s="224" t="s">
        <v>12</v>
      </c>
      <c r="H640" s="228">
        <v>267.8</v>
      </c>
      <c r="I640" s="228"/>
      <c r="J640" s="233">
        <f t="shared" si="107"/>
        <v>267.8</v>
      </c>
      <c r="K640" s="120"/>
      <c r="L640" s="233">
        <f t="shared" si="108"/>
        <v>267.8</v>
      </c>
    </row>
    <row r="641" spans="1:15" s="33" customFormat="1" ht="38.25" hidden="1" customHeight="1">
      <c r="A641" s="36" t="s">
        <v>437</v>
      </c>
      <c r="B641" s="110" t="s">
        <v>395</v>
      </c>
      <c r="C641" s="224" t="s">
        <v>132</v>
      </c>
      <c r="D641" s="224" t="s">
        <v>134</v>
      </c>
      <c r="E641" s="224" t="s">
        <v>441</v>
      </c>
      <c r="F641" s="224"/>
      <c r="G641" s="224"/>
      <c r="H641" s="228">
        <f t="shared" ref="H641:K643" si="109">H642</f>
        <v>0</v>
      </c>
      <c r="I641" s="228"/>
      <c r="J641" s="231">
        <f t="shared" si="107"/>
        <v>0</v>
      </c>
      <c r="K641" s="228">
        <f t="shared" si="109"/>
        <v>0</v>
      </c>
      <c r="L641" s="233">
        <f t="shared" si="108"/>
        <v>0</v>
      </c>
      <c r="O641" s="147"/>
    </row>
    <row r="642" spans="1:15" s="33" customFormat="1" ht="13.5" hidden="1" customHeight="1">
      <c r="A642" s="26" t="s">
        <v>61</v>
      </c>
      <c r="B642" s="110" t="s">
        <v>395</v>
      </c>
      <c r="C642" s="224" t="s">
        <v>132</v>
      </c>
      <c r="D642" s="224" t="s">
        <v>134</v>
      </c>
      <c r="E642" s="224" t="s">
        <v>441</v>
      </c>
      <c r="F642" s="224" t="s">
        <v>62</v>
      </c>
      <c r="G642" s="224"/>
      <c r="H642" s="228">
        <f t="shared" si="109"/>
        <v>0</v>
      </c>
      <c r="I642" s="228"/>
      <c r="J642" s="231">
        <f t="shared" si="107"/>
        <v>0</v>
      </c>
      <c r="K642" s="228">
        <f t="shared" si="109"/>
        <v>0</v>
      </c>
      <c r="L642" s="233">
        <f t="shared" si="108"/>
        <v>0</v>
      </c>
    </row>
    <row r="643" spans="1:15" s="33" customFormat="1" ht="13.5" hidden="1" customHeight="1">
      <c r="A643" s="26" t="s">
        <v>77</v>
      </c>
      <c r="B643" s="110" t="s">
        <v>395</v>
      </c>
      <c r="C643" s="224" t="s">
        <v>132</v>
      </c>
      <c r="D643" s="224" t="s">
        <v>134</v>
      </c>
      <c r="E643" s="224" t="s">
        <v>441</v>
      </c>
      <c r="F643" s="224" t="s">
        <v>78</v>
      </c>
      <c r="G643" s="224"/>
      <c r="H643" s="228">
        <f t="shared" si="109"/>
        <v>0</v>
      </c>
      <c r="I643" s="228"/>
      <c r="J643" s="231">
        <f t="shared" si="107"/>
        <v>0</v>
      </c>
      <c r="K643" s="228">
        <f t="shared" si="109"/>
        <v>0</v>
      </c>
      <c r="L643" s="233">
        <f t="shared" si="108"/>
        <v>0</v>
      </c>
    </row>
    <row r="644" spans="1:15" s="33" customFormat="1" ht="13.5" hidden="1" customHeight="1">
      <c r="A644" s="226" t="s">
        <v>9</v>
      </c>
      <c r="B644" s="110" t="s">
        <v>395</v>
      </c>
      <c r="C644" s="224" t="s">
        <v>132</v>
      </c>
      <c r="D644" s="224" t="s">
        <v>134</v>
      </c>
      <c r="E644" s="224" t="s">
        <v>441</v>
      </c>
      <c r="F644" s="224" t="s">
        <v>78</v>
      </c>
      <c r="G644" s="224" t="s">
        <v>12</v>
      </c>
      <c r="H644" s="228"/>
      <c r="I644" s="228"/>
      <c r="J644" s="231">
        <f t="shared" si="107"/>
        <v>0</v>
      </c>
      <c r="K644" s="120"/>
      <c r="L644" s="233">
        <f t="shared" si="108"/>
        <v>0</v>
      </c>
    </row>
    <row r="645" spans="1:15" s="33" customFormat="1" ht="51.75" hidden="1" customHeight="1">
      <c r="A645" s="38" t="s">
        <v>612</v>
      </c>
      <c r="B645" s="110" t="s">
        <v>395</v>
      </c>
      <c r="C645" s="224" t="s">
        <v>132</v>
      </c>
      <c r="D645" s="224" t="s">
        <v>134</v>
      </c>
      <c r="E645" s="224" t="s">
        <v>449</v>
      </c>
      <c r="F645" s="224" t="s">
        <v>78</v>
      </c>
      <c r="G645" s="138"/>
      <c r="H645" s="228"/>
      <c r="I645" s="228"/>
      <c r="J645" s="231"/>
      <c r="K645" s="120"/>
      <c r="L645" s="233"/>
    </row>
    <row r="646" spans="1:15" s="33" customFormat="1" ht="13.5" hidden="1" customHeight="1">
      <c r="A646" s="26" t="s">
        <v>61</v>
      </c>
      <c r="B646" s="110" t="s">
        <v>395</v>
      </c>
      <c r="C646" s="224" t="s">
        <v>132</v>
      </c>
      <c r="D646" s="224" t="s">
        <v>134</v>
      </c>
      <c r="E646" s="224" t="s">
        <v>449</v>
      </c>
      <c r="F646" s="224" t="s">
        <v>78</v>
      </c>
      <c r="G646" s="138"/>
      <c r="H646" s="228"/>
      <c r="I646" s="228"/>
      <c r="J646" s="231"/>
      <c r="K646" s="120"/>
      <c r="L646" s="233"/>
    </row>
    <row r="647" spans="1:15" s="33" customFormat="1" ht="13.5" hidden="1" customHeight="1">
      <c r="A647" s="26" t="s">
        <v>77</v>
      </c>
      <c r="B647" s="110" t="s">
        <v>395</v>
      </c>
      <c r="C647" s="224" t="s">
        <v>132</v>
      </c>
      <c r="D647" s="224" t="s">
        <v>134</v>
      </c>
      <c r="E647" s="224" t="s">
        <v>449</v>
      </c>
      <c r="F647" s="224" t="s">
        <v>78</v>
      </c>
      <c r="G647" s="138"/>
      <c r="H647" s="228"/>
      <c r="I647" s="228"/>
      <c r="J647" s="231"/>
      <c r="K647" s="120"/>
      <c r="L647" s="233"/>
    </row>
    <row r="648" spans="1:15" s="33" customFormat="1" ht="16.5" hidden="1" customHeight="1">
      <c r="A648" s="226" t="s">
        <v>11</v>
      </c>
      <c r="B648" s="110" t="s">
        <v>395</v>
      </c>
      <c r="C648" s="224" t="s">
        <v>132</v>
      </c>
      <c r="D648" s="224" t="s">
        <v>134</v>
      </c>
      <c r="E648" s="224" t="s">
        <v>449</v>
      </c>
      <c r="F648" s="224" t="s">
        <v>78</v>
      </c>
      <c r="G648" s="138" t="s">
        <v>10</v>
      </c>
      <c r="H648" s="228"/>
      <c r="I648" s="228"/>
      <c r="J648" s="231">
        <f t="shared" si="107"/>
        <v>0</v>
      </c>
      <c r="K648" s="120"/>
      <c r="L648" s="233"/>
    </row>
    <row r="649" spans="1:15" s="33" customFormat="1" ht="128.25">
      <c r="A649" s="215" t="s">
        <v>568</v>
      </c>
      <c r="B649" s="110" t="s">
        <v>395</v>
      </c>
      <c r="C649" s="224" t="s">
        <v>132</v>
      </c>
      <c r="D649" s="224" t="s">
        <v>134</v>
      </c>
      <c r="E649" s="225" t="s">
        <v>569</v>
      </c>
      <c r="F649" s="224"/>
      <c r="G649" s="138"/>
      <c r="H649" s="228">
        <f>H650</f>
        <v>0</v>
      </c>
      <c r="I649" s="228"/>
      <c r="J649" s="231">
        <f t="shared" si="107"/>
        <v>0</v>
      </c>
      <c r="K649" s="228">
        <f t="shared" ref="K649:L651" si="110">K650</f>
        <v>0</v>
      </c>
      <c r="L649" s="228">
        <f t="shared" si="110"/>
        <v>230</v>
      </c>
    </row>
    <row r="650" spans="1:15" s="33" customFormat="1" ht="13.5" customHeight="1">
      <c r="A650" s="26" t="s">
        <v>61</v>
      </c>
      <c r="B650" s="110" t="s">
        <v>395</v>
      </c>
      <c r="C650" s="224" t="s">
        <v>132</v>
      </c>
      <c r="D650" s="224" t="s">
        <v>134</v>
      </c>
      <c r="E650" s="225" t="s">
        <v>569</v>
      </c>
      <c r="F650" s="224" t="s">
        <v>62</v>
      </c>
      <c r="G650" s="138"/>
      <c r="H650" s="228">
        <f>H651</f>
        <v>0</v>
      </c>
      <c r="I650" s="228"/>
      <c r="J650" s="231">
        <f t="shared" si="107"/>
        <v>0</v>
      </c>
      <c r="K650" s="228">
        <f t="shared" si="110"/>
        <v>0</v>
      </c>
      <c r="L650" s="228">
        <f t="shared" si="110"/>
        <v>230</v>
      </c>
    </row>
    <row r="651" spans="1:15" s="33" customFormat="1" ht="13.5" customHeight="1">
      <c r="A651" s="26" t="s">
        <v>77</v>
      </c>
      <c r="B651" s="110" t="s">
        <v>395</v>
      </c>
      <c r="C651" s="224" t="s">
        <v>132</v>
      </c>
      <c r="D651" s="224" t="s">
        <v>134</v>
      </c>
      <c r="E651" s="225" t="s">
        <v>569</v>
      </c>
      <c r="F651" s="224" t="s">
        <v>78</v>
      </c>
      <c r="G651" s="138"/>
      <c r="H651" s="228">
        <f>H652</f>
        <v>0</v>
      </c>
      <c r="I651" s="228"/>
      <c r="J651" s="231">
        <f t="shared" si="107"/>
        <v>0</v>
      </c>
      <c r="K651" s="228">
        <f t="shared" si="110"/>
        <v>0</v>
      </c>
      <c r="L651" s="228">
        <f t="shared" si="110"/>
        <v>230</v>
      </c>
    </row>
    <row r="652" spans="1:15" s="33" customFormat="1" ht="13.5" customHeight="1">
      <c r="A652" s="226" t="s">
        <v>9</v>
      </c>
      <c r="B652" s="110" t="s">
        <v>395</v>
      </c>
      <c r="C652" s="224" t="s">
        <v>132</v>
      </c>
      <c r="D652" s="224" t="s">
        <v>134</v>
      </c>
      <c r="E652" s="225" t="s">
        <v>569</v>
      </c>
      <c r="F652" s="224" t="s">
        <v>78</v>
      </c>
      <c r="G652" s="138" t="s">
        <v>10</v>
      </c>
      <c r="H652" s="228"/>
      <c r="I652" s="228"/>
      <c r="J652" s="231">
        <f t="shared" si="107"/>
        <v>0</v>
      </c>
      <c r="K652" s="120"/>
      <c r="L652" s="233">
        <v>230</v>
      </c>
    </row>
    <row r="653" spans="1:15" s="33" customFormat="1" ht="38.25">
      <c r="A653" s="36" t="s">
        <v>523</v>
      </c>
      <c r="B653" s="111" t="s">
        <v>395</v>
      </c>
      <c r="C653" s="223" t="s">
        <v>157</v>
      </c>
      <c r="D653" s="224" t="s">
        <v>443</v>
      </c>
      <c r="E653" s="223"/>
      <c r="F653" s="223"/>
      <c r="G653" s="223"/>
      <c r="H653" s="229">
        <f>H654</f>
        <v>4411</v>
      </c>
      <c r="I653" s="229">
        <f>I654</f>
        <v>0</v>
      </c>
      <c r="J653" s="231">
        <f t="shared" si="107"/>
        <v>4411</v>
      </c>
      <c r="K653" s="229">
        <f>K654</f>
        <v>2483.5</v>
      </c>
      <c r="L653" s="229">
        <f>L654</f>
        <v>2483.5</v>
      </c>
    </row>
    <row r="654" spans="1:15" s="33" customFormat="1" ht="13.5">
      <c r="A654" s="36" t="s">
        <v>54</v>
      </c>
      <c r="B654" s="111" t="s">
        <v>395</v>
      </c>
      <c r="C654" s="223" t="s">
        <v>157</v>
      </c>
      <c r="D654" s="224" t="s">
        <v>443</v>
      </c>
      <c r="E654" s="223"/>
      <c r="F654" s="223"/>
      <c r="G654" s="223"/>
      <c r="H654" s="229">
        <f>H655+H661+H667</f>
        <v>4411</v>
      </c>
      <c r="I654" s="229">
        <f>I655+I661+I667</f>
        <v>0</v>
      </c>
      <c r="J654" s="231">
        <f t="shared" si="107"/>
        <v>4411</v>
      </c>
      <c r="K654" s="229">
        <f>K655+K661+K667</f>
        <v>2483.5</v>
      </c>
      <c r="L654" s="229">
        <f>L655+L661+L667</f>
        <v>2483.5</v>
      </c>
    </row>
    <row r="655" spans="1:15" s="33" customFormat="1" ht="38.25">
      <c r="A655" s="36" t="s">
        <v>158</v>
      </c>
      <c r="B655" s="111" t="s">
        <v>395</v>
      </c>
      <c r="C655" s="223" t="s">
        <v>157</v>
      </c>
      <c r="D655" s="223" t="s">
        <v>159</v>
      </c>
      <c r="E655" s="223"/>
      <c r="F655" s="223"/>
      <c r="G655" s="224"/>
      <c r="H655" s="229">
        <f>H656</f>
        <v>2483.5</v>
      </c>
      <c r="I655" s="229">
        <f>I656</f>
        <v>0</v>
      </c>
      <c r="J655" s="231">
        <f t="shared" si="107"/>
        <v>2483.5</v>
      </c>
      <c r="K655" s="229">
        <f>K656</f>
        <v>2483.5</v>
      </c>
      <c r="L655" s="229">
        <f>L656</f>
        <v>2483.5</v>
      </c>
    </row>
    <row r="656" spans="1:15" s="33" customFormat="1" ht="13.5" customHeight="1">
      <c r="A656" s="226" t="s">
        <v>160</v>
      </c>
      <c r="B656" s="110" t="s">
        <v>395</v>
      </c>
      <c r="C656" s="224" t="s">
        <v>157</v>
      </c>
      <c r="D656" s="224" t="s">
        <v>159</v>
      </c>
      <c r="E656" s="225" t="s">
        <v>203</v>
      </c>
      <c r="F656" s="224"/>
      <c r="G656" s="39"/>
      <c r="H656" s="228">
        <f t="shared" ref="H656:L657" si="111">H657</f>
        <v>2483.5</v>
      </c>
      <c r="I656" s="228">
        <f t="shared" si="111"/>
        <v>0</v>
      </c>
      <c r="J656" s="231">
        <f t="shared" si="107"/>
        <v>2483.5</v>
      </c>
      <c r="K656" s="228">
        <f t="shared" si="111"/>
        <v>2483.5</v>
      </c>
      <c r="L656" s="228">
        <f t="shared" si="111"/>
        <v>2483.5</v>
      </c>
    </row>
    <row r="657" spans="1:15" s="33" customFormat="1" ht="25.5">
      <c r="A657" s="226" t="s">
        <v>161</v>
      </c>
      <c r="B657" s="110" t="s">
        <v>395</v>
      </c>
      <c r="C657" s="224" t="s">
        <v>157</v>
      </c>
      <c r="D657" s="224" t="s">
        <v>159</v>
      </c>
      <c r="E657" s="225" t="s">
        <v>203</v>
      </c>
      <c r="F657" s="224"/>
      <c r="G657" s="224"/>
      <c r="H657" s="228">
        <f>H658</f>
        <v>2483.5</v>
      </c>
      <c r="I657" s="228">
        <f>I658</f>
        <v>0</v>
      </c>
      <c r="J657" s="231">
        <f t="shared" si="107"/>
        <v>2483.5</v>
      </c>
      <c r="K657" s="228">
        <f t="shared" si="111"/>
        <v>2483.5</v>
      </c>
      <c r="L657" s="228">
        <f t="shared" si="111"/>
        <v>2483.5</v>
      </c>
    </row>
    <row r="658" spans="1:15" s="33" customFormat="1" ht="25.5">
      <c r="A658" s="226" t="s">
        <v>162</v>
      </c>
      <c r="B658" s="110" t="s">
        <v>395</v>
      </c>
      <c r="C658" s="224" t="s">
        <v>157</v>
      </c>
      <c r="D658" s="224" t="s">
        <v>159</v>
      </c>
      <c r="E658" s="225" t="s">
        <v>389</v>
      </c>
      <c r="F658" s="224"/>
      <c r="G658" s="224"/>
      <c r="H658" s="228">
        <f t="shared" ref="H658:L659" si="112">H659</f>
        <v>2483.5</v>
      </c>
      <c r="I658" s="228">
        <f t="shared" si="112"/>
        <v>0</v>
      </c>
      <c r="J658" s="231">
        <f t="shared" si="107"/>
        <v>2483.5</v>
      </c>
      <c r="K658" s="228">
        <f t="shared" si="112"/>
        <v>2483.5</v>
      </c>
      <c r="L658" s="228">
        <f t="shared" si="112"/>
        <v>2483.5</v>
      </c>
    </row>
    <row r="659" spans="1:15" s="33" customFormat="1" ht="13.5" customHeight="1">
      <c r="A659" s="51" t="s">
        <v>61</v>
      </c>
      <c r="B659" s="43" t="s">
        <v>395</v>
      </c>
      <c r="C659" s="224" t="s">
        <v>157</v>
      </c>
      <c r="D659" s="224" t="s">
        <v>159</v>
      </c>
      <c r="E659" s="225" t="s">
        <v>389</v>
      </c>
      <c r="F659" s="224" t="s">
        <v>163</v>
      </c>
      <c r="G659" s="224"/>
      <c r="H659" s="228">
        <f>H660</f>
        <v>2483.5</v>
      </c>
      <c r="I659" s="228">
        <f>I660</f>
        <v>0</v>
      </c>
      <c r="J659" s="231">
        <f t="shared" si="107"/>
        <v>2483.5</v>
      </c>
      <c r="K659" s="228">
        <f t="shared" si="112"/>
        <v>2483.5</v>
      </c>
      <c r="L659" s="228">
        <f t="shared" si="112"/>
        <v>2483.5</v>
      </c>
    </row>
    <row r="660" spans="1:15" s="33" customFormat="1" ht="13.5" customHeight="1">
      <c r="A660" s="226" t="s">
        <v>11</v>
      </c>
      <c r="B660" s="110" t="s">
        <v>395</v>
      </c>
      <c r="C660" s="224" t="s">
        <v>157</v>
      </c>
      <c r="D660" s="224" t="s">
        <v>159</v>
      </c>
      <c r="E660" s="225" t="s">
        <v>389</v>
      </c>
      <c r="F660" s="224" t="s">
        <v>163</v>
      </c>
      <c r="G660" s="224" t="s">
        <v>12</v>
      </c>
      <c r="H660" s="228">
        <v>2483.5</v>
      </c>
      <c r="I660" s="228"/>
      <c r="J660" s="231">
        <f t="shared" si="107"/>
        <v>2483.5</v>
      </c>
      <c r="K660" s="118">
        <v>2483.5</v>
      </c>
      <c r="L660" s="233">
        <v>2483.5</v>
      </c>
      <c r="O660" s="147"/>
    </row>
    <row r="661" spans="1:15" s="33" customFormat="1" ht="13.5" customHeight="1">
      <c r="A661" s="36" t="s">
        <v>165</v>
      </c>
      <c r="B661" s="111" t="s">
        <v>395</v>
      </c>
      <c r="C661" s="223" t="s">
        <v>157</v>
      </c>
      <c r="D661" s="223" t="s">
        <v>166</v>
      </c>
      <c r="E661" s="223" t="s">
        <v>203</v>
      </c>
      <c r="F661" s="223"/>
      <c r="G661" s="223"/>
      <c r="H661" s="229">
        <f t="shared" ref="H661:I664" si="113">H662</f>
        <v>1927.5</v>
      </c>
      <c r="I661" s="229">
        <f t="shared" si="113"/>
        <v>0</v>
      </c>
      <c r="J661" s="231">
        <f t="shared" si="107"/>
        <v>1927.5</v>
      </c>
      <c r="K661" s="229">
        <f>K662</f>
        <v>0</v>
      </c>
      <c r="L661" s="231"/>
    </row>
    <row r="662" spans="1:15" s="33" customFormat="1" ht="25.5">
      <c r="A662" s="226" t="s">
        <v>167</v>
      </c>
      <c r="B662" s="110" t="s">
        <v>395</v>
      </c>
      <c r="C662" s="224" t="s">
        <v>157</v>
      </c>
      <c r="D662" s="224" t="s">
        <v>166</v>
      </c>
      <c r="E662" s="225" t="s">
        <v>390</v>
      </c>
      <c r="F662" s="224"/>
      <c r="G662" s="224"/>
      <c r="H662" s="228">
        <f t="shared" si="113"/>
        <v>1927.5</v>
      </c>
      <c r="I662" s="228">
        <f t="shared" si="113"/>
        <v>0</v>
      </c>
      <c r="J662" s="231">
        <f t="shared" si="107"/>
        <v>1927.5</v>
      </c>
      <c r="K662" s="228">
        <f>K663</f>
        <v>0</v>
      </c>
      <c r="L662" s="233"/>
    </row>
    <row r="663" spans="1:15" s="33" customFormat="1" ht="13.5" customHeight="1">
      <c r="A663" s="226" t="s">
        <v>61</v>
      </c>
      <c r="B663" s="110" t="s">
        <v>395</v>
      </c>
      <c r="C663" s="224" t="s">
        <v>157</v>
      </c>
      <c r="D663" s="224" t="s">
        <v>166</v>
      </c>
      <c r="E663" s="225" t="s">
        <v>390</v>
      </c>
      <c r="F663" s="224" t="s">
        <v>62</v>
      </c>
      <c r="G663" s="224"/>
      <c r="H663" s="228">
        <f t="shared" si="113"/>
        <v>1927.5</v>
      </c>
      <c r="I663" s="228">
        <f t="shared" si="113"/>
        <v>0</v>
      </c>
      <c r="J663" s="231">
        <f t="shared" si="107"/>
        <v>1927.5</v>
      </c>
      <c r="K663" s="228">
        <f>K664</f>
        <v>0</v>
      </c>
      <c r="L663" s="233"/>
    </row>
    <row r="664" spans="1:15" s="33" customFormat="1" ht="13.5" customHeight="1">
      <c r="A664" s="226" t="s">
        <v>164</v>
      </c>
      <c r="B664" s="110" t="s">
        <v>395</v>
      </c>
      <c r="C664" s="224" t="s">
        <v>157</v>
      </c>
      <c r="D664" s="224" t="s">
        <v>166</v>
      </c>
      <c r="E664" s="225" t="s">
        <v>390</v>
      </c>
      <c r="F664" s="224" t="s">
        <v>163</v>
      </c>
      <c r="G664" s="224"/>
      <c r="H664" s="228">
        <f t="shared" si="113"/>
        <v>1927.5</v>
      </c>
      <c r="I664" s="228">
        <f t="shared" si="113"/>
        <v>0</v>
      </c>
      <c r="J664" s="231">
        <f t="shared" si="107"/>
        <v>1927.5</v>
      </c>
      <c r="K664" s="228">
        <f>K665</f>
        <v>0</v>
      </c>
      <c r="L664" s="233"/>
    </row>
    <row r="665" spans="1:15" s="33" customFormat="1" ht="13.5" customHeight="1">
      <c r="A665" s="47" t="s">
        <v>9</v>
      </c>
      <c r="B665" s="110" t="s">
        <v>395</v>
      </c>
      <c r="C665" s="224" t="s">
        <v>157</v>
      </c>
      <c r="D665" s="224" t="s">
        <v>166</v>
      </c>
      <c r="E665" s="225" t="s">
        <v>390</v>
      </c>
      <c r="F665" s="224" t="s">
        <v>163</v>
      </c>
      <c r="G665" s="224" t="s">
        <v>10</v>
      </c>
      <c r="H665" s="228">
        <v>1927.5</v>
      </c>
      <c r="I665" s="228"/>
      <c r="J665" s="231">
        <f t="shared" si="107"/>
        <v>1927.5</v>
      </c>
      <c r="K665" s="120"/>
      <c r="L665" s="233"/>
      <c r="O665" s="147"/>
    </row>
    <row r="666" spans="1:15" s="33" customFormat="1" ht="13.5" hidden="1" customHeight="1">
      <c r="A666" s="47" t="s">
        <v>57</v>
      </c>
      <c r="B666" s="110" t="s">
        <v>395</v>
      </c>
      <c r="C666" s="224" t="s">
        <v>157</v>
      </c>
      <c r="D666" s="224" t="s">
        <v>166</v>
      </c>
      <c r="E666" s="225"/>
      <c r="F666" s="224"/>
      <c r="G666" s="224"/>
      <c r="H666" s="228"/>
      <c r="I666" s="228"/>
      <c r="J666" s="231">
        <f t="shared" si="107"/>
        <v>0</v>
      </c>
      <c r="K666" s="120"/>
      <c r="L666" s="233"/>
    </row>
    <row r="667" spans="1:15" s="33" customFormat="1" ht="29.25" hidden="1" customHeight="1">
      <c r="A667" s="41" t="s">
        <v>442</v>
      </c>
      <c r="B667" s="111" t="s">
        <v>395</v>
      </c>
      <c r="C667" s="223" t="s">
        <v>157</v>
      </c>
      <c r="D667" s="223" t="s">
        <v>443</v>
      </c>
      <c r="E667" s="22"/>
      <c r="F667" s="223"/>
      <c r="G667" s="223"/>
      <c r="H667" s="229">
        <f t="shared" ref="H667:K670" si="114">H668</f>
        <v>0</v>
      </c>
      <c r="I667" s="229"/>
      <c r="J667" s="231">
        <f t="shared" si="107"/>
        <v>0</v>
      </c>
      <c r="K667" s="229">
        <f t="shared" si="114"/>
        <v>0</v>
      </c>
      <c r="L667" s="231">
        <f>H667+K667</f>
        <v>0</v>
      </c>
    </row>
    <row r="668" spans="1:15" s="33" customFormat="1" ht="13.5" hidden="1" customHeight="1">
      <c r="A668" s="21" t="s">
        <v>56</v>
      </c>
      <c r="B668" s="111" t="s">
        <v>395</v>
      </c>
      <c r="C668" s="223" t="s">
        <v>157</v>
      </c>
      <c r="D668" s="223" t="s">
        <v>443</v>
      </c>
      <c r="E668" s="22" t="s">
        <v>239</v>
      </c>
      <c r="F668" s="224"/>
      <c r="G668" s="224"/>
      <c r="H668" s="228">
        <f t="shared" si="114"/>
        <v>0</v>
      </c>
      <c r="I668" s="228"/>
      <c r="J668" s="231">
        <f t="shared" si="107"/>
        <v>0</v>
      </c>
      <c r="K668" s="229">
        <f t="shared" si="114"/>
        <v>0</v>
      </c>
      <c r="L668" s="231">
        <f>H668+K668</f>
        <v>0</v>
      </c>
    </row>
    <row r="669" spans="1:15" s="33" customFormat="1" ht="13.5" hidden="1" customHeight="1">
      <c r="A669" s="26" t="s">
        <v>61</v>
      </c>
      <c r="B669" s="110" t="s">
        <v>395</v>
      </c>
      <c r="C669" s="224" t="s">
        <v>157</v>
      </c>
      <c r="D669" s="224" t="s">
        <v>443</v>
      </c>
      <c r="E669" s="225" t="s">
        <v>239</v>
      </c>
      <c r="F669" s="224" t="s">
        <v>62</v>
      </c>
      <c r="G669" s="224"/>
      <c r="H669" s="228">
        <f t="shared" si="114"/>
        <v>0</v>
      </c>
      <c r="I669" s="228"/>
      <c r="J669" s="231">
        <f t="shared" si="107"/>
        <v>0</v>
      </c>
      <c r="K669" s="228">
        <f t="shared" si="114"/>
        <v>0</v>
      </c>
      <c r="L669" s="233">
        <f>H669+K669</f>
        <v>0</v>
      </c>
    </row>
    <row r="670" spans="1:15" s="33" customFormat="1" ht="13.5" hidden="1" customHeight="1">
      <c r="A670" s="26" t="s">
        <v>77</v>
      </c>
      <c r="B670" s="110" t="s">
        <v>395</v>
      </c>
      <c r="C670" s="224" t="s">
        <v>157</v>
      </c>
      <c r="D670" s="224" t="s">
        <v>443</v>
      </c>
      <c r="E670" s="225" t="s">
        <v>239</v>
      </c>
      <c r="F670" s="224" t="s">
        <v>78</v>
      </c>
      <c r="G670" s="224"/>
      <c r="H670" s="228">
        <f t="shared" si="114"/>
        <v>0</v>
      </c>
      <c r="I670" s="228"/>
      <c r="J670" s="231">
        <f t="shared" si="107"/>
        <v>0</v>
      </c>
      <c r="K670" s="228">
        <f t="shared" si="114"/>
        <v>0</v>
      </c>
      <c r="L670" s="233">
        <f>H670+K670</f>
        <v>0</v>
      </c>
    </row>
    <row r="671" spans="1:15" s="33" customFormat="1" ht="13.5" hidden="1" customHeight="1">
      <c r="A671" s="226" t="s">
        <v>9</v>
      </c>
      <c r="B671" s="170" t="s">
        <v>395</v>
      </c>
      <c r="C671" s="171" t="s">
        <v>157</v>
      </c>
      <c r="D671" s="171" t="s">
        <v>443</v>
      </c>
      <c r="E671" s="172" t="s">
        <v>239</v>
      </c>
      <c r="F671" s="171" t="s">
        <v>78</v>
      </c>
      <c r="G671" s="171" t="s">
        <v>10</v>
      </c>
      <c r="H671" s="228"/>
      <c r="I671" s="228"/>
      <c r="J671" s="231">
        <f t="shared" si="107"/>
        <v>0</v>
      </c>
      <c r="K671" s="120"/>
      <c r="L671" s="233">
        <f>H671+K671</f>
        <v>0</v>
      </c>
      <c r="O671" s="147"/>
    </row>
    <row r="672" spans="1:15" s="33" customFormat="1" ht="25.5">
      <c r="A672" s="87" t="s">
        <v>414</v>
      </c>
      <c r="B672" s="111" t="s">
        <v>404</v>
      </c>
      <c r="C672" s="223"/>
      <c r="D672" s="223"/>
      <c r="E672" s="34"/>
      <c r="F672" s="223"/>
      <c r="G672" s="223"/>
      <c r="H672" s="229">
        <f>H673+H674</f>
        <v>130949.4</v>
      </c>
      <c r="I672" s="229">
        <f>I673+I674</f>
        <v>0</v>
      </c>
      <c r="J672" s="231">
        <f t="shared" si="107"/>
        <v>130949.4</v>
      </c>
      <c r="K672" s="229">
        <f>K673+K674</f>
        <v>100382.1</v>
      </c>
      <c r="L672" s="229">
        <f>L673+L674</f>
        <v>99826</v>
      </c>
      <c r="N672" s="71"/>
      <c r="O672" s="71"/>
    </row>
    <row r="673" spans="1:16" s="33" customFormat="1" ht="13.5" customHeight="1">
      <c r="A673" s="87" t="s">
        <v>9</v>
      </c>
      <c r="B673" s="111" t="s">
        <v>404</v>
      </c>
      <c r="C673" s="223"/>
      <c r="D673" s="223"/>
      <c r="E673" s="34"/>
      <c r="F673" s="223"/>
      <c r="G673" s="223" t="s">
        <v>10</v>
      </c>
      <c r="H673" s="229">
        <f>H688+H691+H709+H716+H727+H798+H803+H899+H920+H940+H957+H998+H1005+H1064+H733+H751+H960+H773+H1071+H713+H846+H859+H790+H781+H855+H1074+H907+H967+H973+H979+H1012+H1014+H985+H1079+H992+H944</f>
        <v>46127.299999999996</v>
      </c>
      <c r="I673" s="229">
        <f>I688+I691+I709+I716+I727+I798+I803+I899+I920+I940+I957+I998+I1005+I1064+I733+I751+I960+I773+I1071+I713+I846+I859+I790+I781+I855+I1074+I907+I967+I973+I979+I1012+I1014+I985+I1079+I992+I944</f>
        <v>0</v>
      </c>
      <c r="J673" s="231">
        <f t="shared" si="107"/>
        <v>46127.299999999996</v>
      </c>
      <c r="K673" s="229">
        <f>K688+K691+K709+K716+K727+K798+K803+K899+K920+K940+K957+K998+K1005+K1064+K733+K751+K960+K773+K1071+K713+K846+K859+K790+K781+K855+K1074+K907+K967+K973+K979+K1012</f>
        <v>35551.600000000006</v>
      </c>
      <c r="L673" s="229">
        <f>L688+L691+L709+L716+L727+L798+L803+L899+L920+L940+L957+L998+L1005+L1064+L733+L751+L960+L773+L1071+L713+L846+L859+L790+L781+L855+L1074+L907+L967+L973+L979+L1012</f>
        <v>34995</v>
      </c>
      <c r="P673" s="71"/>
    </row>
    <row r="674" spans="1:16" s="33" customFormat="1" ht="13.5" customHeight="1">
      <c r="A674" s="87" t="s">
        <v>11</v>
      </c>
      <c r="B674" s="111" t="s">
        <v>404</v>
      </c>
      <c r="C674" s="223"/>
      <c r="D674" s="223"/>
      <c r="E674" s="34"/>
      <c r="F674" s="223"/>
      <c r="G674" s="223" t="s">
        <v>12</v>
      </c>
      <c r="H674" s="229">
        <f>H681+H684+H700+H777+H794+H863+H871+H911+H915+H949+H1022+H1028+H1032+H1034+H1040+H1046+H1048+H1054+H1057+H850</f>
        <v>84822.1</v>
      </c>
      <c r="I674" s="229">
        <f>I681+I684+I700+I777+I794+I863+I871+I911+I915+I949+I1022+I1028+I1032+I1034+I1040+I1046+I1048+I1054+I1057</f>
        <v>0</v>
      </c>
      <c r="J674" s="231">
        <f t="shared" si="107"/>
        <v>84822.1</v>
      </c>
      <c r="K674" s="229">
        <f>K681+K684+K700+K863+K867+K949+K1020+K1026+K1032+K1038+K1044+K1054+K1057+K871+K1022+K1028+K1034+K1040+K1046+K782+K794+K786+K765+K769</f>
        <v>64830.5</v>
      </c>
      <c r="L674" s="229">
        <f>L681+L684+L700+L863+L867+L949+L1020+L1026+L1032+L1038+L1044+L1054+L1057+L871+L1022+L1028+L1034+L1040+L1046+L782+L794+L786+L765+L769</f>
        <v>64831</v>
      </c>
    </row>
    <row r="675" spans="1:16" s="33" customFormat="1" ht="13.5" customHeight="1">
      <c r="A675" s="36" t="s">
        <v>403</v>
      </c>
      <c r="B675" s="111" t="s">
        <v>404</v>
      </c>
      <c r="C675" s="223" t="s">
        <v>13</v>
      </c>
      <c r="D675" s="224"/>
      <c r="E675" s="34"/>
      <c r="F675" s="223"/>
      <c r="G675" s="223"/>
      <c r="H675" s="229">
        <f>H676</f>
        <v>987.3</v>
      </c>
      <c r="I675" s="229">
        <f>I676</f>
        <v>0</v>
      </c>
      <c r="J675" s="231">
        <f t="shared" si="107"/>
        <v>987.3</v>
      </c>
      <c r="K675" s="229">
        <f>K676</f>
        <v>881</v>
      </c>
      <c r="L675" s="229">
        <f>L676</f>
        <v>881</v>
      </c>
    </row>
    <row r="676" spans="1:16" s="33" customFormat="1" ht="13.5" customHeight="1">
      <c r="A676" s="36" t="s">
        <v>50</v>
      </c>
      <c r="B676" s="111" t="s">
        <v>404</v>
      </c>
      <c r="C676" s="223" t="s">
        <v>13</v>
      </c>
      <c r="D676" s="223" t="s">
        <v>51</v>
      </c>
      <c r="E676" s="34"/>
      <c r="F676" s="223"/>
      <c r="G676" s="223"/>
      <c r="H676" s="229">
        <f>H677</f>
        <v>987.3</v>
      </c>
      <c r="I676" s="229">
        <f>I677</f>
        <v>0</v>
      </c>
      <c r="J676" s="231">
        <f t="shared" si="107"/>
        <v>987.3</v>
      </c>
      <c r="K676" s="229">
        <f>K677</f>
        <v>881</v>
      </c>
      <c r="L676" s="229">
        <f>L677</f>
        <v>881</v>
      </c>
    </row>
    <row r="677" spans="1:16" s="33" customFormat="1" ht="27">
      <c r="A677" s="98" t="s">
        <v>16</v>
      </c>
      <c r="B677" s="111" t="s">
        <v>404</v>
      </c>
      <c r="C677" s="223" t="s">
        <v>13</v>
      </c>
      <c r="D677" s="223" t="s">
        <v>51</v>
      </c>
      <c r="E677" s="34" t="s">
        <v>203</v>
      </c>
      <c r="F677" s="223"/>
      <c r="G677" s="223"/>
      <c r="H677" s="229">
        <f>H678+H685</f>
        <v>987.3</v>
      </c>
      <c r="I677" s="229">
        <f>I678+I685</f>
        <v>0</v>
      </c>
      <c r="J677" s="231">
        <f t="shared" si="107"/>
        <v>987.3</v>
      </c>
      <c r="K677" s="229">
        <f>K678+K685</f>
        <v>881</v>
      </c>
      <c r="L677" s="229">
        <f>L678+L685</f>
        <v>881</v>
      </c>
    </row>
    <row r="678" spans="1:16" s="33" customFormat="1" ht="51.75">
      <c r="A678" s="23" t="s">
        <v>258</v>
      </c>
      <c r="B678" s="77" t="s">
        <v>404</v>
      </c>
      <c r="C678" s="223" t="s">
        <v>13</v>
      </c>
      <c r="D678" s="223" t="s">
        <v>51</v>
      </c>
      <c r="E678" s="22" t="s">
        <v>259</v>
      </c>
      <c r="F678" s="223"/>
      <c r="G678" s="223"/>
      <c r="H678" s="229">
        <f>H679+H682</f>
        <v>284.5</v>
      </c>
      <c r="I678" s="229">
        <f>I679+I682</f>
        <v>0</v>
      </c>
      <c r="J678" s="231">
        <f t="shared" si="107"/>
        <v>284.5</v>
      </c>
      <c r="K678" s="229">
        <f>K679+K682</f>
        <v>284.5</v>
      </c>
      <c r="L678" s="229">
        <f>L679+L682</f>
        <v>284.5</v>
      </c>
    </row>
    <row r="679" spans="1:16" s="33" customFormat="1" ht="13.5" customHeight="1">
      <c r="A679" s="226" t="s">
        <v>18</v>
      </c>
      <c r="B679" s="110" t="s">
        <v>404</v>
      </c>
      <c r="C679" s="224" t="s">
        <v>13</v>
      </c>
      <c r="D679" s="224" t="s">
        <v>51</v>
      </c>
      <c r="E679" s="225" t="s">
        <v>259</v>
      </c>
      <c r="F679" s="224" t="s">
        <v>19</v>
      </c>
      <c r="G679" s="224"/>
      <c r="H679" s="228">
        <f t="shared" ref="H679:L680" si="115">H680</f>
        <v>237.7</v>
      </c>
      <c r="I679" s="228">
        <f t="shared" si="115"/>
        <v>0</v>
      </c>
      <c r="J679" s="231">
        <f t="shared" si="107"/>
        <v>237.7</v>
      </c>
      <c r="K679" s="228">
        <f t="shared" si="115"/>
        <v>237.7</v>
      </c>
      <c r="L679" s="228">
        <f t="shared" si="115"/>
        <v>237.7</v>
      </c>
    </row>
    <row r="680" spans="1:16" s="33" customFormat="1" ht="13.5" customHeight="1">
      <c r="A680" s="226" t="s">
        <v>20</v>
      </c>
      <c r="B680" s="110" t="s">
        <v>404</v>
      </c>
      <c r="C680" s="224" t="s">
        <v>13</v>
      </c>
      <c r="D680" s="224" t="s">
        <v>51</v>
      </c>
      <c r="E680" s="225" t="s">
        <v>259</v>
      </c>
      <c r="F680" s="224" t="s">
        <v>21</v>
      </c>
      <c r="G680" s="224"/>
      <c r="H680" s="228">
        <f>H681</f>
        <v>237.7</v>
      </c>
      <c r="I680" s="228">
        <f>I681</f>
        <v>0</v>
      </c>
      <c r="J680" s="231">
        <f t="shared" si="107"/>
        <v>237.7</v>
      </c>
      <c r="K680" s="228">
        <f t="shared" si="115"/>
        <v>237.7</v>
      </c>
      <c r="L680" s="228">
        <f t="shared" si="115"/>
        <v>237.7</v>
      </c>
    </row>
    <row r="681" spans="1:16" s="33" customFormat="1" ht="13.5" customHeight="1">
      <c r="A681" s="226" t="s">
        <v>11</v>
      </c>
      <c r="B681" s="110" t="s">
        <v>404</v>
      </c>
      <c r="C681" s="224" t="s">
        <v>13</v>
      </c>
      <c r="D681" s="224" t="s">
        <v>51</v>
      </c>
      <c r="E681" s="225" t="s">
        <v>259</v>
      </c>
      <c r="F681" s="224" t="s">
        <v>21</v>
      </c>
      <c r="G681" s="224" t="s">
        <v>12</v>
      </c>
      <c r="H681" s="228">
        <v>237.7</v>
      </c>
      <c r="I681" s="228"/>
      <c r="J681" s="231">
        <f t="shared" si="107"/>
        <v>237.7</v>
      </c>
      <c r="K681" s="118">
        <v>237.7</v>
      </c>
      <c r="L681" s="233">
        <v>237.7</v>
      </c>
      <c r="O681" s="147"/>
    </row>
    <row r="682" spans="1:16" s="33" customFormat="1" ht="13.5" customHeight="1">
      <c r="A682" s="226" t="s">
        <v>35</v>
      </c>
      <c r="B682" s="110" t="s">
        <v>404</v>
      </c>
      <c r="C682" s="224" t="s">
        <v>13</v>
      </c>
      <c r="D682" s="224" t="s">
        <v>51</v>
      </c>
      <c r="E682" s="225" t="s">
        <v>259</v>
      </c>
      <c r="F682" s="224" t="s">
        <v>27</v>
      </c>
      <c r="G682" s="224"/>
      <c r="H682" s="228">
        <f>H683</f>
        <v>46.8</v>
      </c>
      <c r="I682" s="228">
        <f>I683</f>
        <v>0</v>
      </c>
      <c r="J682" s="231">
        <f t="shared" si="107"/>
        <v>46.8</v>
      </c>
      <c r="K682" s="228">
        <f>K683</f>
        <v>46.8</v>
      </c>
      <c r="L682" s="228">
        <f>L683</f>
        <v>46.8</v>
      </c>
    </row>
    <row r="683" spans="1:16" s="33" customFormat="1" ht="13.5" customHeight="1">
      <c r="A683" s="226" t="s">
        <v>28</v>
      </c>
      <c r="B683" s="110" t="s">
        <v>404</v>
      </c>
      <c r="C683" s="224" t="s">
        <v>13</v>
      </c>
      <c r="D683" s="224" t="s">
        <v>51</v>
      </c>
      <c r="E683" s="225" t="s">
        <v>259</v>
      </c>
      <c r="F683" s="224" t="s">
        <v>29</v>
      </c>
      <c r="G683" s="224"/>
      <c r="H683" s="228">
        <f>H684</f>
        <v>46.8</v>
      </c>
      <c r="I683" s="228">
        <f>I684</f>
        <v>0</v>
      </c>
      <c r="J683" s="231">
        <f t="shared" si="107"/>
        <v>46.8</v>
      </c>
      <c r="K683" s="228">
        <f>K684</f>
        <v>46.8</v>
      </c>
      <c r="L683" s="228">
        <f>L684</f>
        <v>46.8</v>
      </c>
    </row>
    <row r="684" spans="1:16" s="33" customFormat="1" ht="13.5" customHeight="1">
      <c r="A684" s="226" t="s">
        <v>57</v>
      </c>
      <c r="B684" s="110" t="s">
        <v>404</v>
      </c>
      <c r="C684" s="224" t="s">
        <v>13</v>
      </c>
      <c r="D684" s="224" t="s">
        <v>51</v>
      </c>
      <c r="E684" s="225" t="s">
        <v>259</v>
      </c>
      <c r="F684" s="224" t="s">
        <v>29</v>
      </c>
      <c r="G684" s="224" t="s">
        <v>12</v>
      </c>
      <c r="H684" s="228">
        <v>46.8</v>
      </c>
      <c r="I684" s="228"/>
      <c r="J684" s="231">
        <f t="shared" si="107"/>
        <v>46.8</v>
      </c>
      <c r="K684" s="120">
        <v>46.8</v>
      </c>
      <c r="L684" s="233">
        <v>46.8</v>
      </c>
      <c r="O684" s="147"/>
    </row>
    <row r="685" spans="1:16" s="33" customFormat="1" ht="51">
      <c r="A685" s="92" t="s">
        <v>254</v>
      </c>
      <c r="B685" s="123" t="s">
        <v>404</v>
      </c>
      <c r="C685" s="39" t="s">
        <v>13</v>
      </c>
      <c r="D685" s="39" t="s">
        <v>51</v>
      </c>
      <c r="E685" s="60" t="s">
        <v>246</v>
      </c>
      <c r="F685" s="39"/>
      <c r="G685" s="39"/>
      <c r="H685" s="232">
        <f>H686+H689</f>
        <v>702.8</v>
      </c>
      <c r="I685" s="232">
        <f>I686+I689</f>
        <v>0</v>
      </c>
      <c r="J685" s="231">
        <f t="shared" si="107"/>
        <v>702.8</v>
      </c>
      <c r="K685" s="232">
        <f>K686+K689</f>
        <v>596.5</v>
      </c>
      <c r="L685" s="232">
        <f>L686+L689</f>
        <v>596.5</v>
      </c>
    </row>
    <row r="686" spans="1:16" s="33" customFormat="1" ht="63.75">
      <c r="A686" s="226" t="s">
        <v>18</v>
      </c>
      <c r="B686" s="110" t="s">
        <v>404</v>
      </c>
      <c r="C686" s="224" t="s">
        <v>13</v>
      </c>
      <c r="D686" s="224" t="s">
        <v>51</v>
      </c>
      <c r="E686" s="225" t="s">
        <v>246</v>
      </c>
      <c r="F686" s="224" t="s">
        <v>19</v>
      </c>
      <c r="G686" s="224"/>
      <c r="H686" s="228">
        <f>H687</f>
        <v>561.79999999999995</v>
      </c>
      <c r="I686" s="228">
        <f>I687</f>
        <v>0</v>
      </c>
      <c r="J686" s="231">
        <f t="shared" si="107"/>
        <v>561.79999999999995</v>
      </c>
      <c r="K686" s="228">
        <f>K687</f>
        <v>514.79999999999995</v>
      </c>
      <c r="L686" s="228">
        <f>L687</f>
        <v>514.79999999999995</v>
      </c>
    </row>
    <row r="687" spans="1:16" s="33" customFormat="1" ht="25.5">
      <c r="A687" s="226" t="s">
        <v>20</v>
      </c>
      <c r="B687" s="110" t="s">
        <v>404</v>
      </c>
      <c r="C687" s="224" t="s">
        <v>13</v>
      </c>
      <c r="D687" s="224" t="s">
        <v>51</v>
      </c>
      <c r="E687" s="225" t="s">
        <v>246</v>
      </c>
      <c r="F687" s="224" t="s">
        <v>21</v>
      </c>
      <c r="G687" s="224"/>
      <c r="H687" s="228">
        <f>H688</f>
        <v>561.79999999999995</v>
      </c>
      <c r="I687" s="228">
        <f>I688</f>
        <v>0</v>
      </c>
      <c r="J687" s="231">
        <f t="shared" si="107"/>
        <v>561.79999999999995</v>
      </c>
      <c r="K687" s="228">
        <f>K688</f>
        <v>514.79999999999995</v>
      </c>
      <c r="L687" s="228">
        <f>L688</f>
        <v>514.79999999999995</v>
      </c>
    </row>
    <row r="688" spans="1:16" s="33" customFormat="1" ht="13.5" customHeight="1">
      <c r="A688" s="226" t="s">
        <v>9</v>
      </c>
      <c r="B688" s="110" t="s">
        <v>404</v>
      </c>
      <c r="C688" s="224" t="s">
        <v>13</v>
      </c>
      <c r="D688" s="224" t="s">
        <v>51</v>
      </c>
      <c r="E688" s="225" t="s">
        <v>246</v>
      </c>
      <c r="F688" s="224" t="s">
        <v>21</v>
      </c>
      <c r="G688" s="224" t="s">
        <v>10</v>
      </c>
      <c r="H688" s="228">
        <v>561.79999999999995</v>
      </c>
      <c r="I688" s="228"/>
      <c r="J688" s="231">
        <f t="shared" si="107"/>
        <v>561.79999999999995</v>
      </c>
      <c r="K688" s="120">
        <v>514.79999999999995</v>
      </c>
      <c r="L688" s="233">
        <v>514.79999999999995</v>
      </c>
      <c r="O688" s="147"/>
    </row>
    <row r="689" spans="1:15" s="33" customFormat="1" ht="25.5">
      <c r="A689" s="226" t="s">
        <v>35</v>
      </c>
      <c r="B689" s="110" t="s">
        <v>404</v>
      </c>
      <c r="C689" s="224" t="s">
        <v>13</v>
      </c>
      <c r="D689" s="224" t="s">
        <v>51</v>
      </c>
      <c r="E689" s="225" t="s">
        <v>246</v>
      </c>
      <c r="F689" s="224" t="s">
        <v>27</v>
      </c>
      <c r="G689" s="224"/>
      <c r="H689" s="228">
        <f>H690</f>
        <v>141</v>
      </c>
      <c r="I689" s="228">
        <f>I690</f>
        <v>0</v>
      </c>
      <c r="J689" s="231">
        <f t="shared" si="107"/>
        <v>141</v>
      </c>
      <c r="K689" s="228">
        <f>K690</f>
        <v>81.7</v>
      </c>
      <c r="L689" s="228">
        <f>L690</f>
        <v>81.7</v>
      </c>
    </row>
    <row r="690" spans="1:15" s="33" customFormat="1" ht="25.5">
      <c r="A690" s="226" t="s">
        <v>28</v>
      </c>
      <c r="B690" s="110" t="s">
        <v>404</v>
      </c>
      <c r="C690" s="224" t="s">
        <v>13</v>
      </c>
      <c r="D690" s="224" t="s">
        <v>51</v>
      </c>
      <c r="E690" s="225" t="s">
        <v>246</v>
      </c>
      <c r="F690" s="224" t="s">
        <v>29</v>
      </c>
      <c r="G690" s="224"/>
      <c r="H690" s="228">
        <f>H691</f>
        <v>141</v>
      </c>
      <c r="I690" s="228">
        <f>I691</f>
        <v>0</v>
      </c>
      <c r="J690" s="231">
        <f t="shared" si="107"/>
        <v>141</v>
      </c>
      <c r="K690" s="228">
        <f>K691</f>
        <v>81.7</v>
      </c>
      <c r="L690" s="228">
        <f>L691</f>
        <v>81.7</v>
      </c>
    </row>
    <row r="691" spans="1:15" s="33" customFormat="1" ht="13.5" customHeight="1">
      <c r="A691" s="226" t="s">
        <v>9</v>
      </c>
      <c r="B691" s="110" t="s">
        <v>404</v>
      </c>
      <c r="C691" s="224" t="s">
        <v>13</v>
      </c>
      <c r="D691" s="224" t="s">
        <v>51</v>
      </c>
      <c r="E691" s="225" t="s">
        <v>246</v>
      </c>
      <c r="F691" s="224" t="s">
        <v>29</v>
      </c>
      <c r="G691" s="224" t="s">
        <v>10</v>
      </c>
      <c r="H691" s="228">
        <v>141</v>
      </c>
      <c r="I691" s="228"/>
      <c r="J691" s="231">
        <f t="shared" si="107"/>
        <v>141</v>
      </c>
      <c r="K691" s="118">
        <v>81.7</v>
      </c>
      <c r="L691" s="233">
        <v>81.7</v>
      </c>
      <c r="O691" s="147"/>
    </row>
    <row r="692" spans="1:15" s="33" customFormat="1" ht="13.5" customHeight="1">
      <c r="A692" s="36" t="s">
        <v>408</v>
      </c>
      <c r="B692" s="111" t="s">
        <v>404</v>
      </c>
      <c r="C692" s="223" t="s">
        <v>95</v>
      </c>
      <c r="D692" s="223" t="s">
        <v>95</v>
      </c>
      <c r="E692" s="223"/>
      <c r="F692" s="223"/>
      <c r="G692" s="223"/>
      <c r="H692" s="229">
        <f>H693+H728+H900+H921+H993</f>
        <v>124641.60000000002</v>
      </c>
      <c r="I692" s="229">
        <f>I693+I728+I900+I921+I993</f>
        <v>419.1</v>
      </c>
      <c r="J692" s="231">
        <f t="shared" si="107"/>
        <v>125060.70000000003</v>
      </c>
      <c r="K692" s="229">
        <f>K693+K728+K900+K921+K993</f>
        <v>96026.7</v>
      </c>
      <c r="L692" s="229">
        <f>L693+L728+L900+L921+L993</f>
        <v>95470.099999999991</v>
      </c>
    </row>
    <row r="693" spans="1:15" s="33" customFormat="1" ht="13.5" customHeight="1">
      <c r="A693" s="36" t="s">
        <v>96</v>
      </c>
      <c r="B693" s="111" t="s">
        <v>404</v>
      </c>
      <c r="C693" s="223" t="s">
        <v>95</v>
      </c>
      <c r="D693" s="223" t="s">
        <v>97</v>
      </c>
      <c r="E693" s="223"/>
      <c r="F693" s="223"/>
      <c r="G693" s="223"/>
      <c r="H693" s="229">
        <f>H694</f>
        <v>8052.2</v>
      </c>
      <c r="I693" s="229">
        <f>I694</f>
        <v>0</v>
      </c>
      <c r="J693" s="231">
        <f t="shared" si="107"/>
        <v>8052.2</v>
      </c>
      <c r="K693" s="229">
        <f>K694</f>
        <v>7349.4</v>
      </c>
      <c r="L693" s="229">
        <f>L694</f>
        <v>7349.4</v>
      </c>
    </row>
    <row r="694" spans="1:15" s="33" customFormat="1" ht="25.5">
      <c r="A694" s="36" t="s">
        <v>169</v>
      </c>
      <c r="B694" s="111" t="s">
        <v>404</v>
      </c>
      <c r="C694" s="223" t="s">
        <v>95</v>
      </c>
      <c r="D694" s="223" t="s">
        <v>97</v>
      </c>
      <c r="E694" s="223" t="s">
        <v>282</v>
      </c>
      <c r="F694" s="223"/>
      <c r="G694" s="223"/>
      <c r="H694" s="229">
        <f>H695+H722</f>
        <v>8052.2</v>
      </c>
      <c r="I694" s="229">
        <f>I695+I722</f>
        <v>0</v>
      </c>
      <c r="J694" s="231">
        <f t="shared" si="107"/>
        <v>8052.2</v>
      </c>
      <c r="K694" s="229">
        <f>K695+K722</f>
        <v>7349.4</v>
      </c>
      <c r="L694" s="229">
        <f>L695+L722</f>
        <v>7349.4</v>
      </c>
    </row>
    <row r="695" spans="1:15" s="33" customFormat="1" ht="27">
      <c r="A695" s="98" t="s">
        <v>280</v>
      </c>
      <c r="B695" s="130" t="s">
        <v>404</v>
      </c>
      <c r="C695" s="18" t="s">
        <v>95</v>
      </c>
      <c r="D695" s="18" t="s">
        <v>97</v>
      </c>
      <c r="E695" s="18" t="s">
        <v>281</v>
      </c>
      <c r="F695" s="18"/>
      <c r="G695" s="18"/>
      <c r="H695" s="99">
        <f>H696</f>
        <v>8005.9</v>
      </c>
      <c r="I695" s="99">
        <f>I696</f>
        <v>0</v>
      </c>
      <c r="J695" s="231">
        <f t="shared" si="107"/>
        <v>8005.9</v>
      </c>
      <c r="K695" s="99">
        <f>K696</f>
        <v>7307.0999999999995</v>
      </c>
      <c r="L695" s="99">
        <f>L696</f>
        <v>7307.0999999999995</v>
      </c>
    </row>
    <row r="696" spans="1:15" s="33" customFormat="1" ht="30.75" customHeight="1">
      <c r="A696" s="68" t="s">
        <v>283</v>
      </c>
      <c r="B696" s="74" t="s">
        <v>404</v>
      </c>
      <c r="C696" s="224" t="s">
        <v>95</v>
      </c>
      <c r="D696" s="224" t="s">
        <v>97</v>
      </c>
      <c r="E696" s="225" t="s">
        <v>284</v>
      </c>
      <c r="F696" s="224"/>
      <c r="G696" s="224"/>
      <c r="H696" s="228">
        <f>H698+H709+H713</f>
        <v>8005.9</v>
      </c>
      <c r="I696" s="228">
        <f>I698+I709+I713</f>
        <v>0</v>
      </c>
      <c r="J696" s="231">
        <f t="shared" si="107"/>
        <v>8005.9</v>
      </c>
      <c r="K696" s="228">
        <f>K698+K709+K713</f>
        <v>7307.0999999999995</v>
      </c>
      <c r="L696" s="228">
        <f>L698+L709+L713</f>
        <v>7307.0999999999995</v>
      </c>
    </row>
    <row r="697" spans="1:15" s="33" customFormat="1" ht="54.75" customHeight="1">
      <c r="A697" s="68" t="s">
        <v>285</v>
      </c>
      <c r="B697" s="74" t="s">
        <v>404</v>
      </c>
      <c r="C697" s="224" t="s">
        <v>95</v>
      </c>
      <c r="D697" s="224" t="s">
        <v>97</v>
      </c>
      <c r="E697" s="225" t="s">
        <v>286</v>
      </c>
      <c r="F697" s="224"/>
      <c r="G697" s="224"/>
      <c r="H697" s="228">
        <f>H698</f>
        <v>4403.7</v>
      </c>
      <c r="I697" s="228">
        <f>I698</f>
        <v>0</v>
      </c>
      <c r="J697" s="231">
        <f t="shared" si="107"/>
        <v>4403.7</v>
      </c>
      <c r="K697" s="228">
        <f>K698</f>
        <v>4377.3999999999996</v>
      </c>
      <c r="L697" s="228">
        <f>L698</f>
        <v>4377.3999999999996</v>
      </c>
    </row>
    <row r="698" spans="1:15" s="33" customFormat="1" ht="26.25">
      <c r="A698" s="227" t="s">
        <v>173</v>
      </c>
      <c r="B698" s="230" t="s">
        <v>404</v>
      </c>
      <c r="C698" s="224" t="s">
        <v>95</v>
      </c>
      <c r="D698" s="224" t="s">
        <v>97</v>
      </c>
      <c r="E698" s="225" t="s">
        <v>286</v>
      </c>
      <c r="F698" s="224" t="s">
        <v>99</v>
      </c>
      <c r="G698" s="224"/>
      <c r="H698" s="228">
        <f t="shared" ref="H698:L699" si="116">H699</f>
        <v>4403.7</v>
      </c>
      <c r="I698" s="228">
        <f t="shared" si="116"/>
        <v>0</v>
      </c>
      <c r="J698" s="231">
        <f t="shared" si="107"/>
        <v>4403.7</v>
      </c>
      <c r="K698" s="228">
        <f t="shared" si="116"/>
        <v>4377.3999999999996</v>
      </c>
      <c r="L698" s="228">
        <f t="shared" si="116"/>
        <v>4377.3999999999996</v>
      </c>
    </row>
    <row r="699" spans="1:15" s="33" customFormat="1" ht="13.5">
      <c r="A699" s="227" t="s">
        <v>100</v>
      </c>
      <c r="B699" s="230" t="s">
        <v>404</v>
      </c>
      <c r="C699" s="224" t="s">
        <v>95</v>
      </c>
      <c r="D699" s="224" t="s">
        <v>97</v>
      </c>
      <c r="E699" s="225" t="s">
        <v>286</v>
      </c>
      <c r="F699" s="224" t="s">
        <v>101</v>
      </c>
      <c r="G699" s="224"/>
      <c r="H699" s="228">
        <f>H700</f>
        <v>4403.7</v>
      </c>
      <c r="I699" s="228">
        <f>I700</f>
        <v>0</v>
      </c>
      <c r="J699" s="231">
        <f t="shared" si="107"/>
        <v>4403.7</v>
      </c>
      <c r="K699" s="228">
        <f t="shared" si="116"/>
        <v>4377.3999999999996</v>
      </c>
      <c r="L699" s="228">
        <f t="shared" si="116"/>
        <v>4377.3999999999996</v>
      </c>
    </row>
    <row r="700" spans="1:15" s="33" customFormat="1" ht="13.5" customHeight="1">
      <c r="A700" s="227" t="s">
        <v>11</v>
      </c>
      <c r="B700" s="230" t="s">
        <v>404</v>
      </c>
      <c r="C700" s="224" t="s">
        <v>95</v>
      </c>
      <c r="D700" s="224" t="s">
        <v>97</v>
      </c>
      <c r="E700" s="225" t="s">
        <v>286</v>
      </c>
      <c r="F700" s="224" t="s">
        <v>101</v>
      </c>
      <c r="G700" s="224" t="s">
        <v>12</v>
      </c>
      <c r="H700" s="228">
        <v>4403.7</v>
      </c>
      <c r="I700" s="228"/>
      <c r="J700" s="231">
        <f t="shared" si="107"/>
        <v>4403.7</v>
      </c>
      <c r="K700" s="228">
        <v>4377.3999999999996</v>
      </c>
      <c r="L700" s="228">
        <v>4377.3999999999996</v>
      </c>
      <c r="O700" s="71"/>
    </row>
    <row r="701" spans="1:15" s="33" customFormat="1" ht="51.75" hidden="1" customHeight="1">
      <c r="A701" s="227" t="s">
        <v>104</v>
      </c>
      <c r="B701" s="230"/>
      <c r="C701" s="224" t="s">
        <v>95</v>
      </c>
      <c r="D701" s="224" t="s">
        <v>97</v>
      </c>
      <c r="E701" s="225" t="s">
        <v>105</v>
      </c>
      <c r="F701" s="224"/>
      <c r="G701" s="224"/>
      <c r="H701" s="228">
        <f>H702</f>
        <v>0</v>
      </c>
      <c r="I701" s="228"/>
      <c r="J701" s="231">
        <f t="shared" si="107"/>
        <v>0</v>
      </c>
      <c r="K701" s="117"/>
      <c r="L701" s="231">
        <f>H701+K701</f>
        <v>0</v>
      </c>
    </row>
    <row r="702" spans="1:15" s="33" customFormat="1" ht="13.5" hidden="1" customHeight="1">
      <c r="A702" s="227" t="s">
        <v>98</v>
      </c>
      <c r="B702" s="230"/>
      <c r="C702" s="224" t="s">
        <v>95</v>
      </c>
      <c r="D702" s="224" t="s">
        <v>97</v>
      </c>
      <c r="E702" s="225" t="s">
        <v>105</v>
      </c>
      <c r="F702" s="224" t="s">
        <v>99</v>
      </c>
      <c r="G702" s="224"/>
      <c r="H702" s="228">
        <f>H703</f>
        <v>0</v>
      </c>
      <c r="I702" s="228"/>
      <c r="J702" s="231">
        <f t="shared" si="107"/>
        <v>0</v>
      </c>
      <c r="K702" s="117"/>
      <c r="L702" s="231">
        <f>H702+K702</f>
        <v>0</v>
      </c>
    </row>
    <row r="703" spans="1:15" s="33" customFormat="1" ht="13.5" hidden="1" customHeight="1">
      <c r="A703" s="227" t="s">
        <v>100</v>
      </c>
      <c r="B703" s="230"/>
      <c r="C703" s="224" t="s">
        <v>95</v>
      </c>
      <c r="D703" s="224" t="s">
        <v>97</v>
      </c>
      <c r="E703" s="225" t="s">
        <v>105</v>
      </c>
      <c r="F703" s="224" t="s">
        <v>101</v>
      </c>
      <c r="G703" s="224"/>
      <c r="H703" s="228">
        <f>H704</f>
        <v>0</v>
      </c>
      <c r="I703" s="228"/>
      <c r="J703" s="231">
        <f t="shared" si="107"/>
        <v>0</v>
      </c>
      <c r="K703" s="117"/>
      <c r="L703" s="231">
        <f>H703+K703</f>
        <v>0</v>
      </c>
    </row>
    <row r="704" spans="1:15" s="33" customFormat="1" ht="13.5" hidden="1" customHeight="1">
      <c r="A704" s="227" t="s">
        <v>102</v>
      </c>
      <c r="B704" s="230"/>
      <c r="C704" s="224" t="s">
        <v>95</v>
      </c>
      <c r="D704" s="224" t="s">
        <v>97</v>
      </c>
      <c r="E704" s="225" t="s">
        <v>105</v>
      </c>
      <c r="F704" s="224" t="s">
        <v>103</v>
      </c>
      <c r="G704" s="224"/>
      <c r="H704" s="228">
        <f>H705</f>
        <v>0</v>
      </c>
      <c r="I704" s="228"/>
      <c r="J704" s="231">
        <f t="shared" ref="J704:J767" si="117">H704+I704</f>
        <v>0</v>
      </c>
      <c r="K704" s="117"/>
      <c r="L704" s="231">
        <f>H704+K704</f>
        <v>0</v>
      </c>
    </row>
    <row r="705" spans="1:15" s="33" customFormat="1" ht="13.5" hidden="1" customHeight="1">
      <c r="A705" s="227" t="s">
        <v>11</v>
      </c>
      <c r="B705" s="230"/>
      <c r="C705" s="224" t="s">
        <v>95</v>
      </c>
      <c r="D705" s="224" t="s">
        <v>97</v>
      </c>
      <c r="E705" s="225" t="s">
        <v>105</v>
      </c>
      <c r="F705" s="224" t="s">
        <v>103</v>
      </c>
      <c r="G705" s="224" t="s">
        <v>12</v>
      </c>
      <c r="H705" s="228"/>
      <c r="I705" s="228"/>
      <c r="J705" s="231">
        <f t="shared" si="117"/>
        <v>0</v>
      </c>
      <c r="K705" s="117"/>
      <c r="L705" s="231">
        <f>H705+K705</f>
        <v>0</v>
      </c>
    </row>
    <row r="706" spans="1:15" s="33" customFormat="1" ht="26.25">
      <c r="A706" s="227" t="s">
        <v>287</v>
      </c>
      <c r="B706" s="230" t="s">
        <v>404</v>
      </c>
      <c r="C706" s="224" t="s">
        <v>95</v>
      </c>
      <c r="D706" s="224" t="s">
        <v>97</v>
      </c>
      <c r="E706" s="225" t="s">
        <v>288</v>
      </c>
      <c r="F706" s="224" t="s">
        <v>38</v>
      </c>
      <c r="G706" s="224"/>
      <c r="H706" s="228">
        <f t="shared" ref="H706:I708" si="118">H707</f>
        <v>3330.5</v>
      </c>
      <c r="I706" s="228">
        <f t="shared" si="118"/>
        <v>0</v>
      </c>
      <c r="J706" s="231">
        <f t="shared" si="117"/>
        <v>3330.5</v>
      </c>
      <c r="K706" s="228">
        <f t="shared" ref="K706:L708" si="119">K707</f>
        <v>2661</v>
      </c>
      <c r="L706" s="228">
        <f t="shared" si="119"/>
        <v>2661</v>
      </c>
      <c r="M706" s="71"/>
    </row>
    <row r="707" spans="1:15" s="33" customFormat="1" ht="26.25">
      <c r="A707" s="227" t="s">
        <v>174</v>
      </c>
      <c r="B707" s="230" t="s">
        <v>404</v>
      </c>
      <c r="C707" s="224" t="s">
        <v>95</v>
      </c>
      <c r="D707" s="224" t="s">
        <v>97</v>
      </c>
      <c r="E707" s="225" t="s">
        <v>288</v>
      </c>
      <c r="F707" s="224" t="s">
        <v>106</v>
      </c>
      <c r="G707" s="224"/>
      <c r="H707" s="228">
        <f t="shared" si="118"/>
        <v>3330.5</v>
      </c>
      <c r="I707" s="228">
        <f t="shared" si="118"/>
        <v>0</v>
      </c>
      <c r="J707" s="231">
        <f t="shared" si="117"/>
        <v>3330.5</v>
      </c>
      <c r="K707" s="228">
        <f t="shared" si="119"/>
        <v>2661</v>
      </c>
      <c r="L707" s="228">
        <f t="shared" si="119"/>
        <v>2661</v>
      </c>
    </row>
    <row r="708" spans="1:15" s="33" customFormat="1" ht="13.5">
      <c r="A708" s="227" t="s">
        <v>100</v>
      </c>
      <c r="B708" s="230" t="s">
        <v>404</v>
      </c>
      <c r="C708" s="224" t="s">
        <v>95</v>
      </c>
      <c r="D708" s="224" t="s">
        <v>97</v>
      </c>
      <c r="E708" s="225" t="s">
        <v>288</v>
      </c>
      <c r="F708" s="224" t="s">
        <v>101</v>
      </c>
      <c r="G708" s="224"/>
      <c r="H708" s="228">
        <f t="shared" si="118"/>
        <v>3330.5</v>
      </c>
      <c r="I708" s="228">
        <f t="shared" si="118"/>
        <v>0</v>
      </c>
      <c r="J708" s="231">
        <f t="shared" si="117"/>
        <v>3330.5</v>
      </c>
      <c r="K708" s="228">
        <f t="shared" si="119"/>
        <v>2661</v>
      </c>
      <c r="L708" s="228">
        <f t="shared" si="119"/>
        <v>2661</v>
      </c>
    </row>
    <row r="709" spans="1:15" s="33" customFormat="1" ht="13.5" customHeight="1">
      <c r="A709" s="227" t="s">
        <v>9</v>
      </c>
      <c r="B709" s="230" t="s">
        <v>404</v>
      </c>
      <c r="C709" s="224" t="s">
        <v>95</v>
      </c>
      <c r="D709" s="224" t="s">
        <v>97</v>
      </c>
      <c r="E709" s="225" t="s">
        <v>288</v>
      </c>
      <c r="F709" s="224" t="s">
        <v>101</v>
      </c>
      <c r="G709" s="224" t="s">
        <v>10</v>
      </c>
      <c r="H709" s="228">
        <v>3330.5</v>
      </c>
      <c r="I709" s="228"/>
      <c r="J709" s="231">
        <f t="shared" si="117"/>
        <v>3330.5</v>
      </c>
      <c r="K709" s="120">
        <v>2661</v>
      </c>
      <c r="L709" s="233">
        <v>2661</v>
      </c>
      <c r="O709" s="147"/>
    </row>
    <row r="710" spans="1:15" s="33" customFormat="1" ht="25.5" customHeight="1">
      <c r="A710" s="161" t="s">
        <v>496</v>
      </c>
      <c r="B710" s="230" t="s">
        <v>404</v>
      </c>
      <c r="C710" s="224" t="s">
        <v>95</v>
      </c>
      <c r="D710" s="224" t="s">
        <v>97</v>
      </c>
      <c r="E710" s="225" t="s">
        <v>497</v>
      </c>
      <c r="F710" s="224"/>
      <c r="G710" s="224"/>
      <c r="H710" s="228">
        <f t="shared" ref="H710:L712" si="120">H711</f>
        <v>271.7</v>
      </c>
      <c r="I710" s="228">
        <f t="shared" si="120"/>
        <v>0</v>
      </c>
      <c r="J710" s="231">
        <f t="shared" si="117"/>
        <v>271.7</v>
      </c>
      <c r="K710" s="228">
        <f t="shared" si="120"/>
        <v>268.7</v>
      </c>
      <c r="L710" s="228">
        <f t="shared" si="120"/>
        <v>268.7</v>
      </c>
    </row>
    <row r="711" spans="1:15" s="33" customFormat="1" ht="40.5" customHeight="1">
      <c r="A711" s="64" t="s">
        <v>111</v>
      </c>
      <c r="B711" s="230" t="s">
        <v>404</v>
      </c>
      <c r="C711" s="224" t="s">
        <v>95</v>
      </c>
      <c r="D711" s="224" t="s">
        <v>97</v>
      </c>
      <c r="E711" s="225" t="s">
        <v>497</v>
      </c>
      <c r="F711" s="224" t="s">
        <v>106</v>
      </c>
      <c r="G711" s="224"/>
      <c r="H711" s="228">
        <f t="shared" si="120"/>
        <v>271.7</v>
      </c>
      <c r="I711" s="228">
        <f t="shared" si="120"/>
        <v>0</v>
      </c>
      <c r="J711" s="231">
        <f t="shared" si="117"/>
        <v>271.7</v>
      </c>
      <c r="K711" s="228">
        <f t="shared" si="120"/>
        <v>268.7</v>
      </c>
      <c r="L711" s="228">
        <f t="shared" si="120"/>
        <v>268.7</v>
      </c>
    </row>
    <row r="712" spans="1:15" s="33" customFormat="1" ht="16.5" customHeight="1">
      <c r="A712" s="64" t="s">
        <v>100</v>
      </c>
      <c r="B712" s="230" t="s">
        <v>404</v>
      </c>
      <c r="C712" s="224" t="s">
        <v>95</v>
      </c>
      <c r="D712" s="224" t="s">
        <v>97</v>
      </c>
      <c r="E712" s="225" t="s">
        <v>497</v>
      </c>
      <c r="F712" s="224" t="s">
        <v>101</v>
      </c>
      <c r="G712" s="224"/>
      <c r="H712" s="228">
        <f t="shared" si="120"/>
        <v>271.7</v>
      </c>
      <c r="I712" s="228">
        <f t="shared" si="120"/>
        <v>0</v>
      </c>
      <c r="J712" s="231">
        <f t="shared" si="117"/>
        <v>271.7</v>
      </c>
      <c r="K712" s="228">
        <f t="shared" si="120"/>
        <v>268.7</v>
      </c>
      <c r="L712" s="228">
        <f t="shared" si="120"/>
        <v>268.7</v>
      </c>
    </row>
    <row r="713" spans="1:15" s="33" customFormat="1" ht="13.5">
      <c r="A713" s="64" t="s">
        <v>9</v>
      </c>
      <c r="B713" s="230" t="s">
        <v>404</v>
      </c>
      <c r="C713" s="224" t="s">
        <v>95</v>
      </c>
      <c r="D713" s="224" t="s">
        <v>97</v>
      </c>
      <c r="E713" s="225" t="s">
        <v>497</v>
      </c>
      <c r="F713" s="224" t="s">
        <v>101</v>
      </c>
      <c r="G713" s="224" t="s">
        <v>10</v>
      </c>
      <c r="H713" s="228">
        <v>271.7</v>
      </c>
      <c r="I713" s="228"/>
      <c r="J713" s="231">
        <f t="shared" si="117"/>
        <v>271.7</v>
      </c>
      <c r="K713" s="228">
        <v>268.7</v>
      </c>
      <c r="L713" s="233">
        <v>268.7</v>
      </c>
    </row>
    <row r="714" spans="1:15" s="33" customFormat="1" ht="25.5" hidden="1" customHeight="1">
      <c r="A714" s="226" t="s">
        <v>26</v>
      </c>
      <c r="B714" s="110" t="s">
        <v>404</v>
      </c>
      <c r="C714" s="224" t="s">
        <v>95</v>
      </c>
      <c r="D714" s="224" t="s">
        <v>97</v>
      </c>
      <c r="E714" s="225" t="s">
        <v>289</v>
      </c>
      <c r="F714" s="224" t="s">
        <v>27</v>
      </c>
      <c r="G714" s="224"/>
      <c r="H714" s="228">
        <f t="shared" ref="H714:K715" si="121">H715</f>
        <v>0</v>
      </c>
      <c r="I714" s="228"/>
      <c r="J714" s="231">
        <f t="shared" si="117"/>
        <v>0</v>
      </c>
      <c r="K714" s="228">
        <f t="shared" si="121"/>
        <v>0</v>
      </c>
      <c r="L714" s="233">
        <f t="shared" ref="L714:L721" si="122">H714+K714</f>
        <v>0</v>
      </c>
    </row>
    <row r="715" spans="1:15" s="33" customFormat="1" ht="25.5" hidden="1" customHeight="1">
      <c r="A715" s="226" t="s">
        <v>131</v>
      </c>
      <c r="B715" s="110" t="s">
        <v>404</v>
      </c>
      <c r="C715" s="224" t="s">
        <v>95</v>
      </c>
      <c r="D715" s="224" t="s">
        <v>97</v>
      </c>
      <c r="E715" s="225" t="s">
        <v>289</v>
      </c>
      <c r="F715" s="224" t="s">
        <v>29</v>
      </c>
      <c r="G715" s="224"/>
      <c r="H715" s="228">
        <f t="shared" si="121"/>
        <v>0</v>
      </c>
      <c r="I715" s="228"/>
      <c r="J715" s="231">
        <f t="shared" si="117"/>
        <v>0</v>
      </c>
      <c r="K715" s="228">
        <f t="shared" si="121"/>
        <v>0</v>
      </c>
      <c r="L715" s="233">
        <f t="shared" si="122"/>
        <v>0</v>
      </c>
    </row>
    <row r="716" spans="1:15" s="33" customFormat="1" ht="13.5" hidden="1" customHeight="1">
      <c r="A716" s="226" t="s">
        <v>9</v>
      </c>
      <c r="B716" s="110" t="s">
        <v>404</v>
      </c>
      <c r="C716" s="224" t="s">
        <v>95</v>
      </c>
      <c r="D716" s="224" t="s">
        <v>97</v>
      </c>
      <c r="E716" s="225" t="s">
        <v>289</v>
      </c>
      <c r="F716" s="224" t="s">
        <v>29</v>
      </c>
      <c r="G716" s="224" t="s">
        <v>10</v>
      </c>
      <c r="H716" s="228"/>
      <c r="I716" s="228"/>
      <c r="J716" s="231">
        <f t="shared" si="117"/>
        <v>0</v>
      </c>
      <c r="K716" s="120"/>
      <c r="L716" s="233">
        <f t="shared" si="122"/>
        <v>0</v>
      </c>
    </row>
    <row r="717" spans="1:15" s="33" customFormat="1" ht="13.5" hidden="1" customHeight="1">
      <c r="A717" s="133" t="s">
        <v>16</v>
      </c>
      <c r="B717" s="111" t="s">
        <v>395</v>
      </c>
      <c r="C717" s="223" t="s">
        <v>95</v>
      </c>
      <c r="D717" s="223" t="s">
        <v>110</v>
      </c>
      <c r="E717" s="34" t="s">
        <v>203</v>
      </c>
      <c r="F717" s="223"/>
      <c r="G717" s="223"/>
      <c r="H717" s="228"/>
      <c r="I717" s="228"/>
      <c r="J717" s="231">
        <f t="shared" si="117"/>
        <v>0</v>
      </c>
      <c r="K717" s="117"/>
      <c r="L717" s="233">
        <f t="shared" si="122"/>
        <v>0</v>
      </c>
    </row>
    <row r="718" spans="1:15" s="33" customFormat="1" ht="13.5" hidden="1" customHeight="1">
      <c r="A718" s="21" t="s">
        <v>56</v>
      </c>
      <c r="B718" s="110" t="s">
        <v>395</v>
      </c>
      <c r="C718" s="223" t="s">
        <v>95</v>
      </c>
      <c r="D718" s="223" t="s">
        <v>110</v>
      </c>
      <c r="E718" s="225" t="s">
        <v>239</v>
      </c>
      <c r="F718" s="224"/>
      <c r="G718" s="224"/>
      <c r="H718" s="228"/>
      <c r="I718" s="228"/>
      <c r="J718" s="231">
        <f t="shared" si="117"/>
        <v>0</v>
      </c>
      <c r="K718" s="117"/>
      <c r="L718" s="233">
        <f t="shared" si="122"/>
        <v>0</v>
      </c>
    </row>
    <row r="719" spans="1:15" s="33" customFormat="1" ht="13.5" hidden="1" customHeight="1">
      <c r="A719" s="227" t="s">
        <v>173</v>
      </c>
      <c r="B719" s="110" t="s">
        <v>395</v>
      </c>
      <c r="C719" s="223" t="s">
        <v>95</v>
      </c>
      <c r="D719" s="223" t="s">
        <v>110</v>
      </c>
      <c r="E719" s="225" t="s">
        <v>239</v>
      </c>
      <c r="F719" s="224" t="s">
        <v>99</v>
      </c>
      <c r="G719" s="224"/>
      <c r="H719" s="228"/>
      <c r="I719" s="228"/>
      <c r="J719" s="231">
        <f t="shared" si="117"/>
        <v>0</v>
      </c>
      <c r="K719" s="117"/>
      <c r="L719" s="233">
        <f t="shared" si="122"/>
        <v>0</v>
      </c>
    </row>
    <row r="720" spans="1:15" s="33" customFormat="1" ht="13.5" hidden="1" customHeight="1">
      <c r="A720" s="227" t="s">
        <v>100</v>
      </c>
      <c r="B720" s="110" t="s">
        <v>395</v>
      </c>
      <c r="C720" s="223" t="s">
        <v>95</v>
      </c>
      <c r="D720" s="223" t="s">
        <v>110</v>
      </c>
      <c r="E720" s="225" t="s">
        <v>239</v>
      </c>
      <c r="F720" s="224" t="s">
        <v>101</v>
      </c>
      <c r="G720" s="224"/>
      <c r="H720" s="228"/>
      <c r="I720" s="228"/>
      <c r="J720" s="231">
        <f t="shared" si="117"/>
        <v>0</v>
      </c>
      <c r="K720" s="117"/>
      <c r="L720" s="233">
        <f t="shared" si="122"/>
        <v>0</v>
      </c>
    </row>
    <row r="721" spans="1:15" s="33" customFormat="1" ht="13.5" hidden="1" customHeight="1">
      <c r="A721" s="226" t="s">
        <v>128</v>
      </c>
      <c r="B721" s="110" t="s">
        <v>395</v>
      </c>
      <c r="C721" s="223" t="s">
        <v>95</v>
      </c>
      <c r="D721" s="223" t="s">
        <v>110</v>
      </c>
      <c r="E721" s="225" t="s">
        <v>239</v>
      </c>
      <c r="F721" s="224" t="s">
        <v>101</v>
      </c>
      <c r="G721" s="224" t="s">
        <v>10</v>
      </c>
      <c r="H721" s="228"/>
      <c r="I721" s="228"/>
      <c r="J721" s="231">
        <f t="shared" si="117"/>
        <v>0</v>
      </c>
      <c r="K721" s="117"/>
      <c r="L721" s="233">
        <f t="shared" si="122"/>
        <v>0</v>
      </c>
    </row>
    <row r="722" spans="1:15" s="29" customFormat="1" ht="25.5">
      <c r="A722" s="36" t="s">
        <v>308</v>
      </c>
      <c r="B722" s="111" t="s">
        <v>404</v>
      </c>
      <c r="C722" s="223" t="s">
        <v>95</v>
      </c>
      <c r="D722" s="223" t="s">
        <v>97</v>
      </c>
      <c r="E722" s="22" t="s">
        <v>309</v>
      </c>
      <c r="F722" s="223"/>
      <c r="G722" s="223"/>
      <c r="H722" s="229">
        <f>H723</f>
        <v>46.3</v>
      </c>
      <c r="I722" s="229">
        <f>I723</f>
        <v>0</v>
      </c>
      <c r="J722" s="231">
        <f t="shared" si="117"/>
        <v>46.3</v>
      </c>
      <c r="K722" s="229">
        <f>K723</f>
        <v>42.3</v>
      </c>
      <c r="L722" s="229">
        <f>L723</f>
        <v>42.3</v>
      </c>
    </row>
    <row r="723" spans="1:15" s="29" customFormat="1" ht="25.5">
      <c r="A723" s="36" t="s">
        <v>310</v>
      </c>
      <c r="B723" s="111" t="s">
        <v>404</v>
      </c>
      <c r="C723" s="223" t="s">
        <v>95</v>
      </c>
      <c r="D723" s="223" t="s">
        <v>97</v>
      </c>
      <c r="E723" s="22" t="s">
        <v>311</v>
      </c>
      <c r="F723" s="223"/>
      <c r="G723" s="223"/>
      <c r="H723" s="229">
        <f>H724</f>
        <v>46.3</v>
      </c>
      <c r="I723" s="229">
        <f>I724</f>
        <v>0</v>
      </c>
      <c r="J723" s="231">
        <f t="shared" si="117"/>
        <v>46.3</v>
      </c>
      <c r="K723" s="229">
        <f>K724</f>
        <v>42.3</v>
      </c>
      <c r="L723" s="229">
        <f>L724</f>
        <v>42.3</v>
      </c>
    </row>
    <row r="724" spans="1:15" s="33" customFormat="1" ht="25.5">
      <c r="A724" s="226" t="s">
        <v>287</v>
      </c>
      <c r="B724" s="110" t="s">
        <v>404</v>
      </c>
      <c r="C724" s="224" t="s">
        <v>95</v>
      </c>
      <c r="D724" s="224" t="s">
        <v>97</v>
      </c>
      <c r="E724" s="225" t="s">
        <v>312</v>
      </c>
      <c r="F724" s="224"/>
      <c r="G724" s="224"/>
      <c r="H724" s="228">
        <f t="shared" ref="H724:L726" si="123">H725</f>
        <v>46.3</v>
      </c>
      <c r="I724" s="228">
        <f t="shared" si="123"/>
        <v>0</v>
      </c>
      <c r="J724" s="231">
        <f t="shared" si="117"/>
        <v>46.3</v>
      </c>
      <c r="K724" s="228">
        <f t="shared" si="123"/>
        <v>42.3</v>
      </c>
      <c r="L724" s="228">
        <f t="shared" si="123"/>
        <v>42.3</v>
      </c>
    </row>
    <row r="725" spans="1:15" s="33" customFormat="1" ht="39">
      <c r="A725" s="227" t="s">
        <v>98</v>
      </c>
      <c r="B725" s="230" t="s">
        <v>404</v>
      </c>
      <c r="C725" s="224" t="s">
        <v>95</v>
      </c>
      <c r="D725" s="224" t="s">
        <v>97</v>
      </c>
      <c r="E725" s="225" t="s">
        <v>312</v>
      </c>
      <c r="F725" s="224" t="s">
        <v>99</v>
      </c>
      <c r="G725" s="224"/>
      <c r="H725" s="228">
        <f t="shared" si="123"/>
        <v>46.3</v>
      </c>
      <c r="I725" s="228">
        <f t="shared" si="123"/>
        <v>0</v>
      </c>
      <c r="J725" s="231">
        <f t="shared" si="117"/>
        <v>46.3</v>
      </c>
      <c r="K725" s="228">
        <f t="shared" si="123"/>
        <v>42.3</v>
      </c>
      <c r="L725" s="228">
        <f t="shared" si="123"/>
        <v>42.3</v>
      </c>
    </row>
    <row r="726" spans="1:15" s="33" customFormat="1" ht="13.5">
      <c r="A726" s="227" t="s">
        <v>100</v>
      </c>
      <c r="B726" s="230" t="s">
        <v>404</v>
      </c>
      <c r="C726" s="224" t="s">
        <v>95</v>
      </c>
      <c r="D726" s="224" t="s">
        <v>97</v>
      </c>
      <c r="E726" s="225" t="s">
        <v>312</v>
      </c>
      <c r="F726" s="224" t="s">
        <v>101</v>
      </c>
      <c r="G726" s="224"/>
      <c r="H726" s="228">
        <f>H727</f>
        <v>46.3</v>
      </c>
      <c r="I726" s="228">
        <f>I727</f>
        <v>0</v>
      </c>
      <c r="J726" s="231">
        <f t="shared" si="117"/>
        <v>46.3</v>
      </c>
      <c r="K726" s="228">
        <f t="shared" si="123"/>
        <v>42.3</v>
      </c>
      <c r="L726" s="228">
        <f t="shared" si="123"/>
        <v>42.3</v>
      </c>
    </row>
    <row r="727" spans="1:15" s="33" customFormat="1" ht="13.5">
      <c r="A727" s="227" t="s">
        <v>9</v>
      </c>
      <c r="B727" s="230" t="s">
        <v>404</v>
      </c>
      <c r="C727" s="224" t="s">
        <v>95</v>
      </c>
      <c r="D727" s="224" t="s">
        <v>97</v>
      </c>
      <c r="E727" s="225" t="s">
        <v>312</v>
      </c>
      <c r="F727" s="224" t="s">
        <v>101</v>
      </c>
      <c r="G727" s="224" t="s">
        <v>10</v>
      </c>
      <c r="H727" s="228">
        <v>46.3</v>
      </c>
      <c r="I727" s="228"/>
      <c r="J727" s="231">
        <f t="shared" si="117"/>
        <v>46.3</v>
      </c>
      <c r="K727" s="120">
        <v>42.3</v>
      </c>
      <c r="L727" s="233">
        <v>42.3</v>
      </c>
      <c r="O727" s="147"/>
    </row>
    <row r="728" spans="1:15" s="33" customFormat="1" ht="13.5">
      <c r="A728" s="21" t="s">
        <v>109</v>
      </c>
      <c r="B728" s="76" t="s">
        <v>404</v>
      </c>
      <c r="C728" s="223" t="s">
        <v>95</v>
      </c>
      <c r="D728" s="223" t="s">
        <v>110</v>
      </c>
      <c r="E728" s="22"/>
      <c r="F728" s="223"/>
      <c r="G728" s="223"/>
      <c r="H728" s="229">
        <f>H752</f>
        <v>104675.00000000001</v>
      </c>
      <c r="I728" s="229">
        <f>I752</f>
        <v>419.1</v>
      </c>
      <c r="J728" s="231">
        <f t="shared" si="117"/>
        <v>105094.10000000002</v>
      </c>
      <c r="K728" s="229">
        <f>K752</f>
        <v>82794.7</v>
      </c>
      <c r="L728" s="229">
        <f>L752</f>
        <v>82238.099999999991</v>
      </c>
      <c r="O728" s="147"/>
    </row>
    <row r="729" spans="1:15" s="33" customFormat="1" ht="27" hidden="1" customHeight="1">
      <c r="A729" s="133" t="s">
        <v>16</v>
      </c>
      <c r="B729" s="111" t="s">
        <v>395</v>
      </c>
      <c r="C729" s="223" t="s">
        <v>95</v>
      </c>
      <c r="D729" s="223" t="s">
        <v>110</v>
      </c>
      <c r="E729" s="34" t="s">
        <v>203</v>
      </c>
      <c r="F729" s="223"/>
      <c r="G729" s="223"/>
      <c r="H729" s="228">
        <f t="shared" ref="H729:K732" si="124">H730</f>
        <v>0</v>
      </c>
      <c r="I729" s="228"/>
      <c r="J729" s="231">
        <f t="shared" si="117"/>
        <v>0</v>
      </c>
      <c r="K729" s="228">
        <f t="shared" si="124"/>
        <v>0</v>
      </c>
      <c r="L729" s="233">
        <f t="shared" ref="L729:L826" si="125">H729+K729</f>
        <v>0</v>
      </c>
    </row>
    <row r="730" spans="1:15" s="33" customFormat="1" ht="26.25" hidden="1" customHeight="1">
      <c r="A730" s="21" t="s">
        <v>56</v>
      </c>
      <c r="B730" s="110" t="s">
        <v>395</v>
      </c>
      <c r="C730" s="223" t="s">
        <v>95</v>
      </c>
      <c r="D730" s="223" t="s">
        <v>110</v>
      </c>
      <c r="E730" s="225" t="s">
        <v>239</v>
      </c>
      <c r="F730" s="224"/>
      <c r="G730" s="224"/>
      <c r="H730" s="228">
        <f t="shared" si="124"/>
        <v>0</v>
      </c>
      <c r="I730" s="228"/>
      <c r="J730" s="231">
        <f t="shared" si="117"/>
        <v>0</v>
      </c>
      <c r="K730" s="228">
        <f t="shared" si="124"/>
        <v>0</v>
      </c>
      <c r="L730" s="233">
        <f t="shared" si="125"/>
        <v>0</v>
      </c>
    </row>
    <row r="731" spans="1:15" s="33" customFormat="1" ht="26.25" hidden="1" customHeight="1">
      <c r="A731" s="227" t="s">
        <v>173</v>
      </c>
      <c r="B731" s="110" t="s">
        <v>395</v>
      </c>
      <c r="C731" s="223" t="s">
        <v>95</v>
      </c>
      <c r="D731" s="223" t="s">
        <v>110</v>
      </c>
      <c r="E731" s="225" t="s">
        <v>239</v>
      </c>
      <c r="F731" s="224" t="s">
        <v>99</v>
      </c>
      <c r="G731" s="224"/>
      <c r="H731" s="228">
        <f t="shared" si="124"/>
        <v>0</v>
      </c>
      <c r="I731" s="228"/>
      <c r="J731" s="231">
        <f t="shared" si="117"/>
        <v>0</v>
      </c>
      <c r="K731" s="228">
        <f t="shared" si="124"/>
        <v>0</v>
      </c>
      <c r="L731" s="233">
        <f t="shared" si="125"/>
        <v>0</v>
      </c>
    </row>
    <row r="732" spans="1:15" s="33" customFormat="1" ht="13.5" hidden="1" customHeight="1">
      <c r="A732" s="227" t="s">
        <v>100</v>
      </c>
      <c r="B732" s="110" t="s">
        <v>395</v>
      </c>
      <c r="C732" s="223" t="s">
        <v>95</v>
      </c>
      <c r="D732" s="223" t="s">
        <v>110</v>
      </c>
      <c r="E732" s="225" t="s">
        <v>239</v>
      </c>
      <c r="F732" s="224" t="s">
        <v>101</v>
      </c>
      <c r="G732" s="224"/>
      <c r="H732" s="228">
        <f t="shared" si="124"/>
        <v>0</v>
      </c>
      <c r="I732" s="228"/>
      <c r="J732" s="231">
        <f t="shared" si="117"/>
        <v>0</v>
      </c>
      <c r="K732" s="228">
        <f t="shared" si="124"/>
        <v>0</v>
      </c>
      <c r="L732" s="233">
        <f t="shared" si="125"/>
        <v>0</v>
      </c>
    </row>
    <row r="733" spans="1:15" s="33" customFormat="1" ht="13.5" hidden="1" customHeight="1">
      <c r="A733" s="226" t="s">
        <v>128</v>
      </c>
      <c r="B733" s="110" t="s">
        <v>395</v>
      </c>
      <c r="C733" s="223" t="s">
        <v>95</v>
      </c>
      <c r="D733" s="223" t="s">
        <v>110</v>
      </c>
      <c r="E733" s="225" t="s">
        <v>239</v>
      </c>
      <c r="F733" s="224" t="s">
        <v>101</v>
      </c>
      <c r="G733" s="224" t="s">
        <v>10</v>
      </c>
      <c r="H733" s="228"/>
      <c r="I733" s="228"/>
      <c r="J733" s="231">
        <f t="shared" si="117"/>
        <v>0</v>
      </c>
      <c r="K733" s="134"/>
      <c r="L733" s="233">
        <f t="shared" si="125"/>
        <v>0</v>
      </c>
    </row>
    <row r="734" spans="1:15" s="33" customFormat="1" ht="13.5" hidden="1" customHeight="1">
      <c r="A734" s="37" t="s">
        <v>181</v>
      </c>
      <c r="B734" s="79"/>
      <c r="C734" s="223" t="s">
        <v>95</v>
      </c>
      <c r="D734" s="223" t="s">
        <v>110</v>
      </c>
      <c r="E734" s="22" t="s">
        <v>182</v>
      </c>
      <c r="F734" s="223"/>
      <c r="G734" s="223"/>
      <c r="H734" s="229">
        <f>H735</f>
        <v>0</v>
      </c>
      <c r="I734" s="229"/>
      <c r="J734" s="231">
        <f t="shared" si="117"/>
        <v>0</v>
      </c>
      <c r="K734" s="117"/>
      <c r="L734" s="231">
        <f t="shared" si="125"/>
        <v>0</v>
      </c>
    </row>
    <row r="735" spans="1:15" s="33" customFormat="1" ht="56.25" hidden="1" customHeight="1">
      <c r="A735" s="227" t="s">
        <v>104</v>
      </c>
      <c r="B735" s="230"/>
      <c r="C735" s="224" t="s">
        <v>95</v>
      </c>
      <c r="D735" s="224" t="s">
        <v>110</v>
      </c>
      <c r="E735" s="225" t="s">
        <v>105</v>
      </c>
      <c r="F735" s="224" t="s">
        <v>38</v>
      </c>
      <c r="G735" s="224"/>
      <c r="H735" s="229">
        <f>H736</f>
        <v>0</v>
      </c>
      <c r="I735" s="229"/>
      <c r="J735" s="231">
        <f t="shared" si="117"/>
        <v>0</v>
      </c>
      <c r="K735" s="117"/>
      <c r="L735" s="231">
        <f t="shared" si="125"/>
        <v>0</v>
      </c>
    </row>
    <row r="736" spans="1:15" s="33" customFormat="1" ht="13.5" hidden="1" customHeight="1">
      <c r="A736" s="38" t="s">
        <v>173</v>
      </c>
      <c r="B736" s="78"/>
      <c r="C736" s="224" t="s">
        <v>95</v>
      </c>
      <c r="D736" s="224" t="s">
        <v>110</v>
      </c>
      <c r="E736" s="225" t="s">
        <v>105</v>
      </c>
      <c r="F736" s="224" t="s">
        <v>99</v>
      </c>
      <c r="G736" s="224"/>
      <c r="H736" s="229">
        <f>H737</f>
        <v>0</v>
      </c>
      <c r="I736" s="229"/>
      <c r="J736" s="231">
        <f t="shared" si="117"/>
        <v>0</v>
      </c>
      <c r="K736" s="117"/>
      <c r="L736" s="231">
        <f t="shared" si="125"/>
        <v>0</v>
      </c>
    </row>
    <row r="737" spans="1:15" s="33" customFormat="1" ht="13.5" hidden="1" customHeight="1">
      <c r="A737" s="38" t="s">
        <v>100</v>
      </c>
      <c r="B737" s="78"/>
      <c r="C737" s="224" t="s">
        <v>95</v>
      </c>
      <c r="D737" s="224" t="s">
        <v>110</v>
      </c>
      <c r="E737" s="225" t="s">
        <v>105</v>
      </c>
      <c r="F737" s="224" t="s">
        <v>101</v>
      </c>
      <c r="G737" s="224"/>
      <c r="H737" s="229">
        <f>H738</f>
        <v>0</v>
      </c>
      <c r="I737" s="229"/>
      <c r="J737" s="231">
        <f t="shared" si="117"/>
        <v>0</v>
      </c>
      <c r="K737" s="117"/>
      <c r="L737" s="231">
        <f t="shared" si="125"/>
        <v>0</v>
      </c>
    </row>
    <row r="738" spans="1:15" s="33" customFormat="1" ht="13.5" hidden="1" customHeight="1">
      <c r="A738" s="38" t="s">
        <v>183</v>
      </c>
      <c r="B738" s="78"/>
      <c r="C738" s="224" t="s">
        <v>95</v>
      </c>
      <c r="D738" s="224" t="s">
        <v>110</v>
      </c>
      <c r="E738" s="225" t="s">
        <v>105</v>
      </c>
      <c r="F738" s="224" t="s">
        <v>108</v>
      </c>
      <c r="G738" s="224"/>
      <c r="H738" s="229">
        <f>H739</f>
        <v>0</v>
      </c>
      <c r="I738" s="229"/>
      <c r="J738" s="231">
        <f t="shared" si="117"/>
        <v>0</v>
      </c>
      <c r="K738" s="117"/>
      <c r="L738" s="231">
        <f t="shared" si="125"/>
        <v>0</v>
      </c>
    </row>
    <row r="739" spans="1:15" s="33" customFormat="1" ht="13.5" hidden="1" customHeight="1">
      <c r="A739" s="38" t="s">
        <v>11</v>
      </c>
      <c r="B739" s="78"/>
      <c r="C739" s="224" t="s">
        <v>95</v>
      </c>
      <c r="D739" s="224" t="s">
        <v>110</v>
      </c>
      <c r="E739" s="225" t="s">
        <v>105</v>
      </c>
      <c r="F739" s="224" t="s">
        <v>108</v>
      </c>
      <c r="G739" s="224" t="s">
        <v>12</v>
      </c>
      <c r="H739" s="229"/>
      <c r="I739" s="229"/>
      <c r="J739" s="231">
        <f t="shared" si="117"/>
        <v>0</v>
      </c>
      <c r="K739" s="117"/>
      <c r="L739" s="231">
        <f t="shared" si="125"/>
        <v>0</v>
      </c>
    </row>
    <row r="740" spans="1:15" s="33" customFormat="1" ht="25.5" hidden="1" customHeight="1">
      <c r="A740" s="37" t="s">
        <v>56</v>
      </c>
      <c r="B740" s="79"/>
      <c r="C740" s="224" t="s">
        <v>95</v>
      </c>
      <c r="D740" s="224" t="s">
        <v>110</v>
      </c>
      <c r="E740" s="225" t="s">
        <v>239</v>
      </c>
      <c r="F740" s="224" t="s">
        <v>38</v>
      </c>
      <c r="G740" s="224"/>
      <c r="H740" s="229">
        <f>H741</f>
        <v>0</v>
      </c>
      <c r="I740" s="229"/>
      <c r="J740" s="231">
        <f t="shared" si="117"/>
        <v>0</v>
      </c>
      <c r="K740" s="117"/>
      <c r="L740" s="231">
        <f t="shared" si="125"/>
        <v>0</v>
      </c>
    </row>
    <row r="741" spans="1:15" s="33" customFormat="1" ht="39" hidden="1" customHeight="1">
      <c r="A741" s="38" t="s">
        <v>98</v>
      </c>
      <c r="B741" s="78"/>
      <c r="C741" s="224" t="s">
        <v>95</v>
      </c>
      <c r="D741" s="224" t="s">
        <v>110</v>
      </c>
      <c r="E741" s="225" t="s">
        <v>239</v>
      </c>
      <c r="F741" s="224" t="s">
        <v>99</v>
      </c>
      <c r="G741" s="224"/>
      <c r="H741" s="229">
        <f>H742</f>
        <v>0</v>
      </c>
      <c r="I741" s="229"/>
      <c r="J741" s="231">
        <f t="shared" si="117"/>
        <v>0</v>
      </c>
      <c r="K741" s="117"/>
      <c r="L741" s="231">
        <f t="shared" si="125"/>
        <v>0</v>
      </c>
    </row>
    <row r="742" spans="1:15" s="33" customFormat="1" ht="13.5" hidden="1" customHeight="1">
      <c r="A742" s="38" t="s">
        <v>100</v>
      </c>
      <c r="B742" s="78"/>
      <c r="C742" s="224" t="s">
        <v>95</v>
      </c>
      <c r="D742" s="224" t="s">
        <v>110</v>
      </c>
      <c r="E742" s="225" t="s">
        <v>239</v>
      </c>
      <c r="F742" s="224" t="s">
        <v>101</v>
      </c>
      <c r="G742" s="224"/>
      <c r="H742" s="229">
        <f>H744+H746</f>
        <v>0</v>
      </c>
      <c r="I742" s="229"/>
      <c r="J742" s="231">
        <f t="shared" si="117"/>
        <v>0</v>
      </c>
      <c r="K742" s="117"/>
      <c r="L742" s="231">
        <f t="shared" si="125"/>
        <v>0</v>
      </c>
    </row>
    <row r="743" spans="1:15" s="33" customFormat="1" ht="51.75" hidden="1" customHeight="1">
      <c r="A743" s="38" t="s">
        <v>112</v>
      </c>
      <c r="B743" s="78"/>
      <c r="C743" s="224" t="s">
        <v>95</v>
      </c>
      <c r="D743" s="224" t="s">
        <v>110</v>
      </c>
      <c r="E743" s="225" t="s">
        <v>239</v>
      </c>
      <c r="F743" s="224" t="s">
        <v>103</v>
      </c>
      <c r="G743" s="224"/>
      <c r="H743" s="229">
        <f>H744</f>
        <v>0</v>
      </c>
      <c r="I743" s="229"/>
      <c r="J743" s="231">
        <f t="shared" si="117"/>
        <v>0</v>
      </c>
      <c r="K743" s="117"/>
      <c r="L743" s="231">
        <f t="shared" si="125"/>
        <v>0</v>
      </c>
    </row>
    <row r="744" spans="1:15" s="33" customFormat="1" ht="13.5" hidden="1" customHeight="1">
      <c r="A744" s="38" t="s">
        <v>9</v>
      </c>
      <c r="B744" s="78"/>
      <c r="C744" s="224" t="s">
        <v>95</v>
      </c>
      <c r="D744" s="224" t="s">
        <v>110</v>
      </c>
      <c r="E744" s="225" t="s">
        <v>239</v>
      </c>
      <c r="F744" s="224" t="s">
        <v>103</v>
      </c>
      <c r="G744" s="224" t="s">
        <v>10</v>
      </c>
      <c r="H744" s="229"/>
      <c r="I744" s="229"/>
      <c r="J744" s="231">
        <f t="shared" si="117"/>
        <v>0</v>
      </c>
      <c r="K744" s="117"/>
      <c r="L744" s="231">
        <f t="shared" si="125"/>
        <v>0</v>
      </c>
    </row>
    <row r="745" spans="1:15" s="33" customFormat="1" ht="13.5" hidden="1" customHeight="1">
      <c r="A745" s="38" t="s">
        <v>107</v>
      </c>
      <c r="B745" s="78"/>
      <c r="C745" s="224" t="s">
        <v>95</v>
      </c>
      <c r="D745" s="224" t="s">
        <v>110</v>
      </c>
      <c r="E745" s="225" t="s">
        <v>239</v>
      </c>
      <c r="F745" s="224" t="s">
        <v>108</v>
      </c>
      <c r="G745" s="224"/>
      <c r="H745" s="229">
        <f>H746</f>
        <v>0</v>
      </c>
      <c r="I745" s="229"/>
      <c r="J745" s="231">
        <f t="shared" si="117"/>
        <v>0</v>
      </c>
      <c r="K745" s="117"/>
      <c r="L745" s="231">
        <f t="shared" si="125"/>
        <v>0</v>
      </c>
    </row>
    <row r="746" spans="1:15" s="33" customFormat="1" ht="13.5" hidden="1" customHeight="1">
      <c r="A746" s="38" t="s">
        <v>9</v>
      </c>
      <c r="B746" s="78"/>
      <c r="C746" s="224" t="s">
        <v>95</v>
      </c>
      <c r="D746" s="224" t="s">
        <v>110</v>
      </c>
      <c r="E746" s="225" t="s">
        <v>239</v>
      </c>
      <c r="F746" s="224" t="s">
        <v>108</v>
      </c>
      <c r="G746" s="224" t="s">
        <v>10</v>
      </c>
      <c r="H746" s="229"/>
      <c r="I746" s="229"/>
      <c r="J746" s="231">
        <f t="shared" si="117"/>
        <v>0</v>
      </c>
      <c r="K746" s="117"/>
      <c r="L746" s="231">
        <f t="shared" si="125"/>
        <v>0</v>
      </c>
    </row>
    <row r="747" spans="1:15" s="33" customFormat="1" ht="13.5" hidden="1" customHeight="1">
      <c r="A747" s="133" t="s">
        <v>16</v>
      </c>
      <c r="B747" s="111" t="s">
        <v>404</v>
      </c>
      <c r="C747" s="223" t="s">
        <v>95</v>
      </c>
      <c r="D747" s="223" t="s">
        <v>110</v>
      </c>
      <c r="E747" s="34" t="s">
        <v>203</v>
      </c>
      <c r="F747" s="223"/>
      <c r="G747" s="223"/>
      <c r="H747" s="229">
        <f t="shared" ref="H747:K750" si="126">H748</f>
        <v>0</v>
      </c>
      <c r="I747" s="229"/>
      <c r="J747" s="231">
        <f t="shared" si="117"/>
        <v>0</v>
      </c>
      <c r="K747" s="229">
        <f t="shared" si="126"/>
        <v>0</v>
      </c>
      <c r="L747" s="231">
        <f t="shared" si="125"/>
        <v>0</v>
      </c>
    </row>
    <row r="748" spans="1:15" s="33" customFormat="1" ht="13.5" hidden="1" customHeight="1">
      <c r="A748" s="21" t="s">
        <v>56</v>
      </c>
      <c r="B748" s="111" t="s">
        <v>404</v>
      </c>
      <c r="C748" s="223" t="s">
        <v>95</v>
      </c>
      <c r="D748" s="223" t="s">
        <v>110</v>
      </c>
      <c r="E748" s="225" t="s">
        <v>239</v>
      </c>
      <c r="F748" s="224"/>
      <c r="G748" s="224"/>
      <c r="H748" s="229">
        <f t="shared" si="126"/>
        <v>0</v>
      </c>
      <c r="I748" s="229"/>
      <c r="J748" s="231">
        <f t="shared" si="117"/>
        <v>0</v>
      </c>
      <c r="K748" s="228">
        <f t="shared" si="126"/>
        <v>0</v>
      </c>
      <c r="L748" s="233">
        <f t="shared" si="125"/>
        <v>0</v>
      </c>
    </row>
    <row r="749" spans="1:15" s="33" customFormat="1" ht="13.5" hidden="1" customHeight="1">
      <c r="A749" s="227" t="s">
        <v>173</v>
      </c>
      <c r="B749" s="111" t="s">
        <v>404</v>
      </c>
      <c r="C749" s="223" t="s">
        <v>95</v>
      </c>
      <c r="D749" s="223" t="s">
        <v>110</v>
      </c>
      <c r="E749" s="225" t="s">
        <v>239</v>
      </c>
      <c r="F749" s="224" t="s">
        <v>99</v>
      </c>
      <c r="G749" s="224"/>
      <c r="H749" s="229">
        <f t="shared" si="126"/>
        <v>0</v>
      </c>
      <c r="I749" s="229"/>
      <c r="J749" s="231">
        <f t="shared" si="117"/>
        <v>0</v>
      </c>
      <c r="K749" s="228">
        <f t="shared" si="126"/>
        <v>0</v>
      </c>
      <c r="L749" s="233">
        <f t="shared" si="125"/>
        <v>0</v>
      </c>
    </row>
    <row r="750" spans="1:15" s="33" customFormat="1" ht="13.5" hidden="1" customHeight="1">
      <c r="A750" s="227" t="s">
        <v>100</v>
      </c>
      <c r="B750" s="111" t="s">
        <v>404</v>
      </c>
      <c r="C750" s="223" t="s">
        <v>95</v>
      </c>
      <c r="D750" s="223" t="s">
        <v>110</v>
      </c>
      <c r="E750" s="225" t="s">
        <v>239</v>
      </c>
      <c r="F750" s="224" t="s">
        <v>101</v>
      </c>
      <c r="G750" s="224"/>
      <c r="H750" s="229">
        <f t="shared" si="126"/>
        <v>0</v>
      </c>
      <c r="I750" s="229"/>
      <c r="J750" s="231">
        <f t="shared" si="117"/>
        <v>0</v>
      </c>
      <c r="K750" s="228">
        <f t="shared" si="126"/>
        <v>0</v>
      </c>
      <c r="L750" s="233">
        <f t="shared" si="125"/>
        <v>0</v>
      </c>
    </row>
    <row r="751" spans="1:15" s="33" customFormat="1" ht="13.5" hidden="1" customHeight="1">
      <c r="A751" s="226" t="s">
        <v>128</v>
      </c>
      <c r="B751" s="111" t="s">
        <v>404</v>
      </c>
      <c r="C751" s="223" t="s">
        <v>95</v>
      </c>
      <c r="D751" s="223" t="s">
        <v>110</v>
      </c>
      <c r="E751" s="225" t="s">
        <v>239</v>
      </c>
      <c r="F751" s="224" t="s">
        <v>101</v>
      </c>
      <c r="G751" s="224" t="s">
        <v>10</v>
      </c>
      <c r="H751" s="229"/>
      <c r="I751" s="229"/>
      <c r="J751" s="231">
        <f t="shared" si="117"/>
        <v>0</v>
      </c>
      <c r="K751" s="120"/>
      <c r="L751" s="233">
        <f t="shared" si="125"/>
        <v>0</v>
      </c>
      <c r="O751" s="147"/>
    </row>
    <row r="752" spans="1:15" s="33" customFormat="1" ht="25.5" customHeight="1">
      <c r="A752" s="36" t="s">
        <v>169</v>
      </c>
      <c r="B752" s="111" t="s">
        <v>404</v>
      </c>
      <c r="C752" s="223" t="s">
        <v>95</v>
      </c>
      <c r="D752" s="223" t="s">
        <v>110</v>
      </c>
      <c r="E752" s="223" t="s">
        <v>282</v>
      </c>
      <c r="F752" s="223"/>
      <c r="G752" s="18"/>
      <c r="H752" s="229">
        <f>H753+H894</f>
        <v>104675.00000000001</v>
      </c>
      <c r="I752" s="229">
        <f>I753+I894</f>
        <v>419.1</v>
      </c>
      <c r="J752" s="231">
        <f t="shared" si="117"/>
        <v>105094.10000000002</v>
      </c>
      <c r="K752" s="229">
        <f>K753+K894</f>
        <v>82794.7</v>
      </c>
      <c r="L752" s="229">
        <f>L753+L894</f>
        <v>82238.099999999991</v>
      </c>
    </row>
    <row r="753" spans="1:15" s="33" customFormat="1" ht="29.25" customHeight="1">
      <c r="A753" s="36" t="s">
        <v>290</v>
      </c>
      <c r="B753" s="111" t="s">
        <v>404</v>
      </c>
      <c r="C753" s="223" t="s">
        <v>95</v>
      </c>
      <c r="D753" s="223" t="s">
        <v>110</v>
      </c>
      <c r="E753" s="22" t="s">
        <v>291</v>
      </c>
      <c r="F753" s="223"/>
      <c r="G753" s="18"/>
      <c r="H753" s="229">
        <f>H761</f>
        <v>103570.90000000001</v>
      </c>
      <c r="I753" s="229">
        <f>I761</f>
        <v>419.1</v>
      </c>
      <c r="J753" s="231">
        <f t="shared" si="117"/>
        <v>103990.00000000001</v>
      </c>
      <c r="K753" s="229">
        <f>K761</f>
        <v>82159</v>
      </c>
      <c r="L753" s="229">
        <f>L761</f>
        <v>81602.399999999994</v>
      </c>
    </row>
    <row r="754" spans="1:15" s="33" customFormat="1" ht="51.75" hidden="1" customHeight="1">
      <c r="A754" s="227" t="s">
        <v>104</v>
      </c>
      <c r="B754" s="230"/>
      <c r="C754" s="224" t="s">
        <v>95</v>
      </c>
      <c r="D754" s="224" t="s">
        <v>110</v>
      </c>
      <c r="E754" s="225"/>
      <c r="F754" s="224" t="s">
        <v>38</v>
      </c>
      <c r="G754" s="224"/>
      <c r="H754" s="228">
        <f t="shared" ref="H754:H759" si="127">H755</f>
        <v>0</v>
      </c>
      <c r="I754" s="228"/>
      <c r="J754" s="231">
        <f t="shared" si="117"/>
        <v>0</v>
      </c>
      <c r="K754" s="117"/>
      <c r="L754" s="231">
        <f t="shared" si="125"/>
        <v>0</v>
      </c>
    </row>
    <row r="755" spans="1:15" s="33" customFormat="1" ht="24.75" hidden="1" customHeight="1">
      <c r="A755" s="38" t="s">
        <v>173</v>
      </c>
      <c r="B755" s="78"/>
      <c r="C755" s="224" t="s">
        <v>95</v>
      </c>
      <c r="D755" s="224" t="s">
        <v>110</v>
      </c>
      <c r="E755" s="225"/>
      <c r="F755" s="224" t="s">
        <v>99</v>
      </c>
      <c r="G755" s="224"/>
      <c r="H755" s="228">
        <f t="shared" si="127"/>
        <v>0</v>
      </c>
      <c r="I755" s="228"/>
      <c r="J755" s="231">
        <f t="shared" si="117"/>
        <v>0</v>
      </c>
      <c r="K755" s="117"/>
      <c r="L755" s="231">
        <f t="shared" si="125"/>
        <v>0</v>
      </c>
    </row>
    <row r="756" spans="1:15" s="33" customFormat="1" ht="15.75" hidden="1" customHeight="1">
      <c r="A756" s="38" t="s">
        <v>100</v>
      </c>
      <c r="B756" s="78"/>
      <c r="C756" s="224" t="s">
        <v>95</v>
      </c>
      <c r="D756" s="224" t="s">
        <v>110</v>
      </c>
      <c r="E756" s="225"/>
      <c r="F756" s="224" t="s">
        <v>101</v>
      </c>
      <c r="G756" s="224"/>
      <c r="H756" s="228">
        <f>H759+H757</f>
        <v>0</v>
      </c>
      <c r="I756" s="228"/>
      <c r="J756" s="231">
        <f t="shared" si="117"/>
        <v>0</v>
      </c>
      <c r="K756" s="117"/>
      <c r="L756" s="231">
        <f t="shared" si="125"/>
        <v>0</v>
      </c>
    </row>
    <row r="757" spans="1:15" s="33" customFormat="1" ht="51.75" hidden="1" customHeight="1">
      <c r="A757" s="38" t="s">
        <v>112</v>
      </c>
      <c r="B757" s="78"/>
      <c r="C757" s="224" t="s">
        <v>95</v>
      </c>
      <c r="D757" s="224" t="s">
        <v>110</v>
      </c>
      <c r="E757" s="225"/>
      <c r="F757" s="224" t="s">
        <v>103</v>
      </c>
      <c r="G757" s="224"/>
      <c r="H757" s="228">
        <f>H758</f>
        <v>0</v>
      </c>
      <c r="I757" s="228"/>
      <c r="J757" s="231">
        <f t="shared" si="117"/>
        <v>0</v>
      </c>
      <c r="K757" s="117"/>
      <c r="L757" s="231">
        <f t="shared" si="125"/>
        <v>0</v>
      </c>
    </row>
    <row r="758" spans="1:15" s="33" customFormat="1" ht="13.5" hidden="1" customHeight="1">
      <c r="A758" s="38" t="s">
        <v>11</v>
      </c>
      <c r="B758" s="78"/>
      <c r="C758" s="224" t="s">
        <v>95</v>
      </c>
      <c r="D758" s="224" t="s">
        <v>110</v>
      </c>
      <c r="E758" s="225"/>
      <c r="F758" s="224" t="s">
        <v>103</v>
      </c>
      <c r="G758" s="224" t="s">
        <v>12</v>
      </c>
      <c r="H758" s="228"/>
      <c r="I758" s="228"/>
      <c r="J758" s="231">
        <f t="shared" si="117"/>
        <v>0</v>
      </c>
      <c r="K758" s="117"/>
      <c r="L758" s="231">
        <f t="shared" si="125"/>
        <v>0</v>
      </c>
    </row>
    <row r="759" spans="1:15" s="33" customFormat="1" ht="15.75" hidden="1" customHeight="1">
      <c r="A759" s="38" t="s">
        <v>183</v>
      </c>
      <c r="B759" s="78"/>
      <c r="C759" s="224" t="s">
        <v>95</v>
      </c>
      <c r="D759" s="224" t="s">
        <v>110</v>
      </c>
      <c r="E759" s="225"/>
      <c r="F759" s="224" t="s">
        <v>108</v>
      </c>
      <c r="G759" s="224"/>
      <c r="H759" s="228">
        <f t="shared" si="127"/>
        <v>0</v>
      </c>
      <c r="I759" s="228"/>
      <c r="J759" s="231">
        <f t="shared" si="117"/>
        <v>0</v>
      </c>
      <c r="K759" s="117"/>
      <c r="L759" s="231">
        <f t="shared" si="125"/>
        <v>0</v>
      </c>
    </row>
    <row r="760" spans="1:15" s="33" customFormat="1" ht="15" hidden="1" customHeight="1">
      <c r="A760" s="38" t="s">
        <v>11</v>
      </c>
      <c r="B760" s="78"/>
      <c r="C760" s="224" t="s">
        <v>95</v>
      </c>
      <c r="D760" s="224" t="s">
        <v>110</v>
      </c>
      <c r="E760" s="225"/>
      <c r="F760" s="224" t="s">
        <v>108</v>
      </c>
      <c r="G760" s="224" t="s">
        <v>12</v>
      </c>
      <c r="H760" s="228"/>
      <c r="I760" s="228"/>
      <c r="J760" s="231">
        <f t="shared" si="117"/>
        <v>0</v>
      </c>
      <c r="K760" s="117"/>
      <c r="L760" s="231">
        <f t="shared" si="125"/>
        <v>0</v>
      </c>
    </row>
    <row r="761" spans="1:15" s="40" customFormat="1" ht="28.5" customHeight="1">
      <c r="A761" s="92" t="s">
        <v>303</v>
      </c>
      <c r="B761" s="123" t="s">
        <v>404</v>
      </c>
      <c r="C761" s="39" t="s">
        <v>95</v>
      </c>
      <c r="D761" s="39" t="s">
        <v>110</v>
      </c>
      <c r="E761" s="60" t="s">
        <v>292</v>
      </c>
      <c r="F761" s="39"/>
      <c r="G761" s="39"/>
      <c r="H761" s="232">
        <f>H794+H798+H803+H846+H855+H859+H863+H871+H850</f>
        <v>103570.90000000001</v>
      </c>
      <c r="I761" s="232">
        <f>I794+I798+I803+I846+I855+I859+I863+I871+I850+I777</f>
        <v>419.1</v>
      </c>
      <c r="J761" s="231">
        <f t="shared" si="117"/>
        <v>103990.00000000001</v>
      </c>
      <c r="K761" s="232">
        <f>K777+K781+K794+K798+K803+K846+K850+K855+K859+K863+K871</f>
        <v>82159</v>
      </c>
      <c r="L761" s="232">
        <f>L777+L781+L794+L798+L803+L846+L850+L855+L859+L863+L871</f>
        <v>81602.399999999994</v>
      </c>
      <c r="O761" s="169"/>
    </row>
    <row r="762" spans="1:15" s="40" customFormat="1" ht="28.5" hidden="1" customHeight="1">
      <c r="A762" s="92" t="s">
        <v>477</v>
      </c>
      <c r="B762" s="123" t="s">
        <v>404</v>
      </c>
      <c r="C762" s="39" t="s">
        <v>95</v>
      </c>
      <c r="D762" s="39" t="s">
        <v>110</v>
      </c>
      <c r="E762" s="60" t="s">
        <v>478</v>
      </c>
      <c r="F762" s="39"/>
      <c r="G762" s="39"/>
      <c r="H762" s="232">
        <f t="shared" ref="H762:K764" si="128">H763</f>
        <v>0</v>
      </c>
      <c r="I762" s="232"/>
      <c r="J762" s="231">
        <f t="shared" si="117"/>
        <v>0</v>
      </c>
      <c r="K762" s="232">
        <f t="shared" si="128"/>
        <v>0</v>
      </c>
      <c r="L762" s="233">
        <f t="shared" si="125"/>
        <v>0</v>
      </c>
    </row>
    <row r="763" spans="1:15" s="40" customFormat="1" ht="33.75" hidden="1" customHeight="1">
      <c r="A763" s="227" t="s">
        <v>111</v>
      </c>
      <c r="B763" s="123" t="s">
        <v>404</v>
      </c>
      <c r="C763" s="39" t="s">
        <v>95</v>
      </c>
      <c r="D763" s="39" t="s">
        <v>110</v>
      </c>
      <c r="E763" s="60" t="s">
        <v>478</v>
      </c>
      <c r="F763" s="39" t="s">
        <v>99</v>
      </c>
      <c r="G763" s="39"/>
      <c r="H763" s="232">
        <f t="shared" si="128"/>
        <v>0</v>
      </c>
      <c r="I763" s="232"/>
      <c r="J763" s="231">
        <f t="shared" si="117"/>
        <v>0</v>
      </c>
      <c r="K763" s="232">
        <f t="shared" si="128"/>
        <v>0</v>
      </c>
      <c r="L763" s="233">
        <f t="shared" si="125"/>
        <v>0</v>
      </c>
    </row>
    <row r="764" spans="1:15" s="40" customFormat="1" ht="17.25" hidden="1" customHeight="1">
      <c r="A764" s="227" t="s">
        <v>100</v>
      </c>
      <c r="B764" s="123" t="s">
        <v>404</v>
      </c>
      <c r="C764" s="39" t="s">
        <v>95</v>
      </c>
      <c r="D764" s="39" t="s">
        <v>110</v>
      </c>
      <c r="E764" s="60" t="s">
        <v>478</v>
      </c>
      <c r="F764" s="39" t="s">
        <v>101</v>
      </c>
      <c r="G764" s="39"/>
      <c r="H764" s="232">
        <f t="shared" si="128"/>
        <v>0</v>
      </c>
      <c r="I764" s="232"/>
      <c r="J764" s="231">
        <f t="shared" si="117"/>
        <v>0</v>
      </c>
      <c r="K764" s="232">
        <f t="shared" si="128"/>
        <v>0</v>
      </c>
      <c r="L764" s="233">
        <f t="shared" si="125"/>
        <v>0</v>
      </c>
    </row>
    <row r="765" spans="1:15" s="40" customFormat="1" ht="16.5" hidden="1" customHeight="1">
      <c r="A765" s="227" t="s">
        <v>11</v>
      </c>
      <c r="B765" s="123" t="s">
        <v>404</v>
      </c>
      <c r="C765" s="39" t="s">
        <v>95</v>
      </c>
      <c r="D765" s="39" t="s">
        <v>110</v>
      </c>
      <c r="E765" s="60" t="s">
        <v>478</v>
      </c>
      <c r="F765" s="39" t="s">
        <v>101</v>
      </c>
      <c r="G765" s="39" t="s">
        <v>12</v>
      </c>
      <c r="H765" s="232"/>
      <c r="I765" s="232"/>
      <c r="J765" s="231">
        <f t="shared" si="117"/>
        <v>0</v>
      </c>
      <c r="K765" s="232"/>
      <c r="L765" s="233">
        <f t="shared" si="125"/>
        <v>0</v>
      </c>
      <c r="O765" s="148"/>
    </row>
    <row r="766" spans="1:15" s="40" customFormat="1" ht="39.75" hidden="1" customHeight="1">
      <c r="A766" s="92" t="s">
        <v>477</v>
      </c>
      <c r="B766" s="123" t="s">
        <v>404</v>
      </c>
      <c r="C766" s="39" t="s">
        <v>95</v>
      </c>
      <c r="D766" s="39" t="s">
        <v>110</v>
      </c>
      <c r="E766" s="60" t="s">
        <v>479</v>
      </c>
      <c r="F766" s="39"/>
      <c r="G766" s="39"/>
      <c r="H766" s="232">
        <f t="shared" ref="H766:K768" si="129">H767</f>
        <v>0</v>
      </c>
      <c r="I766" s="232"/>
      <c r="J766" s="231">
        <f t="shared" si="117"/>
        <v>0</v>
      </c>
      <c r="K766" s="232">
        <f t="shared" si="129"/>
        <v>0</v>
      </c>
      <c r="L766" s="233">
        <f t="shared" si="125"/>
        <v>0</v>
      </c>
    </row>
    <row r="767" spans="1:15" s="40" customFormat="1" ht="36.75" hidden="1" customHeight="1">
      <c r="A767" s="227" t="s">
        <v>111</v>
      </c>
      <c r="B767" s="123" t="s">
        <v>404</v>
      </c>
      <c r="C767" s="39" t="s">
        <v>95</v>
      </c>
      <c r="D767" s="39" t="s">
        <v>110</v>
      </c>
      <c r="E767" s="60" t="s">
        <v>479</v>
      </c>
      <c r="F767" s="39" t="s">
        <v>99</v>
      </c>
      <c r="G767" s="39"/>
      <c r="H767" s="232">
        <f t="shared" si="129"/>
        <v>0</v>
      </c>
      <c r="I767" s="232"/>
      <c r="J767" s="231">
        <f t="shared" si="117"/>
        <v>0</v>
      </c>
      <c r="K767" s="232">
        <f t="shared" si="129"/>
        <v>0</v>
      </c>
      <c r="L767" s="233">
        <f t="shared" si="125"/>
        <v>0</v>
      </c>
    </row>
    <row r="768" spans="1:15" s="40" customFormat="1" ht="17.25" hidden="1" customHeight="1">
      <c r="A768" s="227" t="s">
        <v>100</v>
      </c>
      <c r="B768" s="123" t="s">
        <v>404</v>
      </c>
      <c r="C768" s="39" t="s">
        <v>95</v>
      </c>
      <c r="D768" s="39" t="s">
        <v>110</v>
      </c>
      <c r="E768" s="60" t="s">
        <v>479</v>
      </c>
      <c r="F768" s="39" t="s">
        <v>101</v>
      </c>
      <c r="G768" s="39"/>
      <c r="H768" s="232">
        <f t="shared" si="129"/>
        <v>0</v>
      </c>
      <c r="I768" s="232"/>
      <c r="J768" s="231">
        <f t="shared" ref="J768:J835" si="130">H768+I768</f>
        <v>0</v>
      </c>
      <c r="K768" s="232">
        <f t="shared" si="129"/>
        <v>0</v>
      </c>
      <c r="L768" s="233">
        <f t="shared" si="125"/>
        <v>0</v>
      </c>
    </row>
    <row r="769" spans="1:15" s="40" customFormat="1" ht="16.5" hidden="1" customHeight="1">
      <c r="A769" s="227" t="s">
        <v>11</v>
      </c>
      <c r="B769" s="123" t="s">
        <v>404</v>
      </c>
      <c r="C769" s="39" t="s">
        <v>95</v>
      </c>
      <c r="D769" s="39" t="s">
        <v>110</v>
      </c>
      <c r="E769" s="60" t="s">
        <v>479</v>
      </c>
      <c r="F769" s="39" t="s">
        <v>101</v>
      </c>
      <c r="G769" s="39" t="s">
        <v>12</v>
      </c>
      <c r="H769" s="232"/>
      <c r="I769" s="232"/>
      <c r="J769" s="231">
        <f t="shared" si="130"/>
        <v>0</v>
      </c>
      <c r="K769" s="232"/>
      <c r="L769" s="233">
        <f t="shared" si="125"/>
        <v>0</v>
      </c>
      <c r="O769" s="148"/>
    </row>
    <row r="770" spans="1:15" s="40" customFormat="1" ht="28.5" hidden="1" customHeight="1">
      <c r="A770" s="92" t="s">
        <v>475</v>
      </c>
      <c r="B770" s="123" t="s">
        <v>404</v>
      </c>
      <c r="C770" s="39" t="s">
        <v>95</v>
      </c>
      <c r="D770" s="39" t="s">
        <v>110</v>
      </c>
      <c r="E770" s="60" t="s">
        <v>476</v>
      </c>
      <c r="F770" s="39"/>
      <c r="G770" s="39"/>
      <c r="H770" s="232">
        <f t="shared" ref="H770:K772" si="131">H771</f>
        <v>0</v>
      </c>
      <c r="I770" s="232"/>
      <c r="J770" s="231">
        <f t="shared" si="130"/>
        <v>0</v>
      </c>
      <c r="K770" s="232">
        <f t="shared" si="131"/>
        <v>0</v>
      </c>
      <c r="L770" s="233">
        <f t="shared" si="125"/>
        <v>0</v>
      </c>
    </row>
    <row r="771" spans="1:15" s="40" customFormat="1" ht="38.25" hidden="1" customHeight="1">
      <c r="A771" s="227" t="s">
        <v>111</v>
      </c>
      <c r="B771" s="123" t="s">
        <v>404</v>
      </c>
      <c r="C771" s="39" t="s">
        <v>95</v>
      </c>
      <c r="D771" s="39" t="s">
        <v>110</v>
      </c>
      <c r="E771" s="60" t="s">
        <v>476</v>
      </c>
      <c r="F771" s="39" t="s">
        <v>99</v>
      </c>
      <c r="G771" s="39"/>
      <c r="H771" s="232">
        <f t="shared" si="131"/>
        <v>0</v>
      </c>
      <c r="I771" s="232"/>
      <c r="J771" s="231">
        <f t="shared" si="130"/>
        <v>0</v>
      </c>
      <c r="K771" s="232">
        <f t="shared" si="131"/>
        <v>0</v>
      </c>
      <c r="L771" s="233">
        <f t="shared" si="125"/>
        <v>0</v>
      </c>
    </row>
    <row r="772" spans="1:15" s="40" customFormat="1" ht="17.25" hidden="1" customHeight="1">
      <c r="A772" s="227" t="s">
        <v>100</v>
      </c>
      <c r="B772" s="123" t="s">
        <v>404</v>
      </c>
      <c r="C772" s="39" t="s">
        <v>95</v>
      </c>
      <c r="D772" s="39" t="s">
        <v>110</v>
      </c>
      <c r="E772" s="60" t="s">
        <v>476</v>
      </c>
      <c r="F772" s="39" t="s">
        <v>101</v>
      </c>
      <c r="G772" s="39"/>
      <c r="H772" s="232">
        <f t="shared" si="131"/>
        <v>0</v>
      </c>
      <c r="I772" s="232"/>
      <c r="J772" s="231">
        <f t="shared" si="130"/>
        <v>0</v>
      </c>
      <c r="K772" s="232">
        <f t="shared" si="131"/>
        <v>0</v>
      </c>
      <c r="L772" s="233">
        <f t="shared" si="125"/>
        <v>0</v>
      </c>
    </row>
    <row r="773" spans="1:15" s="40" customFormat="1" ht="16.5" hidden="1" customHeight="1">
      <c r="A773" s="227" t="s">
        <v>9</v>
      </c>
      <c r="B773" s="174" t="s">
        <v>404</v>
      </c>
      <c r="C773" s="175" t="s">
        <v>95</v>
      </c>
      <c r="D773" s="175" t="s">
        <v>110</v>
      </c>
      <c r="E773" s="176" t="s">
        <v>476</v>
      </c>
      <c r="F773" s="175" t="s">
        <v>101</v>
      </c>
      <c r="G773" s="175" t="s">
        <v>10</v>
      </c>
      <c r="H773" s="232"/>
      <c r="I773" s="232"/>
      <c r="J773" s="231">
        <f t="shared" si="130"/>
        <v>0</v>
      </c>
      <c r="K773" s="232"/>
      <c r="L773" s="233">
        <f t="shared" si="125"/>
        <v>0</v>
      </c>
      <c r="O773" s="148"/>
    </row>
    <row r="774" spans="1:15" s="40" customFormat="1" ht="53.25" customHeight="1">
      <c r="A774" s="92" t="s">
        <v>613</v>
      </c>
      <c r="B774" s="123" t="s">
        <v>404</v>
      </c>
      <c r="C774" s="39" t="s">
        <v>95</v>
      </c>
      <c r="D774" s="39" t="s">
        <v>110</v>
      </c>
      <c r="E774" s="60" t="s">
        <v>610</v>
      </c>
      <c r="F774" s="39"/>
      <c r="G774" s="39"/>
      <c r="H774" s="187">
        <f t="shared" ref="H774:I776" si="132">H775</f>
        <v>1539</v>
      </c>
      <c r="I774" s="187">
        <f t="shared" si="132"/>
        <v>0</v>
      </c>
      <c r="J774" s="231">
        <f t="shared" si="130"/>
        <v>1539</v>
      </c>
      <c r="K774" s="187">
        <f>K775</f>
        <v>0</v>
      </c>
      <c r="L774" s="182">
        <v>0</v>
      </c>
      <c r="M774" s="169">
        <f>L798+L803+L846+L855+L859+L863+L871</f>
        <v>81602.399999999994</v>
      </c>
      <c r="O774" s="148"/>
    </row>
    <row r="775" spans="1:15" s="40" customFormat="1" ht="39" customHeight="1">
      <c r="A775" s="227" t="s">
        <v>111</v>
      </c>
      <c r="B775" s="123" t="s">
        <v>404</v>
      </c>
      <c r="C775" s="39" t="s">
        <v>95</v>
      </c>
      <c r="D775" s="39" t="s">
        <v>110</v>
      </c>
      <c r="E775" s="60" t="s">
        <v>610</v>
      </c>
      <c r="F775" s="39" t="s">
        <v>99</v>
      </c>
      <c r="G775" s="39"/>
      <c r="H775" s="187">
        <f t="shared" si="132"/>
        <v>1539</v>
      </c>
      <c r="I775" s="187">
        <f t="shared" si="132"/>
        <v>0</v>
      </c>
      <c r="J775" s="231">
        <f t="shared" si="130"/>
        <v>1539</v>
      </c>
      <c r="K775" s="187">
        <f>K776</f>
        <v>0</v>
      </c>
      <c r="L775" s="182">
        <v>0</v>
      </c>
      <c r="O775" s="148"/>
    </row>
    <row r="776" spans="1:15" s="40" customFormat="1" ht="16.5" customHeight="1">
      <c r="A776" s="227" t="s">
        <v>100</v>
      </c>
      <c r="B776" s="123" t="s">
        <v>404</v>
      </c>
      <c r="C776" s="39" t="s">
        <v>95</v>
      </c>
      <c r="D776" s="39" t="s">
        <v>110</v>
      </c>
      <c r="E776" s="60" t="s">
        <v>611</v>
      </c>
      <c r="F776" s="39" t="s">
        <v>101</v>
      </c>
      <c r="G776" s="39"/>
      <c r="H776" s="187">
        <f t="shared" si="132"/>
        <v>1539</v>
      </c>
      <c r="I776" s="187">
        <f t="shared" si="132"/>
        <v>0</v>
      </c>
      <c r="J776" s="231">
        <f t="shared" si="130"/>
        <v>1539</v>
      </c>
      <c r="K776" s="187">
        <f>K777</f>
        <v>0</v>
      </c>
      <c r="L776" s="182">
        <v>0</v>
      </c>
      <c r="O776" s="148"/>
    </row>
    <row r="777" spans="1:15" s="40" customFormat="1" ht="16.5" customHeight="1">
      <c r="A777" s="227" t="s">
        <v>11</v>
      </c>
      <c r="B777" s="174" t="s">
        <v>404</v>
      </c>
      <c r="C777" s="175" t="s">
        <v>95</v>
      </c>
      <c r="D777" s="175" t="s">
        <v>110</v>
      </c>
      <c r="E777" s="60" t="s">
        <v>610</v>
      </c>
      <c r="F777" s="39" t="s">
        <v>101</v>
      </c>
      <c r="G777" s="39" t="s">
        <v>12</v>
      </c>
      <c r="H777" s="187">
        <v>1539</v>
      </c>
      <c r="I777" s="187"/>
      <c r="J777" s="231">
        <f t="shared" si="130"/>
        <v>1539</v>
      </c>
      <c r="K777" s="187"/>
      <c r="L777" s="182">
        <v>0</v>
      </c>
      <c r="M777" s="169"/>
      <c r="O777" s="148"/>
    </row>
    <row r="778" spans="1:15" s="40" customFormat="1" ht="38.25" customHeight="1">
      <c r="A778" s="92" t="s">
        <v>475</v>
      </c>
      <c r="B778" s="123" t="s">
        <v>404</v>
      </c>
      <c r="C778" s="39" t="s">
        <v>95</v>
      </c>
      <c r="D778" s="39" t="s">
        <v>110</v>
      </c>
      <c r="E778" s="60" t="s">
        <v>511</v>
      </c>
      <c r="F778" s="39"/>
      <c r="G778" s="39"/>
      <c r="H778" s="187">
        <f t="shared" ref="H778:I780" si="133">H779</f>
        <v>81</v>
      </c>
      <c r="I778" s="187">
        <f t="shared" si="133"/>
        <v>0</v>
      </c>
      <c r="J778" s="231">
        <f t="shared" si="130"/>
        <v>81</v>
      </c>
      <c r="K778" s="187">
        <f>K779</f>
        <v>0</v>
      </c>
      <c r="L778" s="182"/>
    </row>
    <row r="779" spans="1:15" s="40" customFormat="1" ht="24.75" customHeight="1">
      <c r="A779" s="227" t="s">
        <v>111</v>
      </c>
      <c r="B779" s="123" t="s">
        <v>404</v>
      </c>
      <c r="C779" s="39" t="s">
        <v>95</v>
      </c>
      <c r="D779" s="39" t="s">
        <v>110</v>
      </c>
      <c r="E779" s="60" t="s">
        <v>511</v>
      </c>
      <c r="F779" s="39" t="s">
        <v>99</v>
      </c>
      <c r="G779" s="39"/>
      <c r="H779" s="187">
        <f t="shared" si="133"/>
        <v>81</v>
      </c>
      <c r="I779" s="187">
        <f t="shared" si="133"/>
        <v>0</v>
      </c>
      <c r="J779" s="231">
        <f t="shared" si="130"/>
        <v>81</v>
      </c>
      <c r="K779" s="187">
        <f>K780</f>
        <v>0</v>
      </c>
      <c r="L779" s="182"/>
    </row>
    <row r="780" spans="1:15" s="40" customFormat="1" ht="15" customHeight="1">
      <c r="A780" s="227" t="s">
        <v>100</v>
      </c>
      <c r="B780" s="123" t="s">
        <v>404</v>
      </c>
      <c r="C780" s="39" t="s">
        <v>95</v>
      </c>
      <c r="D780" s="39" t="s">
        <v>110</v>
      </c>
      <c r="E780" s="60" t="s">
        <v>511</v>
      </c>
      <c r="F780" s="39" t="s">
        <v>101</v>
      </c>
      <c r="G780" s="39"/>
      <c r="H780" s="187">
        <f t="shared" si="133"/>
        <v>81</v>
      </c>
      <c r="I780" s="187">
        <f t="shared" si="133"/>
        <v>0</v>
      </c>
      <c r="J780" s="231">
        <f t="shared" si="130"/>
        <v>81</v>
      </c>
      <c r="K780" s="187">
        <f>K781</f>
        <v>0</v>
      </c>
      <c r="L780" s="182"/>
    </row>
    <row r="781" spans="1:15" s="40" customFormat="1" ht="15" customHeight="1">
      <c r="A781" s="227" t="s">
        <v>9</v>
      </c>
      <c r="B781" s="174" t="s">
        <v>404</v>
      </c>
      <c r="C781" s="175" t="s">
        <v>95</v>
      </c>
      <c r="D781" s="175" t="s">
        <v>110</v>
      </c>
      <c r="E781" s="60" t="s">
        <v>511</v>
      </c>
      <c r="F781" s="39" t="s">
        <v>101</v>
      </c>
      <c r="G781" s="39" t="s">
        <v>10</v>
      </c>
      <c r="H781" s="187">
        <v>81</v>
      </c>
      <c r="I781" s="187"/>
      <c r="J781" s="231">
        <f t="shared" si="130"/>
        <v>81</v>
      </c>
      <c r="K781" s="187"/>
      <c r="L781" s="182"/>
    </row>
    <row r="782" spans="1:15" s="40" customFormat="1" ht="18" hidden="1" customHeight="1">
      <c r="A782" s="227"/>
      <c r="B782" s="110"/>
      <c r="C782" s="224"/>
      <c r="D782" s="224"/>
      <c r="E782" s="225"/>
      <c r="F782" s="224"/>
      <c r="G782" s="224"/>
      <c r="H782" s="228"/>
      <c r="I782" s="228"/>
      <c r="J782" s="231">
        <f t="shared" si="130"/>
        <v>0</v>
      </c>
      <c r="K782" s="228"/>
      <c r="L782" s="233">
        <f t="shared" si="125"/>
        <v>0</v>
      </c>
      <c r="O782" s="148"/>
    </row>
    <row r="783" spans="1:15" s="40" customFormat="1" ht="51" hidden="1" customHeight="1">
      <c r="A783" s="227" t="s">
        <v>460</v>
      </c>
      <c r="B783" s="110" t="s">
        <v>404</v>
      </c>
      <c r="C783" s="224" t="s">
        <v>95</v>
      </c>
      <c r="D783" s="224" t="s">
        <v>110</v>
      </c>
      <c r="E783" s="225" t="s">
        <v>461</v>
      </c>
      <c r="F783" s="224"/>
      <c r="G783" s="224"/>
      <c r="H783" s="228">
        <f t="shared" ref="H783:K785" si="134">H784</f>
        <v>0</v>
      </c>
      <c r="I783" s="228"/>
      <c r="J783" s="231">
        <f t="shared" si="130"/>
        <v>0</v>
      </c>
      <c r="K783" s="228">
        <f t="shared" si="134"/>
        <v>0</v>
      </c>
      <c r="L783" s="233">
        <f t="shared" si="125"/>
        <v>0</v>
      </c>
    </row>
    <row r="784" spans="1:15" s="40" customFormat="1" ht="38.25" hidden="1" customHeight="1">
      <c r="A784" s="227" t="s">
        <v>111</v>
      </c>
      <c r="B784" s="110" t="s">
        <v>404</v>
      </c>
      <c r="C784" s="224" t="s">
        <v>95</v>
      </c>
      <c r="D784" s="224" t="s">
        <v>110</v>
      </c>
      <c r="E784" s="225" t="s">
        <v>461</v>
      </c>
      <c r="F784" s="224" t="s">
        <v>99</v>
      </c>
      <c r="G784" s="224"/>
      <c r="H784" s="228">
        <f t="shared" si="134"/>
        <v>0</v>
      </c>
      <c r="I784" s="228"/>
      <c r="J784" s="231">
        <f t="shared" si="130"/>
        <v>0</v>
      </c>
      <c r="K784" s="228">
        <f t="shared" si="134"/>
        <v>0</v>
      </c>
      <c r="L784" s="233">
        <f t="shared" si="125"/>
        <v>0</v>
      </c>
    </row>
    <row r="785" spans="1:15" s="40" customFormat="1" ht="16.5" hidden="1" customHeight="1">
      <c r="A785" s="227" t="s">
        <v>100</v>
      </c>
      <c r="B785" s="110" t="s">
        <v>404</v>
      </c>
      <c r="C785" s="224" t="s">
        <v>95</v>
      </c>
      <c r="D785" s="224" t="s">
        <v>110</v>
      </c>
      <c r="E785" s="225" t="s">
        <v>461</v>
      </c>
      <c r="F785" s="224" t="s">
        <v>101</v>
      </c>
      <c r="G785" s="224"/>
      <c r="H785" s="228">
        <f t="shared" si="134"/>
        <v>0</v>
      </c>
      <c r="I785" s="228"/>
      <c r="J785" s="231">
        <f t="shared" si="130"/>
        <v>0</v>
      </c>
      <c r="K785" s="228">
        <f t="shared" si="134"/>
        <v>0</v>
      </c>
      <c r="L785" s="233">
        <f t="shared" si="125"/>
        <v>0</v>
      </c>
    </row>
    <row r="786" spans="1:15" s="40" customFormat="1" ht="18" hidden="1" customHeight="1">
      <c r="A786" s="227" t="s">
        <v>11</v>
      </c>
      <c r="B786" s="110" t="s">
        <v>404</v>
      </c>
      <c r="C786" s="224" t="s">
        <v>95</v>
      </c>
      <c r="D786" s="224" t="s">
        <v>110</v>
      </c>
      <c r="E786" s="225" t="s">
        <v>461</v>
      </c>
      <c r="F786" s="224" t="s">
        <v>101</v>
      </c>
      <c r="G786" s="224" t="s">
        <v>12</v>
      </c>
      <c r="H786" s="228"/>
      <c r="I786" s="228"/>
      <c r="J786" s="231">
        <f t="shared" si="130"/>
        <v>0</v>
      </c>
      <c r="K786" s="228"/>
      <c r="L786" s="233">
        <f t="shared" si="125"/>
        <v>0</v>
      </c>
      <c r="O786" s="148"/>
    </row>
    <row r="787" spans="1:15" s="40" customFormat="1" ht="26.25" hidden="1" customHeight="1">
      <c r="A787" s="21" t="s">
        <v>56</v>
      </c>
      <c r="B787" s="111" t="s">
        <v>404</v>
      </c>
      <c r="C787" s="223" t="s">
        <v>95</v>
      </c>
      <c r="D787" s="223" t="s">
        <v>110</v>
      </c>
      <c r="E787" s="225" t="s">
        <v>504</v>
      </c>
      <c r="F787" s="224"/>
      <c r="G787" s="224"/>
      <c r="H787" s="228">
        <f t="shared" ref="H787:K789" si="135">H788</f>
        <v>0</v>
      </c>
      <c r="I787" s="228"/>
      <c r="J787" s="231">
        <f t="shared" si="130"/>
        <v>0</v>
      </c>
      <c r="K787" s="228">
        <f t="shared" si="135"/>
        <v>0</v>
      </c>
      <c r="L787" s="233">
        <f t="shared" si="125"/>
        <v>0</v>
      </c>
      <c r="O787" s="148"/>
    </row>
    <row r="788" spans="1:15" s="40" customFormat="1" ht="24" hidden="1" customHeight="1">
      <c r="A788" s="227" t="s">
        <v>173</v>
      </c>
      <c r="B788" s="111" t="s">
        <v>404</v>
      </c>
      <c r="C788" s="223" t="s">
        <v>95</v>
      </c>
      <c r="D788" s="223" t="s">
        <v>110</v>
      </c>
      <c r="E788" s="225" t="s">
        <v>504</v>
      </c>
      <c r="F788" s="224" t="s">
        <v>99</v>
      </c>
      <c r="G788" s="224"/>
      <c r="H788" s="228">
        <f t="shared" si="135"/>
        <v>0</v>
      </c>
      <c r="I788" s="228"/>
      <c r="J788" s="231">
        <f t="shared" si="130"/>
        <v>0</v>
      </c>
      <c r="K788" s="228">
        <f t="shared" si="135"/>
        <v>0</v>
      </c>
      <c r="L788" s="233">
        <f t="shared" si="125"/>
        <v>0</v>
      </c>
      <c r="O788" s="148"/>
    </row>
    <row r="789" spans="1:15" s="40" customFormat="1" ht="14.25" hidden="1" customHeight="1">
      <c r="A789" s="227" t="s">
        <v>100</v>
      </c>
      <c r="B789" s="111" t="s">
        <v>404</v>
      </c>
      <c r="C789" s="223" t="s">
        <v>95</v>
      </c>
      <c r="D789" s="223" t="s">
        <v>110</v>
      </c>
      <c r="E789" s="225" t="s">
        <v>504</v>
      </c>
      <c r="F789" s="224" t="s">
        <v>101</v>
      </c>
      <c r="G789" s="224"/>
      <c r="H789" s="228">
        <f t="shared" si="135"/>
        <v>0</v>
      </c>
      <c r="I789" s="228"/>
      <c r="J789" s="231">
        <f t="shared" si="130"/>
        <v>0</v>
      </c>
      <c r="K789" s="228">
        <f t="shared" si="135"/>
        <v>0</v>
      </c>
      <c r="L789" s="233">
        <f t="shared" si="125"/>
        <v>0</v>
      </c>
      <c r="O789" s="148"/>
    </row>
    <row r="790" spans="1:15" s="40" customFormat="1" ht="15" hidden="1" customHeight="1">
      <c r="A790" s="226" t="s">
        <v>128</v>
      </c>
      <c r="B790" s="177" t="s">
        <v>404</v>
      </c>
      <c r="C790" s="178" t="s">
        <v>95</v>
      </c>
      <c r="D790" s="178" t="s">
        <v>110</v>
      </c>
      <c r="E790" s="172" t="s">
        <v>504</v>
      </c>
      <c r="F790" s="171" t="s">
        <v>101</v>
      </c>
      <c r="G790" s="171" t="s">
        <v>10</v>
      </c>
      <c r="H790" s="228"/>
      <c r="I790" s="228"/>
      <c r="J790" s="231">
        <f t="shared" si="130"/>
        <v>0</v>
      </c>
      <c r="K790" s="228"/>
      <c r="L790" s="233">
        <f t="shared" si="125"/>
        <v>0</v>
      </c>
      <c r="O790" s="148"/>
    </row>
    <row r="791" spans="1:15" s="40" customFormat="1" ht="36.75" customHeight="1">
      <c r="A791" s="226" t="s">
        <v>586</v>
      </c>
      <c r="B791" s="110" t="s">
        <v>404</v>
      </c>
      <c r="C791" s="224" t="s">
        <v>95</v>
      </c>
      <c r="D791" s="224" t="s">
        <v>110</v>
      </c>
      <c r="E791" s="225" t="s">
        <v>440</v>
      </c>
      <c r="F791" s="224"/>
      <c r="G791" s="224"/>
      <c r="H791" s="228">
        <f t="shared" ref="H791:I793" si="136">H792</f>
        <v>470</v>
      </c>
      <c r="I791" s="228">
        <f t="shared" si="136"/>
        <v>0</v>
      </c>
      <c r="J791" s="231">
        <f t="shared" si="130"/>
        <v>470</v>
      </c>
      <c r="K791" s="228">
        <f>K792</f>
        <v>0</v>
      </c>
      <c r="L791" s="231"/>
    </row>
    <row r="792" spans="1:15" s="40" customFormat="1" ht="38.25" customHeight="1">
      <c r="A792" s="227" t="s">
        <v>111</v>
      </c>
      <c r="B792" s="110" t="s">
        <v>404</v>
      </c>
      <c r="C792" s="224" t="s">
        <v>95</v>
      </c>
      <c r="D792" s="224" t="s">
        <v>110</v>
      </c>
      <c r="E792" s="225" t="s">
        <v>440</v>
      </c>
      <c r="F792" s="224" t="s">
        <v>99</v>
      </c>
      <c r="G792" s="224"/>
      <c r="H792" s="228">
        <f t="shared" si="136"/>
        <v>470</v>
      </c>
      <c r="I792" s="228">
        <f t="shared" si="136"/>
        <v>0</v>
      </c>
      <c r="J792" s="231">
        <f t="shared" si="130"/>
        <v>470</v>
      </c>
      <c r="K792" s="228">
        <f>K793</f>
        <v>0</v>
      </c>
      <c r="L792" s="231"/>
    </row>
    <row r="793" spans="1:15" s="40" customFormat="1" ht="15" customHeight="1">
      <c r="A793" s="227" t="s">
        <v>100</v>
      </c>
      <c r="B793" s="110" t="s">
        <v>404</v>
      </c>
      <c r="C793" s="224" t="s">
        <v>95</v>
      </c>
      <c r="D793" s="224" t="s">
        <v>110</v>
      </c>
      <c r="E793" s="225" t="s">
        <v>440</v>
      </c>
      <c r="F793" s="224" t="s">
        <v>101</v>
      </c>
      <c r="G793" s="224"/>
      <c r="H793" s="228">
        <f t="shared" si="136"/>
        <v>470</v>
      </c>
      <c r="I793" s="228">
        <f t="shared" si="136"/>
        <v>0</v>
      </c>
      <c r="J793" s="231">
        <f t="shared" si="130"/>
        <v>470</v>
      </c>
      <c r="K793" s="228">
        <f>K794</f>
        <v>0</v>
      </c>
      <c r="L793" s="231"/>
    </row>
    <row r="794" spans="1:15" s="40" customFormat="1" ht="15" customHeight="1">
      <c r="A794" s="227" t="s">
        <v>11</v>
      </c>
      <c r="B794" s="110" t="s">
        <v>404</v>
      </c>
      <c r="C794" s="224" t="s">
        <v>95</v>
      </c>
      <c r="D794" s="224" t="s">
        <v>110</v>
      </c>
      <c r="E794" s="225" t="s">
        <v>440</v>
      </c>
      <c r="F794" s="224" t="s">
        <v>101</v>
      </c>
      <c r="G794" s="224" t="s">
        <v>12</v>
      </c>
      <c r="H794" s="228">
        <v>470</v>
      </c>
      <c r="I794" s="228"/>
      <c r="J794" s="231">
        <f t="shared" si="130"/>
        <v>470</v>
      </c>
      <c r="K794" s="228"/>
      <c r="L794" s="231"/>
      <c r="O794" s="148"/>
    </row>
    <row r="795" spans="1:15" s="40" customFormat="1" ht="27.75" customHeight="1">
      <c r="A795" s="92" t="s">
        <v>297</v>
      </c>
      <c r="B795" s="123" t="s">
        <v>404</v>
      </c>
      <c r="C795" s="39" t="s">
        <v>95</v>
      </c>
      <c r="D795" s="39" t="s">
        <v>110</v>
      </c>
      <c r="E795" s="60" t="s">
        <v>293</v>
      </c>
      <c r="F795" s="39"/>
      <c r="G795" s="39"/>
      <c r="H795" s="232">
        <f>H796</f>
        <v>80</v>
      </c>
      <c r="I795" s="232">
        <f>I796</f>
        <v>0</v>
      </c>
      <c r="J795" s="231">
        <f t="shared" si="130"/>
        <v>80</v>
      </c>
      <c r="K795" s="232">
        <f>K796</f>
        <v>50</v>
      </c>
      <c r="L795" s="232">
        <f>L796</f>
        <v>50</v>
      </c>
    </row>
    <row r="796" spans="1:15" s="40" customFormat="1" ht="27" customHeight="1">
      <c r="A796" s="226" t="s">
        <v>26</v>
      </c>
      <c r="B796" s="110" t="s">
        <v>404</v>
      </c>
      <c r="C796" s="224" t="s">
        <v>95</v>
      </c>
      <c r="D796" s="224" t="s">
        <v>110</v>
      </c>
      <c r="E796" s="60" t="s">
        <v>293</v>
      </c>
      <c r="F796" s="224" t="s">
        <v>27</v>
      </c>
      <c r="G796" s="39"/>
      <c r="H796" s="228">
        <f t="shared" ref="H796:L797" si="137">H797</f>
        <v>80</v>
      </c>
      <c r="I796" s="228">
        <f t="shared" si="137"/>
        <v>0</v>
      </c>
      <c r="J796" s="231">
        <f t="shared" si="130"/>
        <v>80</v>
      </c>
      <c r="K796" s="228">
        <f t="shared" si="137"/>
        <v>50</v>
      </c>
      <c r="L796" s="228">
        <f t="shared" si="137"/>
        <v>50</v>
      </c>
    </row>
    <row r="797" spans="1:15" s="40" customFormat="1" ht="25.5" customHeight="1">
      <c r="A797" s="226" t="s">
        <v>131</v>
      </c>
      <c r="B797" s="110" t="s">
        <v>404</v>
      </c>
      <c r="C797" s="224" t="s">
        <v>95</v>
      </c>
      <c r="D797" s="224" t="s">
        <v>110</v>
      </c>
      <c r="E797" s="60" t="s">
        <v>293</v>
      </c>
      <c r="F797" s="224" t="s">
        <v>29</v>
      </c>
      <c r="G797" s="39"/>
      <c r="H797" s="228">
        <f t="shared" si="137"/>
        <v>80</v>
      </c>
      <c r="I797" s="228">
        <f t="shared" si="137"/>
        <v>0</v>
      </c>
      <c r="J797" s="231">
        <f t="shared" si="130"/>
        <v>80</v>
      </c>
      <c r="K797" s="228">
        <f t="shared" si="137"/>
        <v>50</v>
      </c>
      <c r="L797" s="228">
        <f t="shared" si="137"/>
        <v>50</v>
      </c>
    </row>
    <row r="798" spans="1:15" s="40" customFormat="1" ht="13.5" customHeight="1">
      <c r="A798" s="226" t="s">
        <v>9</v>
      </c>
      <c r="B798" s="110" t="s">
        <v>404</v>
      </c>
      <c r="C798" s="224" t="s">
        <v>95</v>
      </c>
      <c r="D798" s="224" t="s">
        <v>110</v>
      </c>
      <c r="E798" s="60" t="s">
        <v>293</v>
      </c>
      <c r="F798" s="224" t="s">
        <v>29</v>
      </c>
      <c r="G798" s="39" t="s">
        <v>10</v>
      </c>
      <c r="H798" s="228">
        <v>80</v>
      </c>
      <c r="I798" s="228"/>
      <c r="J798" s="231">
        <f t="shared" si="130"/>
        <v>80</v>
      </c>
      <c r="K798" s="216">
        <v>50</v>
      </c>
      <c r="L798" s="233">
        <v>50</v>
      </c>
      <c r="O798" s="148"/>
    </row>
    <row r="799" spans="1:15" s="40" customFormat="1" ht="25.5" hidden="1">
      <c r="A799" s="68" t="s">
        <v>371</v>
      </c>
      <c r="B799" s="74" t="s">
        <v>404</v>
      </c>
      <c r="C799" s="224" t="s">
        <v>95</v>
      </c>
      <c r="D799" s="224" t="s">
        <v>110</v>
      </c>
      <c r="E799" s="225" t="s">
        <v>292</v>
      </c>
      <c r="F799" s="224"/>
      <c r="G799" s="39"/>
      <c r="H799" s="228">
        <f>H800+H842+H852+H856</f>
        <v>33452.199999999997</v>
      </c>
      <c r="I799" s="228">
        <f>I800+I842+I852+I856</f>
        <v>0</v>
      </c>
      <c r="J799" s="231">
        <f t="shared" si="130"/>
        <v>33452.199999999997</v>
      </c>
      <c r="K799" s="228">
        <f>K800+K842+K852+K856</f>
        <v>25324.800000000003</v>
      </c>
      <c r="L799" s="228">
        <f>L800+L842+L852+L856</f>
        <v>24768.2</v>
      </c>
    </row>
    <row r="800" spans="1:15" s="33" customFormat="1" ht="26.25">
      <c r="A800" s="227" t="s">
        <v>294</v>
      </c>
      <c r="B800" s="230" t="s">
        <v>404</v>
      </c>
      <c r="C800" s="39" t="s">
        <v>95</v>
      </c>
      <c r="D800" s="39" t="s">
        <v>110</v>
      </c>
      <c r="E800" s="225" t="s">
        <v>298</v>
      </c>
      <c r="F800" s="39" t="s">
        <v>38</v>
      </c>
      <c r="G800" s="39"/>
      <c r="H800" s="228">
        <f t="shared" ref="H800:I802" si="138">H801</f>
        <v>29088.799999999999</v>
      </c>
      <c r="I800" s="228">
        <f t="shared" si="138"/>
        <v>0</v>
      </c>
      <c r="J800" s="231">
        <f t="shared" si="130"/>
        <v>29088.799999999999</v>
      </c>
      <c r="K800" s="228">
        <f t="shared" ref="K800:L802" si="139">K801</f>
        <v>21417.7</v>
      </c>
      <c r="L800" s="228">
        <f t="shared" si="139"/>
        <v>20861.099999999999</v>
      </c>
    </row>
    <row r="801" spans="1:15" s="33" customFormat="1" ht="39">
      <c r="A801" s="227" t="s">
        <v>111</v>
      </c>
      <c r="B801" s="230" t="s">
        <v>404</v>
      </c>
      <c r="C801" s="224" t="s">
        <v>95</v>
      </c>
      <c r="D801" s="224" t="s">
        <v>110</v>
      </c>
      <c r="E801" s="225" t="s">
        <v>298</v>
      </c>
      <c r="F801" s="224" t="s">
        <v>99</v>
      </c>
      <c r="G801" s="224"/>
      <c r="H801" s="228">
        <f t="shared" si="138"/>
        <v>29088.799999999999</v>
      </c>
      <c r="I801" s="228">
        <f t="shared" si="138"/>
        <v>0</v>
      </c>
      <c r="J801" s="231">
        <f t="shared" si="130"/>
        <v>29088.799999999999</v>
      </c>
      <c r="K801" s="228">
        <f t="shared" si="139"/>
        <v>21417.7</v>
      </c>
      <c r="L801" s="228">
        <f t="shared" si="139"/>
        <v>20861.099999999999</v>
      </c>
    </row>
    <row r="802" spans="1:15" s="33" customFormat="1" ht="13.5" customHeight="1">
      <c r="A802" s="227" t="s">
        <v>100</v>
      </c>
      <c r="B802" s="230" t="s">
        <v>404</v>
      </c>
      <c r="C802" s="224" t="s">
        <v>95</v>
      </c>
      <c r="D802" s="224" t="s">
        <v>110</v>
      </c>
      <c r="E802" s="225" t="s">
        <v>298</v>
      </c>
      <c r="F802" s="224" t="s">
        <v>101</v>
      </c>
      <c r="G802" s="224"/>
      <c r="H802" s="228">
        <f t="shared" si="138"/>
        <v>29088.799999999999</v>
      </c>
      <c r="I802" s="228">
        <f t="shared" si="138"/>
        <v>0</v>
      </c>
      <c r="J802" s="231">
        <f t="shared" si="130"/>
        <v>29088.799999999999</v>
      </c>
      <c r="K802" s="228">
        <f t="shared" si="139"/>
        <v>21417.7</v>
      </c>
      <c r="L802" s="228">
        <f t="shared" si="139"/>
        <v>20861.099999999999</v>
      </c>
    </row>
    <row r="803" spans="1:15" s="33" customFormat="1" ht="13.5" customHeight="1">
      <c r="A803" s="227" t="s">
        <v>9</v>
      </c>
      <c r="B803" s="230" t="s">
        <v>404</v>
      </c>
      <c r="C803" s="224" t="s">
        <v>95</v>
      </c>
      <c r="D803" s="224" t="s">
        <v>110</v>
      </c>
      <c r="E803" s="225" t="s">
        <v>298</v>
      </c>
      <c r="F803" s="224" t="s">
        <v>101</v>
      </c>
      <c r="G803" s="224" t="s">
        <v>10</v>
      </c>
      <c r="H803" s="228">
        <v>29088.799999999999</v>
      </c>
      <c r="I803" s="228"/>
      <c r="J803" s="231">
        <f t="shared" si="130"/>
        <v>29088.799999999999</v>
      </c>
      <c r="K803" s="120">
        <v>21417.7</v>
      </c>
      <c r="L803" s="233">
        <v>20861.099999999999</v>
      </c>
      <c r="O803" s="147"/>
    </row>
    <row r="804" spans="1:15" ht="89.25" hidden="1" customHeight="1">
      <c r="A804" s="38" t="s">
        <v>194</v>
      </c>
      <c r="B804" s="78"/>
      <c r="C804" s="224" t="s">
        <v>95</v>
      </c>
      <c r="D804" s="224" t="s">
        <v>110</v>
      </c>
      <c r="E804" s="225" t="s">
        <v>191</v>
      </c>
      <c r="F804" s="224"/>
      <c r="G804" s="224"/>
      <c r="H804" s="228">
        <f>H805</f>
        <v>0</v>
      </c>
      <c r="I804" s="228"/>
      <c r="J804" s="231">
        <f t="shared" si="130"/>
        <v>0</v>
      </c>
      <c r="K804" s="118"/>
      <c r="L804" s="233">
        <f t="shared" si="125"/>
        <v>0</v>
      </c>
    </row>
    <row r="805" spans="1:15" s="33" customFormat="1" ht="26.25" hidden="1" customHeight="1">
      <c r="A805" s="38" t="s">
        <v>173</v>
      </c>
      <c r="B805" s="78"/>
      <c r="C805" s="224" t="s">
        <v>95</v>
      </c>
      <c r="D805" s="224" t="s">
        <v>110</v>
      </c>
      <c r="E805" s="225" t="s">
        <v>191</v>
      </c>
      <c r="F805" s="224" t="s">
        <v>99</v>
      </c>
      <c r="G805" s="224"/>
      <c r="H805" s="228">
        <f>H806</f>
        <v>0</v>
      </c>
      <c r="I805" s="228"/>
      <c r="J805" s="231">
        <f t="shared" si="130"/>
        <v>0</v>
      </c>
      <c r="K805" s="117"/>
      <c r="L805" s="233">
        <f t="shared" si="125"/>
        <v>0</v>
      </c>
    </row>
    <row r="806" spans="1:15" s="33" customFormat="1" ht="13.5" hidden="1" customHeight="1">
      <c r="A806" s="38" t="s">
        <v>100</v>
      </c>
      <c r="B806" s="78"/>
      <c r="C806" s="224" t="s">
        <v>95</v>
      </c>
      <c r="D806" s="224" t="s">
        <v>110</v>
      </c>
      <c r="E806" s="225" t="s">
        <v>191</v>
      </c>
      <c r="F806" s="224" t="s">
        <v>101</v>
      </c>
      <c r="G806" s="224"/>
      <c r="H806" s="228">
        <f>H807</f>
        <v>0</v>
      </c>
      <c r="I806" s="228"/>
      <c r="J806" s="231">
        <f t="shared" si="130"/>
        <v>0</v>
      </c>
      <c r="K806" s="117"/>
      <c r="L806" s="233">
        <f t="shared" si="125"/>
        <v>0</v>
      </c>
    </row>
    <row r="807" spans="1:15" s="33" customFormat="1" ht="13.5" hidden="1" customHeight="1">
      <c r="A807" s="38" t="s">
        <v>115</v>
      </c>
      <c r="B807" s="78"/>
      <c r="C807" s="224" t="s">
        <v>95</v>
      </c>
      <c r="D807" s="224" t="s">
        <v>110</v>
      </c>
      <c r="E807" s="225" t="s">
        <v>191</v>
      </c>
      <c r="F807" s="224" t="s">
        <v>108</v>
      </c>
      <c r="G807" s="224"/>
      <c r="H807" s="228">
        <f>H808</f>
        <v>0</v>
      </c>
      <c r="I807" s="228"/>
      <c r="J807" s="231">
        <f t="shared" si="130"/>
        <v>0</v>
      </c>
      <c r="K807" s="117"/>
      <c r="L807" s="233">
        <f t="shared" si="125"/>
        <v>0</v>
      </c>
    </row>
    <row r="808" spans="1:15" s="33" customFormat="1" ht="13.5" hidden="1" customHeight="1">
      <c r="A808" s="38" t="s">
        <v>11</v>
      </c>
      <c r="B808" s="78"/>
      <c r="C808" s="224" t="s">
        <v>95</v>
      </c>
      <c r="D808" s="224" t="s">
        <v>110</v>
      </c>
      <c r="E808" s="225" t="s">
        <v>191</v>
      </c>
      <c r="F808" s="224" t="s">
        <v>108</v>
      </c>
      <c r="G808" s="224" t="s">
        <v>12</v>
      </c>
      <c r="H808" s="228"/>
      <c r="I808" s="228"/>
      <c r="J808" s="231">
        <f t="shared" si="130"/>
        <v>0</v>
      </c>
      <c r="K808" s="117"/>
      <c r="L808" s="233">
        <f t="shared" si="125"/>
        <v>0</v>
      </c>
    </row>
    <row r="809" spans="1:15" s="33" customFormat="1" ht="90" hidden="1" customHeight="1">
      <c r="A809" s="38" t="s">
        <v>194</v>
      </c>
      <c r="B809" s="78"/>
      <c r="C809" s="224" t="s">
        <v>95</v>
      </c>
      <c r="D809" s="224" t="s">
        <v>110</v>
      </c>
      <c r="E809" s="225" t="s">
        <v>192</v>
      </c>
      <c r="F809" s="224" t="s">
        <v>38</v>
      </c>
      <c r="G809" s="224"/>
      <c r="H809" s="228">
        <f>H810</f>
        <v>0</v>
      </c>
      <c r="I809" s="228"/>
      <c r="J809" s="231">
        <f t="shared" si="130"/>
        <v>0</v>
      </c>
      <c r="K809" s="117"/>
      <c r="L809" s="233">
        <f t="shared" si="125"/>
        <v>0</v>
      </c>
    </row>
    <row r="810" spans="1:15" s="33" customFormat="1" ht="26.25" hidden="1" customHeight="1">
      <c r="A810" s="38" t="s">
        <v>173</v>
      </c>
      <c r="B810" s="78"/>
      <c r="C810" s="224" t="s">
        <v>95</v>
      </c>
      <c r="D810" s="224" t="s">
        <v>110</v>
      </c>
      <c r="E810" s="225" t="s">
        <v>192</v>
      </c>
      <c r="F810" s="224" t="s">
        <v>99</v>
      </c>
      <c r="G810" s="224"/>
      <c r="H810" s="228">
        <f>H811</f>
        <v>0</v>
      </c>
      <c r="I810" s="228"/>
      <c r="J810" s="231">
        <f t="shared" si="130"/>
        <v>0</v>
      </c>
      <c r="K810" s="117"/>
      <c r="L810" s="233">
        <f t="shared" si="125"/>
        <v>0</v>
      </c>
    </row>
    <row r="811" spans="1:15" s="33" customFormat="1" ht="13.5" hidden="1" customHeight="1">
      <c r="A811" s="38" t="s">
        <v>100</v>
      </c>
      <c r="B811" s="78"/>
      <c r="C811" s="224" t="s">
        <v>95</v>
      </c>
      <c r="D811" s="224" t="s">
        <v>110</v>
      </c>
      <c r="E811" s="225" t="s">
        <v>192</v>
      </c>
      <c r="F811" s="224" t="s">
        <v>101</v>
      </c>
      <c r="G811" s="224"/>
      <c r="H811" s="228">
        <f>H812</f>
        <v>0</v>
      </c>
      <c r="I811" s="228"/>
      <c r="J811" s="231">
        <f t="shared" si="130"/>
        <v>0</v>
      </c>
      <c r="K811" s="117"/>
      <c r="L811" s="233">
        <f t="shared" si="125"/>
        <v>0</v>
      </c>
    </row>
    <row r="812" spans="1:15" s="33" customFormat="1" ht="13.5" hidden="1" customHeight="1">
      <c r="A812" s="38" t="s">
        <v>115</v>
      </c>
      <c r="B812" s="78"/>
      <c r="C812" s="224" t="s">
        <v>95</v>
      </c>
      <c r="D812" s="224" t="s">
        <v>110</v>
      </c>
      <c r="E812" s="225" t="s">
        <v>192</v>
      </c>
      <c r="F812" s="224" t="s">
        <v>108</v>
      </c>
      <c r="G812" s="224"/>
      <c r="H812" s="228">
        <f>H813</f>
        <v>0</v>
      </c>
      <c r="I812" s="228"/>
      <c r="J812" s="231">
        <f t="shared" si="130"/>
        <v>0</v>
      </c>
      <c r="K812" s="117"/>
      <c r="L812" s="233">
        <f t="shared" si="125"/>
        <v>0</v>
      </c>
    </row>
    <row r="813" spans="1:15" s="33" customFormat="1" ht="13.5" hidden="1" customHeight="1">
      <c r="A813" s="38" t="s">
        <v>11</v>
      </c>
      <c r="B813" s="78"/>
      <c r="C813" s="224" t="s">
        <v>95</v>
      </c>
      <c r="D813" s="224" t="s">
        <v>110</v>
      </c>
      <c r="E813" s="225" t="s">
        <v>192</v>
      </c>
      <c r="F813" s="224" t="s">
        <v>108</v>
      </c>
      <c r="G813" s="224" t="s">
        <v>12</v>
      </c>
      <c r="H813" s="228"/>
      <c r="I813" s="228"/>
      <c r="J813" s="231">
        <f t="shared" si="130"/>
        <v>0</v>
      </c>
      <c r="K813" s="117"/>
      <c r="L813" s="233">
        <f t="shared" si="125"/>
        <v>0</v>
      </c>
    </row>
    <row r="814" spans="1:15" s="33" customFormat="1" ht="90" hidden="1" customHeight="1">
      <c r="A814" s="38" t="s">
        <v>194</v>
      </c>
      <c r="B814" s="78"/>
      <c r="C814" s="224" t="s">
        <v>95</v>
      </c>
      <c r="D814" s="224" t="s">
        <v>110</v>
      </c>
      <c r="E814" s="225" t="s">
        <v>193</v>
      </c>
      <c r="F814" s="224" t="s">
        <v>38</v>
      </c>
      <c r="G814" s="224"/>
      <c r="H814" s="228">
        <f>H815</f>
        <v>0</v>
      </c>
      <c r="I814" s="228"/>
      <c r="J814" s="231">
        <f t="shared" si="130"/>
        <v>0</v>
      </c>
      <c r="K814" s="117"/>
      <c r="L814" s="233">
        <f t="shared" si="125"/>
        <v>0</v>
      </c>
    </row>
    <row r="815" spans="1:15" s="33" customFormat="1" ht="26.25" hidden="1" customHeight="1">
      <c r="A815" s="38" t="s">
        <v>173</v>
      </c>
      <c r="B815" s="78"/>
      <c r="C815" s="224" t="s">
        <v>95</v>
      </c>
      <c r="D815" s="224" t="s">
        <v>110</v>
      </c>
      <c r="E815" s="225" t="s">
        <v>193</v>
      </c>
      <c r="F815" s="224" t="s">
        <v>99</v>
      </c>
      <c r="G815" s="224"/>
      <c r="H815" s="228">
        <f>H816</f>
        <v>0</v>
      </c>
      <c r="I815" s="228"/>
      <c r="J815" s="231">
        <f t="shared" si="130"/>
        <v>0</v>
      </c>
      <c r="K815" s="117"/>
      <c r="L815" s="233">
        <f t="shared" si="125"/>
        <v>0</v>
      </c>
    </row>
    <row r="816" spans="1:15" s="33" customFormat="1" ht="13.5" hidden="1" customHeight="1">
      <c r="A816" s="38" t="s">
        <v>100</v>
      </c>
      <c r="B816" s="78"/>
      <c r="C816" s="224" t="s">
        <v>95</v>
      </c>
      <c r="D816" s="224" t="s">
        <v>110</v>
      </c>
      <c r="E816" s="225" t="s">
        <v>193</v>
      </c>
      <c r="F816" s="224" t="s">
        <v>101</v>
      </c>
      <c r="G816" s="224"/>
      <c r="H816" s="228">
        <f>H817</f>
        <v>0</v>
      </c>
      <c r="I816" s="228"/>
      <c r="J816" s="231">
        <f t="shared" si="130"/>
        <v>0</v>
      </c>
      <c r="K816" s="117"/>
      <c r="L816" s="233">
        <f t="shared" si="125"/>
        <v>0</v>
      </c>
    </row>
    <row r="817" spans="1:12" s="33" customFormat="1" ht="13.5" hidden="1" customHeight="1">
      <c r="A817" s="38" t="s">
        <v>115</v>
      </c>
      <c r="B817" s="78"/>
      <c r="C817" s="224" t="s">
        <v>95</v>
      </c>
      <c r="D817" s="224" t="s">
        <v>110</v>
      </c>
      <c r="E817" s="225" t="s">
        <v>193</v>
      </c>
      <c r="F817" s="224" t="s">
        <v>108</v>
      </c>
      <c r="G817" s="224"/>
      <c r="H817" s="228">
        <f>H818</f>
        <v>0</v>
      </c>
      <c r="I817" s="228"/>
      <c r="J817" s="231">
        <f t="shared" si="130"/>
        <v>0</v>
      </c>
      <c r="K817" s="117"/>
      <c r="L817" s="233">
        <f t="shared" si="125"/>
        <v>0</v>
      </c>
    </row>
    <row r="818" spans="1:12" s="33" customFormat="1" ht="13.5" hidden="1" customHeight="1">
      <c r="A818" s="38" t="s">
        <v>9</v>
      </c>
      <c r="B818" s="78"/>
      <c r="C818" s="224" t="s">
        <v>95</v>
      </c>
      <c r="D818" s="224" t="s">
        <v>110</v>
      </c>
      <c r="E818" s="225" t="s">
        <v>193</v>
      </c>
      <c r="F818" s="224" t="s">
        <v>108</v>
      </c>
      <c r="G818" s="224" t="s">
        <v>10</v>
      </c>
      <c r="H818" s="228"/>
      <c r="I818" s="228"/>
      <c r="J818" s="231">
        <f t="shared" si="130"/>
        <v>0</v>
      </c>
      <c r="K818" s="117"/>
      <c r="L818" s="233">
        <f t="shared" si="125"/>
        <v>0</v>
      </c>
    </row>
    <row r="819" spans="1:12" s="33" customFormat="1" ht="115.5" hidden="1" customHeight="1">
      <c r="A819" s="64" t="s">
        <v>195</v>
      </c>
      <c r="B819" s="80"/>
      <c r="C819" s="224" t="s">
        <v>95</v>
      </c>
      <c r="D819" s="224" t="s">
        <v>110</v>
      </c>
      <c r="E819" s="225"/>
      <c r="F819" s="224"/>
      <c r="G819" s="224"/>
      <c r="H819" s="228"/>
      <c r="I819" s="228"/>
      <c r="J819" s="231">
        <f t="shared" si="130"/>
        <v>0</v>
      </c>
      <c r="K819" s="117"/>
      <c r="L819" s="233">
        <f t="shared" si="125"/>
        <v>0</v>
      </c>
    </row>
    <row r="820" spans="1:12" s="33" customFormat="1" ht="13.5" hidden="1" customHeight="1">
      <c r="A820" s="64" t="s">
        <v>190</v>
      </c>
      <c r="B820" s="80"/>
      <c r="C820" s="224" t="s">
        <v>95</v>
      </c>
      <c r="D820" s="224" t="s">
        <v>110</v>
      </c>
      <c r="E820" s="225"/>
      <c r="F820" s="224"/>
      <c r="G820" s="224"/>
      <c r="H820" s="228"/>
      <c r="I820" s="228"/>
      <c r="J820" s="231">
        <f t="shared" si="130"/>
        <v>0</v>
      </c>
      <c r="K820" s="117"/>
      <c r="L820" s="233">
        <f t="shared" si="125"/>
        <v>0</v>
      </c>
    </row>
    <row r="821" spans="1:12" s="33" customFormat="1" ht="13.5" hidden="1" customHeight="1">
      <c r="A821" s="64" t="s">
        <v>100</v>
      </c>
      <c r="B821" s="80"/>
      <c r="C821" s="224" t="s">
        <v>95</v>
      </c>
      <c r="D821" s="224" t="s">
        <v>110</v>
      </c>
      <c r="E821" s="225"/>
      <c r="F821" s="224"/>
      <c r="G821" s="224"/>
      <c r="H821" s="228"/>
      <c r="I821" s="228"/>
      <c r="J821" s="231">
        <f t="shared" si="130"/>
        <v>0</v>
      </c>
      <c r="K821" s="117"/>
      <c r="L821" s="233">
        <f t="shared" si="125"/>
        <v>0</v>
      </c>
    </row>
    <row r="822" spans="1:12" s="33" customFormat="1" ht="13.5" hidden="1" customHeight="1">
      <c r="A822" s="64" t="s">
        <v>115</v>
      </c>
      <c r="B822" s="80"/>
      <c r="C822" s="224" t="s">
        <v>95</v>
      </c>
      <c r="D822" s="224" t="s">
        <v>110</v>
      </c>
      <c r="E822" s="225"/>
      <c r="F822" s="224"/>
      <c r="G822" s="224"/>
      <c r="H822" s="228"/>
      <c r="I822" s="228"/>
      <c r="J822" s="231">
        <f t="shared" si="130"/>
        <v>0</v>
      </c>
      <c r="K822" s="117"/>
      <c r="L822" s="233">
        <f t="shared" si="125"/>
        <v>0</v>
      </c>
    </row>
    <row r="823" spans="1:12" s="33" customFormat="1" ht="13.5" hidden="1" customHeight="1">
      <c r="A823" s="64" t="s">
        <v>94</v>
      </c>
      <c r="B823" s="80"/>
      <c r="C823" s="224" t="s">
        <v>95</v>
      </c>
      <c r="D823" s="224" t="s">
        <v>110</v>
      </c>
      <c r="E823" s="225"/>
      <c r="F823" s="224"/>
      <c r="G823" s="224"/>
      <c r="H823" s="228"/>
      <c r="I823" s="228"/>
      <c r="J823" s="231">
        <f t="shared" si="130"/>
        <v>0</v>
      </c>
      <c r="K823" s="117"/>
      <c r="L823" s="233">
        <f t="shared" si="125"/>
        <v>0</v>
      </c>
    </row>
    <row r="824" spans="1:12" s="29" customFormat="1" ht="114.75" hidden="1" customHeight="1">
      <c r="A824" s="64" t="s">
        <v>195</v>
      </c>
      <c r="B824" s="80"/>
      <c r="C824" s="224" t="s">
        <v>95</v>
      </c>
      <c r="D824" s="224" t="s">
        <v>110</v>
      </c>
      <c r="E824" s="225"/>
      <c r="F824" s="224"/>
      <c r="G824" s="224"/>
      <c r="H824" s="228"/>
      <c r="I824" s="228"/>
      <c r="J824" s="231">
        <f t="shared" si="130"/>
        <v>0</v>
      </c>
      <c r="K824" s="116"/>
      <c r="L824" s="233">
        <f t="shared" si="125"/>
        <v>0</v>
      </c>
    </row>
    <row r="825" spans="1:12" s="33" customFormat="1" ht="26.25" hidden="1" customHeight="1">
      <c r="A825" s="64" t="s">
        <v>190</v>
      </c>
      <c r="B825" s="80"/>
      <c r="C825" s="224" t="s">
        <v>95</v>
      </c>
      <c r="D825" s="224" t="s">
        <v>110</v>
      </c>
      <c r="E825" s="225"/>
      <c r="F825" s="224"/>
      <c r="G825" s="224"/>
      <c r="H825" s="228"/>
      <c r="I825" s="228"/>
      <c r="J825" s="231">
        <f t="shared" si="130"/>
        <v>0</v>
      </c>
      <c r="K825" s="117"/>
      <c r="L825" s="233">
        <f t="shared" si="125"/>
        <v>0</v>
      </c>
    </row>
    <row r="826" spans="1:12" s="33" customFormat="1" ht="13.5" hidden="1" customHeight="1">
      <c r="A826" s="64" t="s">
        <v>100</v>
      </c>
      <c r="B826" s="80"/>
      <c r="C826" s="224" t="s">
        <v>95</v>
      </c>
      <c r="D826" s="224" t="s">
        <v>110</v>
      </c>
      <c r="E826" s="225"/>
      <c r="F826" s="224"/>
      <c r="G826" s="224"/>
      <c r="H826" s="228"/>
      <c r="I826" s="228"/>
      <c r="J826" s="231">
        <f t="shared" si="130"/>
        <v>0</v>
      </c>
      <c r="K826" s="117"/>
      <c r="L826" s="233">
        <f t="shared" si="125"/>
        <v>0</v>
      </c>
    </row>
    <row r="827" spans="1:12" s="33" customFormat="1" ht="13.5" hidden="1" customHeight="1">
      <c r="A827" s="64" t="s">
        <v>115</v>
      </c>
      <c r="B827" s="80"/>
      <c r="C827" s="224" t="s">
        <v>95</v>
      </c>
      <c r="D827" s="224" t="s">
        <v>110</v>
      </c>
      <c r="E827" s="225"/>
      <c r="F827" s="224"/>
      <c r="G827" s="224"/>
      <c r="H827" s="228"/>
      <c r="I827" s="228"/>
      <c r="J827" s="231">
        <f t="shared" si="130"/>
        <v>0</v>
      </c>
      <c r="K827" s="117"/>
      <c r="L827" s="233">
        <f t="shared" ref="L827:L893" si="140">H827+K827</f>
        <v>0</v>
      </c>
    </row>
    <row r="828" spans="1:12" s="33" customFormat="1" ht="13.5" hidden="1" customHeight="1">
      <c r="A828" s="64" t="s">
        <v>94</v>
      </c>
      <c r="B828" s="80"/>
      <c r="C828" s="224" t="s">
        <v>95</v>
      </c>
      <c r="D828" s="224" t="s">
        <v>110</v>
      </c>
      <c r="E828" s="225"/>
      <c r="F828" s="224"/>
      <c r="G828" s="224"/>
      <c r="H828" s="228"/>
      <c r="I828" s="228"/>
      <c r="J828" s="231">
        <f t="shared" si="130"/>
        <v>0</v>
      </c>
      <c r="K828" s="117"/>
      <c r="L828" s="233">
        <f t="shared" si="140"/>
        <v>0</v>
      </c>
    </row>
    <row r="829" spans="1:12" s="33" customFormat="1" ht="115.5" hidden="1" customHeight="1">
      <c r="A829" s="64" t="s">
        <v>195</v>
      </c>
      <c r="B829" s="80"/>
      <c r="C829" s="224" t="s">
        <v>95</v>
      </c>
      <c r="D829" s="224" t="s">
        <v>110</v>
      </c>
      <c r="E829" s="65" t="s">
        <v>196</v>
      </c>
      <c r="F829" s="224" t="s">
        <v>99</v>
      </c>
      <c r="G829" s="224"/>
      <c r="H829" s="228">
        <f>H830</f>
        <v>0</v>
      </c>
      <c r="I829" s="228"/>
      <c r="J829" s="231">
        <f t="shared" si="130"/>
        <v>0</v>
      </c>
      <c r="K829" s="117"/>
      <c r="L829" s="233">
        <f t="shared" si="140"/>
        <v>0</v>
      </c>
    </row>
    <row r="830" spans="1:12" s="33" customFormat="1" ht="26.25" hidden="1" customHeight="1">
      <c r="A830" s="64" t="s">
        <v>190</v>
      </c>
      <c r="B830" s="80"/>
      <c r="C830" s="224" t="s">
        <v>95</v>
      </c>
      <c r="D830" s="224" t="s">
        <v>110</v>
      </c>
      <c r="E830" s="65" t="s">
        <v>196</v>
      </c>
      <c r="F830" s="224" t="s">
        <v>101</v>
      </c>
      <c r="G830" s="224"/>
      <c r="H830" s="228">
        <f>H831</f>
        <v>0</v>
      </c>
      <c r="I830" s="228"/>
      <c r="J830" s="231">
        <f t="shared" si="130"/>
        <v>0</v>
      </c>
      <c r="K830" s="117"/>
      <c r="L830" s="233">
        <f t="shared" si="140"/>
        <v>0</v>
      </c>
    </row>
    <row r="831" spans="1:12" s="33" customFormat="1" ht="13.5" hidden="1" customHeight="1">
      <c r="A831" s="64" t="s">
        <v>100</v>
      </c>
      <c r="B831" s="80"/>
      <c r="C831" s="224" t="s">
        <v>95</v>
      </c>
      <c r="D831" s="224" t="s">
        <v>110</v>
      </c>
      <c r="E831" s="65" t="s">
        <v>196</v>
      </c>
      <c r="F831" s="224" t="s">
        <v>108</v>
      </c>
      <c r="G831" s="224"/>
      <c r="H831" s="228">
        <f>H832</f>
        <v>0</v>
      </c>
      <c r="I831" s="228"/>
      <c r="J831" s="231">
        <f t="shared" si="130"/>
        <v>0</v>
      </c>
      <c r="K831" s="117"/>
      <c r="L831" s="233">
        <f t="shared" si="140"/>
        <v>0</v>
      </c>
    </row>
    <row r="832" spans="1:12" s="33" customFormat="1" ht="13.5" hidden="1" customHeight="1">
      <c r="A832" s="64" t="s">
        <v>115</v>
      </c>
      <c r="B832" s="80"/>
      <c r="C832" s="224" t="s">
        <v>95</v>
      </c>
      <c r="D832" s="224" t="s">
        <v>110</v>
      </c>
      <c r="E832" s="65" t="s">
        <v>196</v>
      </c>
      <c r="F832" s="224" t="s">
        <v>108</v>
      </c>
      <c r="G832" s="224"/>
      <c r="H832" s="228">
        <f>H833</f>
        <v>0</v>
      </c>
      <c r="I832" s="228"/>
      <c r="J832" s="231">
        <f t="shared" si="130"/>
        <v>0</v>
      </c>
      <c r="K832" s="117"/>
      <c r="L832" s="233">
        <f t="shared" si="140"/>
        <v>0</v>
      </c>
    </row>
    <row r="833" spans="1:12" s="33" customFormat="1" ht="13.5" hidden="1" customHeight="1">
      <c r="A833" s="64" t="s">
        <v>9</v>
      </c>
      <c r="B833" s="80"/>
      <c r="C833" s="224" t="s">
        <v>95</v>
      </c>
      <c r="D833" s="224" t="s">
        <v>110</v>
      </c>
      <c r="E833" s="65" t="s">
        <v>196</v>
      </c>
      <c r="F833" s="224" t="s">
        <v>108</v>
      </c>
      <c r="G833" s="224" t="s">
        <v>10</v>
      </c>
      <c r="H833" s="228"/>
      <c r="I833" s="228"/>
      <c r="J833" s="231">
        <f t="shared" si="130"/>
        <v>0</v>
      </c>
      <c r="K833" s="117"/>
      <c r="L833" s="233">
        <f t="shared" si="140"/>
        <v>0</v>
      </c>
    </row>
    <row r="834" spans="1:12" s="33" customFormat="1" ht="128.25" hidden="1" customHeight="1">
      <c r="A834" s="64" t="s">
        <v>202</v>
      </c>
      <c r="B834" s="80"/>
      <c r="C834" s="224" t="s">
        <v>95</v>
      </c>
      <c r="D834" s="224" t="s">
        <v>110</v>
      </c>
      <c r="E834" s="65" t="s">
        <v>201</v>
      </c>
      <c r="F834" s="224"/>
      <c r="G834" s="224"/>
      <c r="H834" s="229">
        <f>H835</f>
        <v>0</v>
      </c>
      <c r="I834" s="229"/>
      <c r="J834" s="231">
        <f t="shared" si="130"/>
        <v>0</v>
      </c>
      <c r="K834" s="117"/>
      <c r="L834" s="233">
        <f t="shared" si="140"/>
        <v>0</v>
      </c>
    </row>
    <row r="835" spans="1:12" s="33" customFormat="1" ht="26.25" hidden="1" customHeight="1">
      <c r="A835" s="64" t="s">
        <v>190</v>
      </c>
      <c r="B835" s="80"/>
      <c r="C835" s="224" t="s">
        <v>95</v>
      </c>
      <c r="D835" s="224" t="s">
        <v>110</v>
      </c>
      <c r="E835" s="65" t="s">
        <v>201</v>
      </c>
      <c r="F835" s="224" t="s">
        <v>99</v>
      </c>
      <c r="G835" s="224"/>
      <c r="H835" s="228">
        <f>H836</f>
        <v>0</v>
      </c>
      <c r="I835" s="228"/>
      <c r="J835" s="231">
        <f t="shared" si="130"/>
        <v>0</v>
      </c>
      <c r="K835" s="117"/>
      <c r="L835" s="233">
        <f t="shared" si="140"/>
        <v>0</v>
      </c>
    </row>
    <row r="836" spans="1:12" s="33" customFormat="1" ht="13.5" hidden="1" customHeight="1">
      <c r="A836" s="64" t="s">
        <v>100</v>
      </c>
      <c r="B836" s="80"/>
      <c r="C836" s="224" t="s">
        <v>95</v>
      </c>
      <c r="D836" s="224" t="s">
        <v>110</v>
      </c>
      <c r="E836" s="65" t="s">
        <v>201</v>
      </c>
      <c r="F836" s="224" t="s">
        <v>101</v>
      </c>
      <c r="G836" s="224"/>
      <c r="H836" s="228">
        <f>H837</f>
        <v>0</v>
      </c>
      <c r="I836" s="228"/>
      <c r="J836" s="231">
        <f t="shared" ref="J836:J899" si="141">H836+I836</f>
        <v>0</v>
      </c>
      <c r="K836" s="117"/>
      <c r="L836" s="233">
        <f t="shared" si="140"/>
        <v>0</v>
      </c>
    </row>
    <row r="837" spans="1:12" s="33" customFormat="1" ht="13.5" hidden="1" customHeight="1">
      <c r="A837" s="64" t="s">
        <v>115</v>
      </c>
      <c r="B837" s="80"/>
      <c r="C837" s="224" t="s">
        <v>95</v>
      </c>
      <c r="D837" s="224" t="s">
        <v>110</v>
      </c>
      <c r="E837" s="65" t="s">
        <v>201</v>
      </c>
      <c r="F837" s="224" t="s">
        <v>108</v>
      </c>
      <c r="G837" s="224"/>
      <c r="H837" s="228">
        <f>H838</f>
        <v>0</v>
      </c>
      <c r="I837" s="228"/>
      <c r="J837" s="231">
        <f t="shared" si="141"/>
        <v>0</v>
      </c>
      <c r="K837" s="117"/>
      <c r="L837" s="233">
        <f t="shared" si="140"/>
        <v>0</v>
      </c>
    </row>
    <row r="838" spans="1:12" s="33" customFormat="1" ht="13.5" hidden="1" customHeight="1">
      <c r="A838" s="64" t="s">
        <v>11</v>
      </c>
      <c r="B838" s="80"/>
      <c r="C838" s="224" t="s">
        <v>95</v>
      </c>
      <c r="D838" s="224" t="s">
        <v>110</v>
      </c>
      <c r="E838" s="65" t="s">
        <v>201</v>
      </c>
      <c r="F838" s="224" t="s">
        <v>108</v>
      </c>
      <c r="G838" s="224" t="s">
        <v>12</v>
      </c>
      <c r="H838" s="228"/>
      <c r="I838" s="228"/>
      <c r="J838" s="231">
        <f t="shared" si="141"/>
        <v>0</v>
      </c>
      <c r="K838" s="117"/>
      <c r="L838" s="233">
        <f t="shared" si="140"/>
        <v>0</v>
      </c>
    </row>
    <row r="839" spans="1:12" s="33" customFormat="1" ht="13.5" hidden="1" customHeight="1">
      <c r="A839" s="38"/>
      <c r="B839" s="78"/>
      <c r="C839" s="224"/>
      <c r="D839" s="224"/>
      <c r="E839" s="225"/>
      <c r="F839" s="224"/>
      <c r="G839" s="224"/>
      <c r="H839" s="228"/>
      <c r="I839" s="228"/>
      <c r="J839" s="231">
        <f t="shared" si="141"/>
        <v>0</v>
      </c>
      <c r="K839" s="117"/>
      <c r="L839" s="233">
        <f t="shared" si="140"/>
        <v>0</v>
      </c>
    </row>
    <row r="840" spans="1:12" s="33" customFormat="1" ht="13.5" hidden="1" customHeight="1">
      <c r="A840" s="38"/>
      <c r="B840" s="78"/>
      <c r="C840" s="224"/>
      <c r="D840" s="224"/>
      <c r="E840" s="225"/>
      <c r="F840" s="224"/>
      <c r="G840" s="224"/>
      <c r="H840" s="228"/>
      <c r="I840" s="228"/>
      <c r="J840" s="231">
        <f t="shared" si="141"/>
        <v>0</v>
      </c>
      <c r="K840" s="117"/>
      <c r="L840" s="233">
        <f t="shared" si="140"/>
        <v>0</v>
      </c>
    </row>
    <row r="841" spans="1:12" s="33" customFormat="1" ht="13.5" hidden="1" customHeight="1">
      <c r="A841" s="38"/>
      <c r="B841" s="78"/>
      <c r="C841" s="224"/>
      <c r="D841" s="224"/>
      <c r="E841" s="225"/>
      <c r="F841" s="224"/>
      <c r="G841" s="224"/>
      <c r="H841" s="228"/>
      <c r="I841" s="228"/>
      <c r="J841" s="231">
        <f t="shared" si="141"/>
        <v>0</v>
      </c>
      <c r="K841" s="117"/>
      <c r="L841" s="233">
        <f t="shared" si="140"/>
        <v>0</v>
      </c>
    </row>
    <row r="842" spans="1:12" s="33" customFormat="1" ht="27" customHeight="1">
      <c r="A842" s="64" t="s">
        <v>498</v>
      </c>
      <c r="B842" s="230" t="s">
        <v>404</v>
      </c>
      <c r="C842" s="39" t="s">
        <v>95</v>
      </c>
      <c r="D842" s="39" t="s">
        <v>110</v>
      </c>
      <c r="E842" s="225" t="s">
        <v>500</v>
      </c>
      <c r="F842" s="39" t="s">
        <v>38</v>
      </c>
      <c r="G842" s="39"/>
      <c r="H842" s="228">
        <f>H844</f>
        <v>204.5</v>
      </c>
      <c r="I842" s="228">
        <f>I844</f>
        <v>0</v>
      </c>
      <c r="J842" s="231">
        <f t="shared" si="141"/>
        <v>204.5</v>
      </c>
      <c r="K842" s="228">
        <f>K844</f>
        <v>187.7</v>
      </c>
      <c r="L842" s="228">
        <f>L844</f>
        <v>187.7</v>
      </c>
    </row>
    <row r="843" spans="1:12" s="33" customFormat="1" ht="13.5" hidden="1" customHeight="1">
      <c r="A843" s="38"/>
      <c r="B843" s="230" t="s">
        <v>404</v>
      </c>
      <c r="C843" s="224" t="s">
        <v>95</v>
      </c>
      <c r="D843" s="224" t="s">
        <v>110</v>
      </c>
      <c r="E843" s="225" t="s">
        <v>298</v>
      </c>
      <c r="F843" s="224" t="s">
        <v>99</v>
      </c>
      <c r="G843" s="224"/>
      <c r="H843" s="228"/>
      <c r="I843" s="228"/>
      <c r="J843" s="231">
        <f t="shared" si="141"/>
        <v>0</v>
      </c>
      <c r="K843" s="117"/>
      <c r="L843" s="233">
        <f t="shared" si="140"/>
        <v>0</v>
      </c>
    </row>
    <row r="844" spans="1:12" s="33" customFormat="1" ht="39">
      <c r="A844" s="64" t="s">
        <v>111</v>
      </c>
      <c r="B844" s="230" t="s">
        <v>404</v>
      </c>
      <c r="C844" s="224" t="s">
        <v>95</v>
      </c>
      <c r="D844" s="224" t="s">
        <v>110</v>
      </c>
      <c r="E844" s="225" t="s">
        <v>500</v>
      </c>
      <c r="F844" s="224" t="s">
        <v>99</v>
      </c>
      <c r="G844" s="224"/>
      <c r="H844" s="228">
        <f>H845</f>
        <v>204.5</v>
      </c>
      <c r="I844" s="228">
        <f>I845</f>
        <v>0</v>
      </c>
      <c r="J844" s="231">
        <f t="shared" si="141"/>
        <v>204.5</v>
      </c>
      <c r="K844" s="228">
        <f>K845</f>
        <v>187.7</v>
      </c>
      <c r="L844" s="228">
        <f>L845</f>
        <v>187.7</v>
      </c>
    </row>
    <row r="845" spans="1:12" s="33" customFormat="1" ht="13.5" customHeight="1">
      <c r="A845" s="64" t="s">
        <v>100</v>
      </c>
      <c r="B845" s="230" t="s">
        <v>404</v>
      </c>
      <c r="C845" s="224" t="s">
        <v>95</v>
      </c>
      <c r="D845" s="224" t="s">
        <v>110</v>
      </c>
      <c r="E845" s="225" t="s">
        <v>500</v>
      </c>
      <c r="F845" s="224" t="s">
        <v>101</v>
      </c>
      <c r="G845" s="224"/>
      <c r="H845" s="228">
        <f>H846</f>
        <v>204.5</v>
      </c>
      <c r="I845" s="228">
        <f>I846</f>
        <v>0</v>
      </c>
      <c r="J845" s="231">
        <f t="shared" si="141"/>
        <v>204.5</v>
      </c>
      <c r="K845" s="228">
        <f>K846</f>
        <v>187.7</v>
      </c>
      <c r="L845" s="228">
        <f>L846</f>
        <v>187.7</v>
      </c>
    </row>
    <row r="846" spans="1:12" s="33" customFormat="1" ht="13.5" customHeight="1">
      <c r="A846" s="64" t="s">
        <v>9</v>
      </c>
      <c r="B846" s="230" t="s">
        <v>404</v>
      </c>
      <c r="C846" s="224" t="s">
        <v>95</v>
      </c>
      <c r="D846" s="224" t="s">
        <v>110</v>
      </c>
      <c r="E846" s="225" t="s">
        <v>500</v>
      </c>
      <c r="F846" s="224" t="s">
        <v>101</v>
      </c>
      <c r="G846" s="224" t="s">
        <v>10</v>
      </c>
      <c r="H846" s="228">
        <v>204.5</v>
      </c>
      <c r="I846" s="228"/>
      <c r="J846" s="231">
        <f t="shared" si="141"/>
        <v>204.5</v>
      </c>
      <c r="K846" s="118">
        <v>187.7</v>
      </c>
      <c r="L846" s="233">
        <v>187.7</v>
      </c>
    </row>
    <row r="847" spans="1:12" s="33" customFormat="1" ht="13.5" customHeight="1">
      <c r="A847" s="20" t="s">
        <v>301</v>
      </c>
      <c r="B847" s="75" t="s">
        <v>404</v>
      </c>
      <c r="C847" s="224" t="s">
        <v>95</v>
      </c>
      <c r="D847" s="224" t="s">
        <v>110</v>
      </c>
      <c r="E847" s="225" t="s">
        <v>302</v>
      </c>
      <c r="F847" s="224"/>
      <c r="G847" s="224"/>
      <c r="H847" s="155">
        <f t="shared" ref="H847:I849" si="142">H848</f>
        <v>1086.5</v>
      </c>
      <c r="I847" s="155">
        <v>419.1</v>
      </c>
      <c r="J847" s="231">
        <f t="shared" si="141"/>
        <v>1505.6</v>
      </c>
      <c r="K847" s="234"/>
      <c r="L847" s="188"/>
    </row>
    <row r="848" spans="1:12" s="33" customFormat="1" ht="13.5" customHeight="1">
      <c r="A848" s="227" t="s">
        <v>174</v>
      </c>
      <c r="B848" s="230" t="s">
        <v>404</v>
      </c>
      <c r="C848" s="224" t="s">
        <v>95</v>
      </c>
      <c r="D848" s="224" t="s">
        <v>110</v>
      </c>
      <c r="E848" s="225" t="s">
        <v>302</v>
      </c>
      <c r="F848" s="224" t="s">
        <v>99</v>
      </c>
      <c r="G848" s="224"/>
      <c r="H848" s="155">
        <f t="shared" si="142"/>
        <v>1086.5</v>
      </c>
      <c r="I848" s="155">
        <f t="shared" si="142"/>
        <v>419.1</v>
      </c>
      <c r="J848" s="231">
        <f t="shared" si="141"/>
        <v>1505.6</v>
      </c>
      <c r="K848" s="234"/>
      <c r="L848" s="188"/>
    </row>
    <row r="849" spans="1:15" s="33" customFormat="1" ht="13.5" customHeight="1">
      <c r="A849" s="227" t="s">
        <v>100</v>
      </c>
      <c r="B849" s="230" t="s">
        <v>404</v>
      </c>
      <c r="C849" s="224" t="s">
        <v>95</v>
      </c>
      <c r="D849" s="224" t="s">
        <v>110</v>
      </c>
      <c r="E849" s="225" t="s">
        <v>302</v>
      </c>
      <c r="F849" s="224" t="s">
        <v>101</v>
      </c>
      <c r="G849" s="224"/>
      <c r="H849" s="155">
        <f t="shared" si="142"/>
        <v>1086.5</v>
      </c>
      <c r="I849" s="155">
        <f t="shared" si="142"/>
        <v>419.1</v>
      </c>
      <c r="J849" s="231">
        <f t="shared" si="141"/>
        <v>1505.6</v>
      </c>
      <c r="K849" s="234"/>
      <c r="L849" s="188"/>
    </row>
    <row r="850" spans="1:15" s="33" customFormat="1" ht="13.5" customHeight="1">
      <c r="A850" s="227" t="s">
        <v>11</v>
      </c>
      <c r="B850" s="230" t="s">
        <v>404</v>
      </c>
      <c r="C850" s="224" t="s">
        <v>95</v>
      </c>
      <c r="D850" s="224" t="s">
        <v>110</v>
      </c>
      <c r="E850" s="225" t="s">
        <v>302</v>
      </c>
      <c r="F850" s="224" t="s">
        <v>101</v>
      </c>
      <c r="G850" s="224" t="s">
        <v>12</v>
      </c>
      <c r="H850" s="155">
        <v>1086.5</v>
      </c>
      <c r="I850" s="155">
        <v>419.1</v>
      </c>
      <c r="J850" s="231">
        <f t="shared" si="141"/>
        <v>1505.6</v>
      </c>
      <c r="K850" s="234"/>
      <c r="L850" s="188"/>
    </row>
    <row r="851" spans="1:15" s="33" customFormat="1" ht="13.5" hidden="1" customHeight="1">
      <c r="A851" s="64"/>
      <c r="B851" s="230"/>
      <c r="C851" s="224"/>
      <c r="D851" s="224"/>
      <c r="E851" s="225"/>
      <c r="F851" s="224"/>
      <c r="G851" s="224"/>
      <c r="H851" s="155"/>
      <c r="I851" s="155"/>
      <c r="J851" s="231">
        <f t="shared" si="141"/>
        <v>0</v>
      </c>
      <c r="K851" s="234"/>
      <c r="L851" s="188"/>
    </row>
    <row r="852" spans="1:15" s="33" customFormat="1" ht="13.5" customHeight="1">
      <c r="A852" s="32" t="s">
        <v>591</v>
      </c>
      <c r="B852" s="230" t="s">
        <v>404</v>
      </c>
      <c r="C852" s="224" t="s">
        <v>95</v>
      </c>
      <c r="D852" s="224" t="s">
        <v>110</v>
      </c>
      <c r="E852" s="225" t="s">
        <v>516</v>
      </c>
      <c r="F852" s="224"/>
      <c r="G852" s="224"/>
      <c r="H852" s="155">
        <f>H853</f>
        <v>2523.8000000000002</v>
      </c>
      <c r="I852" s="155">
        <f>I853</f>
        <v>0</v>
      </c>
      <c r="J852" s="231">
        <f t="shared" si="141"/>
        <v>2523.8000000000002</v>
      </c>
      <c r="K852" s="155">
        <f>K853</f>
        <v>2477.5</v>
      </c>
      <c r="L852" s="155">
        <f>L853</f>
        <v>2477.5</v>
      </c>
    </row>
    <row r="853" spans="1:15" s="33" customFormat="1" ht="39">
      <c r="A853" s="64" t="s">
        <v>111</v>
      </c>
      <c r="B853" s="230" t="s">
        <v>404</v>
      </c>
      <c r="C853" s="224" t="s">
        <v>95</v>
      </c>
      <c r="D853" s="224" t="s">
        <v>110</v>
      </c>
      <c r="E853" s="225" t="s">
        <v>516</v>
      </c>
      <c r="F853" s="224" t="s">
        <v>99</v>
      </c>
      <c r="G853" s="224"/>
      <c r="H853" s="155">
        <f t="shared" ref="H853:L854" si="143">H854</f>
        <v>2523.8000000000002</v>
      </c>
      <c r="I853" s="155">
        <f t="shared" si="143"/>
        <v>0</v>
      </c>
      <c r="J853" s="231">
        <f t="shared" si="141"/>
        <v>2523.8000000000002</v>
      </c>
      <c r="K853" s="155">
        <f t="shared" si="143"/>
        <v>2477.5</v>
      </c>
      <c r="L853" s="155">
        <f t="shared" si="143"/>
        <v>2477.5</v>
      </c>
    </row>
    <row r="854" spans="1:15" s="33" customFormat="1" ht="13.5" customHeight="1">
      <c r="A854" s="64" t="s">
        <v>100</v>
      </c>
      <c r="B854" s="230" t="s">
        <v>404</v>
      </c>
      <c r="C854" s="224" t="s">
        <v>95</v>
      </c>
      <c r="D854" s="224" t="s">
        <v>110</v>
      </c>
      <c r="E854" s="225" t="s">
        <v>516</v>
      </c>
      <c r="F854" s="224" t="s">
        <v>101</v>
      </c>
      <c r="G854" s="224"/>
      <c r="H854" s="155">
        <f t="shared" si="143"/>
        <v>2523.8000000000002</v>
      </c>
      <c r="I854" s="155">
        <f t="shared" si="143"/>
        <v>0</v>
      </c>
      <c r="J854" s="231">
        <f t="shared" si="141"/>
        <v>2523.8000000000002</v>
      </c>
      <c r="K854" s="155">
        <f t="shared" si="143"/>
        <v>2477.5</v>
      </c>
      <c r="L854" s="155">
        <f t="shared" si="143"/>
        <v>2477.5</v>
      </c>
    </row>
    <row r="855" spans="1:15" s="33" customFormat="1" ht="13.5" customHeight="1">
      <c r="A855" s="64" t="s">
        <v>9</v>
      </c>
      <c r="B855" s="230" t="s">
        <v>404</v>
      </c>
      <c r="C855" s="224" t="s">
        <v>95</v>
      </c>
      <c r="D855" s="224" t="s">
        <v>110</v>
      </c>
      <c r="E855" s="225" t="s">
        <v>516</v>
      </c>
      <c r="F855" s="224" t="s">
        <v>101</v>
      </c>
      <c r="G855" s="224" t="s">
        <v>10</v>
      </c>
      <c r="H855" s="155">
        <f>2498.8+25</f>
        <v>2523.8000000000002</v>
      </c>
      <c r="I855" s="155"/>
      <c r="J855" s="231">
        <f t="shared" si="141"/>
        <v>2523.8000000000002</v>
      </c>
      <c r="K855" s="118">
        <v>2477.5</v>
      </c>
      <c r="L855" s="188">
        <v>2477.5</v>
      </c>
    </row>
    <row r="856" spans="1:15" s="33" customFormat="1" ht="26.25">
      <c r="A856" s="64" t="s">
        <v>499</v>
      </c>
      <c r="B856" s="230" t="s">
        <v>404</v>
      </c>
      <c r="C856" s="39" t="s">
        <v>95</v>
      </c>
      <c r="D856" s="39" t="s">
        <v>110</v>
      </c>
      <c r="E856" s="225" t="s">
        <v>501</v>
      </c>
      <c r="F856" s="39" t="s">
        <v>38</v>
      </c>
      <c r="G856" s="39"/>
      <c r="H856" s="228">
        <f t="shared" ref="H856:L858" si="144">H857</f>
        <v>1635.1</v>
      </c>
      <c r="I856" s="228">
        <f t="shared" si="144"/>
        <v>0</v>
      </c>
      <c r="J856" s="231">
        <f t="shared" si="141"/>
        <v>1635.1</v>
      </c>
      <c r="K856" s="228">
        <f t="shared" si="144"/>
        <v>1241.9000000000001</v>
      </c>
      <c r="L856" s="228">
        <f t="shared" si="144"/>
        <v>1241.9000000000001</v>
      </c>
    </row>
    <row r="857" spans="1:15" s="33" customFormat="1" ht="13.5" customHeight="1">
      <c r="A857" s="64" t="s">
        <v>111</v>
      </c>
      <c r="B857" s="230" t="s">
        <v>404</v>
      </c>
      <c r="C857" s="224" t="s">
        <v>95</v>
      </c>
      <c r="D857" s="224" t="s">
        <v>110</v>
      </c>
      <c r="E857" s="225" t="s">
        <v>501</v>
      </c>
      <c r="F857" s="224" t="s">
        <v>99</v>
      </c>
      <c r="G857" s="224"/>
      <c r="H857" s="228">
        <f t="shared" si="144"/>
        <v>1635.1</v>
      </c>
      <c r="I857" s="228">
        <f t="shared" si="144"/>
        <v>0</v>
      </c>
      <c r="J857" s="231">
        <f t="shared" si="141"/>
        <v>1635.1</v>
      </c>
      <c r="K857" s="228">
        <f t="shared" si="144"/>
        <v>1241.9000000000001</v>
      </c>
      <c r="L857" s="228">
        <f t="shared" si="144"/>
        <v>1241.9000000000001</v>
      </c>
    </row>
    <row r="858" spans="1:15" s="33" customFormat="1" ht="13.5" customHeight="1">
      <c r="A858" s="64" t="s">
        <v>100</v>
      </c>
      <c r="B858" s="230" t="s">
        <v>404</v>
      </c>
      <c r="C858" s="224" t="s">
        <v>95</v>
      </c>
      <c r="D858" s="224" t="s">
        <v>110</v>
      </c>
      <c r="E858" s="225" t="s">
        <v>501</v>
      </c>
      <c r="F858" s="224" t="s">
        <v>101</v>
      </c>
      <c r="G858" s="224"/>
      <c r="H858" s="228">
        <f t="shared" si="144"/>
        <v>1635.1</v>
      </c>
      <c r="I858" s="228">
        <f t="shared" si="144"/>
        <v>0</v>
      </c>
      <c r="J858" s="231">
        <f t="shared" si="141"/>
        <v>1635.1</v>
      </c>
      <c r="K858" s="228">
        <f t="shared" si="144"/>
        <v>1241.9000000000001</v>
      </c>
      <c r="L858" s="228">
        <f t="shared" si="144"/>
        <v>1241.9000000000001</v>
      </c>
    </row>
    <row r="859" spans="1:15" s="33" customFormat="1" ht="13.5" customHeight="1">
      <c r="A859" s="64" t="s">
        <v>9</v>
      </c>
      <c r="B859" s="230" t="s">
        <v>404</v>
      </c>
      <c r="C859" s="224" t="s">
        <v>95</v>
      </c>
      <c r="D859" s="224" t="s">
        <v>110</v>
      </c>
      <c r="E859" s="225" t="s">
        <v>501</v>
      </c>
      <c r="F859" s="224" t="s">
        <v>101</v>
      </c>
      <c r="G859" s="224" t="s">
        <v>10</v>
      </c>
      <c r="H859" s="228">
        <v>1635.1</v>
      </c>
      <c r="I859" s="228"/>
      <c r="J859" s="231">
        <f t="shared" si="141"/>
        <v>1635.1</v>
      </c>
      <c r="K859" s="120">
        <v>1241.9000000000001</v>
      </c>
      <c r="L859" s="233">
        <v>1241.9000000000001</v>
      </c>
    </row>
    <row r="860" spans="1:15" s="33" customFormat="1" ht="66.75" customHeight="1">
      <c r="A860" s="68" t="s">
        <v>299</v>
      </c>
      <c r="B860" s="74" t="s">
        <v>404</v>
      </c>
      <c r="C860" s="224" t="s">
        <v>95</v>
      </c>
      <c r="D860" s="224" t="s">
        <v>110</v>
      </c>
      <c r="E860" s="225" t="s">
        <v>300</v>
      </c>
      <c r="F860" s="224" t="s">
        <v>38</v>
      </c>
      <c r="G860" s="224"/>
      <c r="H860" s="228">
        <f t="shared" ref="H860:L862" si="145">H861</f>
        <v>65701.100000000006</v>
      </c>
      <c r="I860" s="228">
        <f t="shared" si="145"/>
        <v>0</v>
      </c>
      <c r="J860" s="231">
        <f t="shared" si="141"/>
        <v>65701.100000000006</v>
      </c>
      <c r="K860" s="228">
        <f t="shared" si="145"/>
        <v>54956.2</v>
      </c>
      <c r="L860" s="228">
        <f t="shared" si="145"/>
        <v>54956.2</v>
      </c>
    </row>
    <row r="861" spans="1:15" s="33" customFormat="1" ht="26.25">
      <c r="A861" s="227" t="s">
        <v>174</v>
      </c>
      <c r="B861" s="230" t="s">
        <v>404</v>
      </c>
      <c r="C861" s="224" t="s">
        <v>95</v>
      </c>
      <c r="D861" s="224" t="s">
        <v>110</v>
      </c>
      <c r="E861" s="225" t="s">
        <v>300</v>
      </c>
      <c r="F861" s="224" t="s">
        <v>99</v>
      </c>
      <c r="G861" s="224"/>
      <c r="H861" s="228">
        <f t="shared" si="145"/>
        <v>65701.100000000006</v>
      </c>
      <c r="I861" s="228">
        <f t="shared" si="145"/>
        <v>0</v>
      </c>
      <c r="J861" s="231">
        <f t="shared" si="141"/>
        <v>65701.100000000006</v>
      </c>
      <c r="K861" s="228">
        <f t="shared" si="145"/>
        <v>54956.2</v>
      </c>
      <c r="L861" s="228">
        <f t="shared" si="145"/>
        <v>54956.2</v>
      </c>
    </row>
    <row r="862" spans="1:15" s="33" customFormat="1" ht="13.5">
      <c r="A862" s="227" t="s">
        <v>100</v>
      </c>
      <c r="B862" s="230" t="s">
        <v>404</v>
      </c>
      <c r="C862" s="224" t="s">
        <v>95</v>
      </c>
      <c r="D862" s="224" t="s">
        <v>110</v>
      </c>
      <c r="E862" s="225" t="s">
        <v>300</v>
      </c>
      <c r="F862" s="224" t="s">
        <v>101</v>
      </c>
      <c r="G862" s="224"/>
      <c r="H862" s="228">
        <f>H863</f>
        <v>65701.100000000006</v>
      </c>
      <c r="I862" s="228">
        <f>I863</f>
        <v>0</v>
      </c>
      <c r="J862" s="231">
        <f t="shared" si="141"/>
        <v>65701.100000000006</v>
      </c>
      <c r="K862" s="228">
        <f t="shared" si="145"/>
        <v>54956.2</v>
      </c>
      <c r="L862" s="228">
        <f t="shared" si="145"/>
        <v>54956.2</v>
      </c>
    </row>
    <row r="863" spans="1:15" s="33" customFormat="1" ht="13.5" customHeight="1">
      <c r="A863" s="227" t="s">
        <v>11</v>
      </c>
      <c r="B863" s="230" t="s">
        <v>404</v>
      </c>
      <c r="C863" s="224" t="s">
        <v>95</v>
      </c>
      <c r="D863" s="224" t="s">
        <v>110</v>
      </c>
      <c r="E863" s="225" t="s">
        <v>300</v>
      </c>
      <c r="F863" s="224" t="s">
        <v>101</v>
      </c>
      <c r="G863" s="224" t="s">
        <v>12</v>
      </c>
      <c r="H863" s="228">
        <v>65701.100000000006</v>
      </c>
      <c r="I863" s="228"/>
      <c r="J863" s="231">
        <f t="shared" si="141"/>
        <v>65701.100000000006</v>
      </c>
      <c r="K863" s="120">
        <v>54956.2</v>
      </c>
      <c r="L863" s="233">
        <v>54956.2</v>
      </c>
      <c r="O863" s="147"/>
    </row>
    <row r="864" spans="1:15" s="33" customFormat="1" ht="53.25" hidden="1" customHeight="1">
      <c r="A864" s="20" t="s">
        <v>301</v>
      </c>
      <c r="B864" s="75" t="s">
        <v>404</v>
      </c>
      <c r="C864" s="224" t="s">
        <v>95</v>
      </c>
      <c r="D864" s="224" t="s">
        <v>110</v>
      </c>
      <c r="E864" s="225" t="s">
        <v>302</v>
      </c>
      <c r="F864" s="224"/>
      <c r="G864" s="224"/>
      <c r="H864" s="228">
        <f>H865</f>
        <v>0</v>
      </c>
      <c r="I864" s="228"/>
      <c r="J864" s="231">
        <f t="shared" si="141"/>
        <v>0</v>
      </c>
      <c r="K864" s="228">
        <f>K865</f>
        <v>0</v>
      </c>
      <c r="L864" s="233">
        <f t="shared" si="140"/>
        <v>0</v>
      </c>
    </row>
    <row r="865" spans="1:15" s="33" customFormat="1" ht="26.25" hidden="1" customHeight="1">
      <c r="A865" s="227" t="s">
        <v>174</v>
      </c>
      <c r="B865" s="230" t="s">
        <v>404</v>
      </c>
      <c r="C865" s="224" t="s">
        <v>95</v>
      </c>
      <c r="D865" s="224" t="s">
        <v>110</v>
      </c>
      <c r="E865" s="225" t="s">
        <v>302</v>
      </c>
      <c r="F865" s="224" t="s">
        <v>99</v>
      </c>
      <c r="G865" s="224"/>
      <c r="H865" s="228">
        <f>H866</f>
        <v>0</v>
      </c>
      <c r="I865" s="228"/>
      <c r="J865" s="231">
        <f t="shared" si="141"/>
        <v>0</v>
      </c>
      <c r="K865" s="228">
        <f>K866</f>
        <v>0</v>
      </c>
      <c r="L865" s="233">
        <f t="shared" si="140"/>
        <v>0</v>
      </c>
    </row>
    <row r="866" spans="1:15" s="33" customFormat="1" ht="13.5" hidden="1" customHeight="1">
      <c r="A866" s="227" t="s">
        <v>100</v>
      </c>
      <c r="B866" s="230" t="s">
        <v>404</v>
      </c>
      <c r="C866" s="224" t="s">
        <v>95</v>
      </c>
      <c r="D866" s="224" t="s">
        <v>110</v>
      </c>
      <c r="E866" s="225" t="s">
        <v>302</v>
      </c>
      <c r="F866" s="224" t="s">
        <v>101</v>
      </c>
      <c r="G866" s="224"/>
      <c r="H866" s="228">
        <f>H867</f>
        <v>0</v>
      </c>
      <c r="I866" s="228"/>
      <c r="J866" s="231">
        <f t="shared" si="141"/>
        <v>0</v>
      </c>
      <c r="K866" s="228">
        <f>K867</f>
        <v>0</v>
      </c>
      <c r="L866" s="233">
        <f t="shared" si="140"/>
        <v>0</v>
      </c>
    </row>
    <row r="867" spans="1:15" s="33" customFormat="1" ht="13.5" hidden="1" customHeight="1">
      <c r="A867" s="227" t="s">
        <v>11</v>
      </c>
      <c r="B867" s="230" t="s">
        <v>404</v>
      </c>
      <c r="C867" s="224" t="s">
        <v>95</v>
      </c>
      <c r="D867" s="224" t="s">
        <v>110</v>
      </c>
      <c r="E867" s="225" t="s">
        <v>302</v>
      </c>
      <c r="F867" s="224" t="s">
        <v>101</v>
      </c>
      <c r="G867" s="224" t="s">
        <v>12</v>
      </c>
      <c r="H867" s="228"/>
      <c r="I867" s="228"/>
      <c r="J867" s="231">
        <f t="shared" si="141"/>
        <v>0</v>
      </c>
      <c r="K867" s="118"/>
      <c r="L867" s="233">
        <f t="shared" si="140"/>
        <v>0</v>
      </c>
      <c r="O867" s="147"/>
    </row>
    <row r="868" spans="1:15" s="33" customFormat="1" ht="26.25">
      <c r="A868" s="102" t="s">
        <v>304</v>
      </c>
      <c r="B868" s="103" t="s">
        <v>404</v>
      </c>
      <c r="C868" s="39" t="s">
        <v>95</v>
      </c>
      <c r="D868" s="39" t="s">
        <v>110</v>
      </c>
      <c r="E868" s="60" t="s">
        <v>305</v>
      </c>
      <c r="F868" s="39"/>
      <c r="G868" s="39"/>
      <c r="H868" s="232">
        <f t="shared" ref="H868:L870" si="146">H869</f>
        <v>2781.1</v>
      </c>
      <c r="I868" s="232"/>
      <c r="J868" s="231">
        <f t="shared" si="141"/>
        <v>2781.1</v>
      </c>
      <c r="K868" s="232">
        <f t="shared" si="146"/>
        <v>1828</v>
      </c>
      <c r="L868" s="232">
        <f t="shared" si="146"/>
        <v>1828</v>
      </c>
    </row>
    <row r="869" spans="1:15" s="33" customFormat="1" ht="26.25">
      <c r="A869" s="227" t="s">
        <v>174</v>
      </c>
      <c r="B869" s="230" t="s">
        <v>404</v>
      </c>
      <c r="C869" s="224" t="s">
        <v>95</v>
      </c>
      <c r="D869" s="224" t="s">
        <v>110</v>
      </c>
      <c r="E869" s="60" t="s">
        <v>305</v>
      </c>
      <c r="F869" s="224" t="s">
        <v>99</v>
      </c>
      <c r="G869" s="224"/>
      <c r="H869" s="228">
        <f t="shared" si="146"/>
        <v>2781.1</v>
      </c>
      <c r="I869" s="228"/>
      <c r="J869" s="231">
        <f t="shared" si="141"/>
        <v>2781.1</v>
      </c>
      <c r="K869" s="228">
        <f t="shared" si="146"/>
        <v>1828</v>
      </c>
      <c r="L869" s="228">
        <f t="shared" si="146"/>
        <v>1828</v>
      </c>
    </row>
    <row r="870" spans="1:15" s="33" customFormat="1" ht="13.5" customHeight="1">
      <c r="A870" s="227" t="s">
        <v>100</v>
      </c>
      <c r="B870" s="230" t="s">
        <v>404</v>
      </c>
      <c r="C870" s="224" t="s">
        <v>95</v>
      </c>
      <c r="D870" s="224" t="s">
        <v>110</v>
      </c>
      <c r="E870" s="60" t="s">
        <v>305</v>
      </c>
      <c r="F870" s="224" t="s">
        <v>101</v>
      </c>
      <c r="G870" s="224"/>
      <c r="H870" s="228">
        <f>H871</f>
        <v>2781.1</v>
      </c>
      <c r="I870" s="228"/>
      <c r="J870" s="231">
        <f t="shared" si="141"/>
        <v>2781.1</v>
      </c>
      <c r="K870" s="228">
        <f t="shared" si="146"/>
        <v>1828</v>
      </c>
      <c r="L870" s="228">
        <f t="shared" si="146"/>
        <v>1828</v>
      </c>
    </row>
    <row r="871" spans="1:15" s="33" customFormat="1" ht="13.5" customHeight="1">
      <c r="A871" s="227" t="s">
        <v>11</v>
      </c>
      <c r="B871" s="230" t="s">
        <v>404</v>
      </c>
      <c r="C871" s="224" t="s">
        <v>95</v>
      </c>
      <c r="D871" s="224" t="s">
        <v>110</v>
      </c>
      <c r="E871" s="60" t="s">
        <v>305</v>
      </c>
      <c r="F871" s="224" t="s">
        <v>101</v>
      </c>
      <c r="G871" s="224" t="s">
        <v>12</v>
      </c>
      <c r="H871" s="228">
        <v>2781.1</v>
      </c>
      <c r="I871" s="228"/>
      <c r="J871" s="231">
        <f t="shared" si="141"/>
        <v>2781.1</v>
      </c>
      <c r="K871" s="120">
        <v>1828</v>
      </c>
      <c r="L871" s="233">
        <v>1828</v>
      </c>
      <c r="O871" s="147"/>
    </row>
    <row r="872" spans="1:15" s="33" customFormat="1" ht="54" hidden="1" customHeight="1">
      <c r="A872" s="227" t="s">
        <v>104</v>
      </c>
      <c r="B872" s="230"/>
      <c r="C872" s="224" t="s">
        <v>95</v>
      </c>
      <c r="D872" s="224" t="s">
        <v>110</v>
      </c>
      <c r="E872" s="225" t="s">
        <v>105</v>
      </c>
      <c r="F872" s="224"/>
      <c r="G872" s="224"/>
      <c r="H872" s="228">
        <f>H873</f>
        <v>0</v>
      </c>
      <c r="I872" s="228"/>
      <c r="J872" s="231">
        <f t="shared" si="141"/>
        <v>0</v>
      </c>
      <c r="K872" s="117"/>
      <c r="L872" s="233">
        <f t="shared" si="140"/>
        <v>0</v>
      </c>
    </row>
    <row r="873" spans="1:15" s="33" customFormat="1" ht="39" hidden="1" customHeight="1">
      <c r="A873" s="227" t="s">
        <v>98</v>
      </c>
      <c r="B873" s="230"/>
      <c r="C873" s="224" t="s">
        <v>95</v>
      </c>
      <c r="D873" s="224" t="s">
        <v>110</v>
      </c>
      <c r="E873" s="225" t="s">
        <v>105</v>
      </c>
      <c r="F873" s="224" t="s">
        <v>99</v>
      </c>
      <c r="G873" s="224"/>
      <c r="H873" s="228">
        <f>H874</f>
        <v>0</v>
      </c>
      <c r="I873" s="228"/>
      <c r="J873" s="231">
        <f t="shared" si="141"/>
        <v>0</v>
      </c>
      <c r="K873" s="117"/>
      <c r="L873" s="233">
        <f t="shared" si="140"/>
        <v>0</v>
      </c>
    </row>
    <row r="874" spans="1:15" s="33" customFormat="1" ht="13.5" hidden="1" customHeight="1">
      <c r="A874" s="227" t="s">
        <v>100</v>
      </c>
      <c r="B874" s="230"/>
      <c r="C874" s="224" t="s">
        <v>95</v>
      </c>
      <c r="D874" s="224" t="s">
        <v>110</v>
      </c>
      <c r="E874" s="225" t="s">
        <v>105</v>
      </c>
      <c r="F874" s="224" t="s">
        <v>101</v>
      </c>
      <c r="G874" s="224"/>
      <c r="H874" s="228">
        <f>H876+H878</f>
        <v>0</v>
      </c>
      <c r="I874" s="228"/>
      <c r="J874" s="231">
        <f t="shared" si="141"/>
        <v>0</v>
      </c>
      <c r="K874" s="117"/>
      <c r="L874" s="233">
        <f t="shared" si="140"/>
        <v>0</v>
      </c>
    </row>
    <row r="875" spans="1:15" s="33" customFormat="1" ht="39" hidden="1" customHeight="1">
      <c r="A875" s="227" t="s">
        <v>102</v>
      </c>
      <c r="B875" s="230"/>
      <c r="C875" s="224" t="s">
        <v>95</v>
      </c>
      <c r="D875" s="224" t="s">
        <v>110</v>
      </c>
      <c r="E875" s="225" t="s">
        <v>105</v>
      </c>
      <c r="F875" s="224" t="s">
        <v>103</v>
      </c>
      <c r="G875" s="224"/>
      <c r="H875" s="228">
        <f>H876</f>
        <v>0</v>
      </c>
      <c r="I875" s="228"/>
      <c r="J875" s="231">
        <f t="shared" si="141"/>
        <v>0</v>
      </c>
      <c r="K875" s="117"/>
      <c r="L875" s="233">
        <f t="shared" si="140"/>
        <v>0</v>
      </c>
    </row>
    <row r="876" spans="1:15" s="33" customFormat="1" ht="13.5" hidden="1" customHeight="1">
      <c r="A876" s="227" t="s">
        <v>11</v>
      </c>
      <c r="B876" s="230"/>
      <c r="C876" s="224" t="s">
        <v>95</v>
      </c>
      <c r="D876" s="224" t="s">
        <v>110</v>
      </c>
      <c r="E876" s="225" t="s">
        <v>105</v>
      </c>
      <c r="F876" s="224" t="s">
        <v>103</v>
      </c>
      <c r="G876" s="224" t="s">
        <v>12</v>
      </c>
      <c r="H876" s="228"/>
      <c r="I876" s="228"/>
      <c r="J876" s="231">
        <f t="shared" si="141"/>
        <v>0</v>
      </c>
      <c r="K876" s="117"/>
      <c r="L876" s="233">
        <f t="shared" si="140"/>
        <v>0</v>
      </c>
    </row>
    <row r="877" spans="1:15" s="33" customFormat="1" ht="13.5" hidden="1" customHeight="1">
      <c r="A877" s="227" t="s">
        <v>107</v>
      </c>
      <c r="B877" s="230"/>
      <c r="C877" s="224" t="s">
        <v>95</v>
      </c>
      <c r="D877" s="224" t="s">
        <v>110</v>
      </c>
      <c r="E877" s="225" t="s">
        <v>105</v>
      </c>
      <c r="F877" s="224" t="s">
        <v>108</v>
      </c>
      <c r="G877" s="224"/>
      <c r="H877" s="228">
        <f>H878</f>
        <v>0</v>
      </c>
      <c r="I877" s="228"/>
      <c r="J877" s="231">
        <f t="shared" si="141"/>
        <v>0</v>
      </c>
      <c r="K877" s="117"/>
      <c r="L877" s="233">
        <f t="shared" si="140"/>
        <v>0</v>
      </c>
    </row>
    <row r="878" spans="1:15" s="33" customFormat="1" ht="13.5" hidden="1" customHeight="1">
      <c r="A878" s="227" t="s">
        <v>11</v>
      </c>
      <c r="B878" s="230"/>
      <c r="C878" s="224" t="s">
        <v>95</v>
      </c>
      <c r="D878" s="224" t="s">
        <v>110</v>
      </c>
      <c r="E878" s="225" t="s">
        <v>105</v>
      </c>
      <c r="F878" s="224" t="s">
        <v>108</v>
      </c>
      <c r="G878" s="224" t="s">
        <v>12</v>
      </c>
      <c r="H878" s="228"/>
      <c r="I878" s="228"/>
      <c r="J878" s="231">
        <f t="shared" si="141"/>
        <v>0</v>
      </c>
      <c r="K878" s="117"/>
      <c r="L878" s="233">
        <f t="shared" si="140"/>
        <v>0</v>
      </c>
    </row>
    <row r="879" spans="1:15" s="33" customFormat="1" ht="41.25" hidden="1" customHeight="1">
      <c r="A879" s="38" t="s">
        <v>113</v>
      </c>
      <c r="B879" s="78"/>
      <c r="C879" s="224" t="s">
        <v>95</v>
      </c>
      <c r="D879" s="224" t="s">
        <v>110</v>
      </c>
      <c r="E879" s="225" t="s">
        <v>114</v>
      </c>
      <c r="F879" s="224" t="s">
        <v>38</v>
      </c>
      <c r="G879" s="224"/>
      <c r="H879" s="228">
        <f>H880</f>
        <v>0</v>
      </c>
      <c r="I879" s="228"/>
      <c r="J879" s="231">
        <f t="shared" si="141"/>
        <v>0</v>
      </c>
      <c r="K879" s="117"/>
      <c r="L879" s="233">
        <f t="shared" si="140"/>
        <v>0</v>
      </c>
    </row>
    <row r="880" spans="1:15" s="33" customFormat="1" ht="39" hidden="1" customHeight="1">
      <c r="A880" s="38" t="s">
        <v>98</v>
      </c>
      <c r="B880" s="78"/>
      <c r="C880" s="224" t="s">
        <v>95</v>
      </c>
      <c r="D880" s="224" t="s">
        <v>110</v>
      </c>
      <c r="E880" s="225" t="s">
        <v>114</v>
      </c>
      <c r="F880" s="224" t="s">
        <v>99</v>
      </c>
      <c r="G880" s="224"/>
      <c r="H880" s="228">
        <f>H881</f>
        <v>0</v>
      </c>
      <c r="I880" s="228"/>
      <c r="J880" s="231">
        <f t="shared" si="141"/>
        <v>0</v>
      </c>
      <c r="K880" s="117"/>
      <c r="L880" s="233">
        <f t="shared" si="140"/>
        <v>0</v>
      </c>
    </row>
    <row r="881" spans="1:12" s="33" customFormat="1" ht="13.5" hidden="1" customHeight="1">
      <c r="A881" s="38" t="s">
        <v>100</v>
      </c>
      <c r="B881" s="78"/>
      <c r="C881" s="224" t="s">
        <v>95</v>
      </c>
      <c r="D881" s="224" t="s">
        <v>110</v>
      </c>
      <c r="E881" s="225" t="s">
        <v>114</v>
      </c>
      <c r="F881" s="224" t="s">
        <v>101</v>
      </c>
      <c r="G881" s="224"/>
      <c r="H881" s="228">
        <f>H882</f>
        <v>0</v>
      </c>
      <c r="I881" s="228"/>
      <c r="J881" s="231">
        <f t="shared" si="141"/>
        <v>0</v>
      </c>
      <c r="K881" s="117"/>
      <c r="L881" s="233">
        <f t="shared" si="140"/>
        <v>0</v>
      </c>
    </row>
    <row r="882" spans="1:12" s="33" customFormat="1" ht="13.5" hidden="1" customHeight="1">
      <c r="A882" s="38" t="s">
        <v>115</v>
      </c>
      <c r="B882" s="78"/>
      <c r="C882" s="224" t="s">
        <v>95</v>
      </c>
      <c r="D882" s="224" t="s">
        <v>110</v>
      </c>
      <c r="E882" s="225" t="s">
        <v>114</v>
      </c>
      <c r="F882" s="224" t="s">
        <v>108</v>
      </c>
      <c r="G882" s="224"/>
      <c r="H882" s="228">
        <f>H883</f>
        <v>0</v>
      </c>
      <c r="I882" s="228"/>
      <c r="J882" s="231">
        <f t="shared" si="141"/>
        <v>0</v>
      </c>
      <c r="K882" s="117"/>
      <c r="L882" s="233">
        <f t="shared" si="140"/>
        <v>0</v>
      </c>
    </row>
    <row r="883" spans="1:12" s="33" customFormat="1" ht="13.5" hidden="1" customHeight="1">
      <c r="A883" s="38" t="s">
        <v>9</v>
      </c>
      <c r="B883" s="78"/>
      <c r="C883" s="224" t="s">
        <v>95</v>
      </c>
      <c r="D883" s="224" t="s">
        <v>110</v>
      </c>
      <c r="E883" s="225" t="s">
        <v>114</v>
      </c>
      <c r="F883" s="224" t="s">
        <v>108</v>
      </c>
      <c r="G883" s="224" t="s">
        <v>10</v>
      </c>
      <c r="H883" s="228"/>
      <c r="I883" s="228"/>
      <c r="J883" s="231">
        <f t="shared" si="141"/>
        <v>0</v>
      </c>
      <c r="K883" s="117"/>
      <c r="L883" s="233">
        <f t="shared" si="140"/>
        <v>0</v>
      </c>
    </row>
    <row r="884" spans="1:12" s="33" customFormat="1" ht="37.5" hidden="1" customHeight="1">
      <c r="A884" s="38" t="s">
        <v>113</v>
      </c>
      <c r="B884" s="78"/>
      <c r="C884" s="224" t="s">
        <v>95</v>
      </c>
      <c r="D884" s="224" t="s">
        <v>110</v>
      </c>
      <c r="E884" s="225" t="s">
        <v>116</v>
      </c>
      <c r="F884" s="224" t="s">
        <v>38</v>
      </c>
      <c r="G884" s="224"/>
      <c r="H884" s="228">
        <f>H885</f>
        <v>0</v>
      </c>
      <c r="I884" s="228"/>
      <c r="J884" s="231">
        <f t="shared" si="141"/>
        <v>0</v>
      </c>
      <c r="K884" s="117"/>
      <c r="L884" s="233">
        <f t="shared" si="140"/>
        <v>0</v>
      </c>
    </row>
    <row r="885" spans="1:12" s="33" customFormat="1" ht="39" hidden="1" customHeight="1">
      <c r="A885" s="38" t="s">
        <v>98</v>
      </c>
      <c r="B885" s="78"/>
      <c r="C885" s="224" t="s">
        <v>95</v>
      </c>
      <c r="D885" s="224" t="s">
        <v>110</v>
      </c>
      <c r="E885" s="225" t="s">
        <v>116</v>
      </c>
      <c r="F885" s="224" t="s">
        <v>99</v>
      </c>
      <c r="G885" s="224"/>
      <c r="H885" s="228">
        <f>H886</f>
        <v>0</v>
      </c>
      <c r="I885" s="228"/>
      <c r="J885" s="231">
        <f t="shared" si="141"/>
        <v>0</v>
      </c>
      <c r="K885" s="117"/>
      <c r="L885" s="233">
        <f t="shared" si="140"/>
        <v>0</v>
      </c>
    </row>
    <row r="886" spans="1:12" s="33" customFormat="1" ht="13.5" hidden="1" customHeight="1">
      <c r="A886" s="38" t="s">
        <v>100</v>
      </c>
      <c r="B886" s="78"/>
      <c r="C886" s="224" t="s">
        <v>95</v>
      </c>
      <c r="D886" s="224" t="s">
        <v>110</v>
      </c>
      <c r="E886" s="225" t="s">
        <v>116</v>
      </c>
      <c r="F886" s="224" t="s">
        <v>101</v>
      </c>
      <c r="G886" s="224"/>
      <c r="H886" s="228">
        <f>H887</f>
        <v>0</v>
      </c>
      <c r="I886" s="228"/>
      <c r="J886" s="231">
        <f t="shared" si="141"/>
        <v>0</v>
      </c>
      <c r="K886" s="117"/>
      <c r="L886" s="233">
        <f t="shared" si="140"/>
        <v>0</v>
      </c>
    </row>
    <row r="887" spans="1:12" s="33" customFormat="1" ht="17.25" hidden="1" customHeight="1">
      <c r="A887" s="38" t="s">
        <v>115</v>
      </c>
      <c r="B887" s="78"/>
      <c r="C887" s="224" t="s">
        <v>95</v>
      </c>
      <c r="D887" s="224" t="s">
        <v>110</v>
      </c>
      <c r="E887" s="225" t="s">
        <v>116</v>
      </c>
      <c r="F887" s="224" t="s">
        <v>108</v>
      </c>
      <c r="G887" s="224"/>
      <c r="H887" s="228">
        <f>H888</f>
        <v>0</v>
      </c>
      <c r="I887" s="228"/>
      <c r="J887" s="231">
        <f t="shared" si="141"/>
        <v>0</v>
      </c>
      <c r="K887" s="117"/>
      <c r="L887" s="233">
        <f t="shared" si="140"/>
        <v>0</v>
      </c>
    </row>
    <row r="888" spans="1:12" s="33" customFormat="1" ht="13.5" hidden="1" customHeight="1">
      <c r="A888" s="38" t="s">
        <v>11</v>
      </c>
      <c r="B888" s="78"/>
      <c r="C888" s="224" t="s">
        <v>95</v>
      </c>
      <c r="D888" s="224" t="s">
        <v>110</v>
      </c>
      <c r="E888" s="225" t="s">
        <v>116</v>
      </c>
      <c r="F888" s="224" t="s">
        <v>108</v>
      </c>
      <c r="G888" s="224" t="s">
        <v>12</v>
      </c>
      <c r="H888" s="228"/>
      <c r="I888" s="228"/>
      <c r="J888" s="231">
        <f t="shared" si="141"/>
        <v>0</v>
      </c>
      <c r="K888" s="117"/>
      <c r="L888" s="233">
        <f t="shared" si="140"/>
        <v>0</v>
      </c>
    </row>
    <row r="889" spans="1:12" s="33" customFormat="1" ht="40.5" hidden="1" customHeight="1">
      <c r="A889" s="38" t="s">
        <v>113</v>
      </c>
      <c r="B889" s="78"/>
      <c r="C889" s="224" t="s">
        <v>95</v>
      </c>
      <c r="D889" s="224" t="s">
        <v>110</v>
      </c>
      <c r="E889" s="225" t="s">
        <v>117</v>
      </c>
      <c r="F889" s="224" t="s">
        <v>38</v>
      </c>
      <c r="G889" s="224"/>
      <c r="H889" s="228">
        <f>H890</f>
        <v>0</v>
      </c>
      <c r="I889" s="228"/>
      <c r="J889" s="231">
        <f t="shared" si="141"/>
        <v>0</v>
      </c>
      <c r="K889" s="117"/>
      <c r="L889" s="233">
        <f t="shared" si="140"/>
        <v>0</v>
      </c>
    </row>
    <row r="890" spans="1:12" s="33" customFormat="1" ht="39" hidden="1" customHeight="1">
      <c r="A890" s="38" t="s">
        <v>98</v>
      </c>
      <c r="B890" s="78"/>
      <c r="C890" s="224" t="s">
        <v>95</v>
      </c>
      <c r="D890" s="224" t="s">
        <v>110</v>
      </c>
      <c r="E890" s="225" t="s">
        <v>117</v>
      </c>
      <c r="F890" s="224" t="s">
        <v>99</v>
      </c>
      <c r="G890" s="224"/>
      <c r="H890" s="228">
        <f>H891</f>
        <v>0</v>
      </c>
      <c r="I890" s="228"/>
      <c r="J890" s="231">
        <f t="shared" si="141"/>
        <v>0</v>
      </c>
      <c r="K890" s="117"/>
      <c r="L890" s="233">
        <f t="shared" si="140"/>
        <v>0</v>
      </c>
    </row>
    <row r="891" spans="1:12" s="33" customFormat="1" ht="13.5" hidden="1" customHeight="1">
      <c r="A891" s="38" t="s">
        <v>100</v>
      </c>
      <c r="B891" s="78"/>
      <c r="C891" s="224" t="s">
        <v>95</v>
      </c>
      <c r="D891" s="224" t="s">
        <v>110</v>
      </c>
      <c r="E891" s="225" t="s">
        <v>117</v>
      </c>
      <c r="F891" s="224" t="s">
        <v>101</v>
      </c>
      <c r="G891" s="224"/>
      <c r="H891" s="228">
        <f>H892</f>
        <v>0</v>
      </c>
      <c r="I891" s="228"/>
      <c r="J891" s="231">
        <f t="shared" si="141"/>
        <v>0</v>
      </c>
      <c r="K891" s="117"/>
      <c r="L891" s="233">
        <f t="shared" si="140"/>
        <v>0</v>
      </c>
    </row>
    <row r="892" spans="1:12" s="33" customFormat="1" ht="18" hidden="1" customHeight="1">
      <c r="A892" s="38" t="s">
        <v>115</v>
      </c>
      <c r="B892" s="78"/>
      <c r="C892" s="224" t="s">
        <v>95</v>
      </c>
      <c r="D892" s="224" t="s">
        <v>110</v>
      </c>
      <c r="E892" s="225" t="s">
        <v>117</v>
      </c>
      <c r="F892" s="224" t="s">
        <v>108</v>
      </c>
      <c r="G892" s="224"/>
      <c r="H892" s="228">
        <f>H893</f>
        <v>0</v>
      </c>
      <c r="I892" s="228"/>
      <c r="J892" s="231">
        <f t="shared" si="141"/>
        <v>0</v>
      </c>
      <c r="K892" s="117"/>
      <c r="L892" s="233">
        <f t="shared" si="140"/>
        <v>0</v>
      </c>
    </row>
    <row r="893" spans="1:12" s="33" customFormat="1" ht="13.5" hidden="1" customHeight="1">
      <c r="A893" s="38" t="s">
        <v>9</v>
      </c>
      <c r="B893" s="78"/>
      <c r="C893" s="224" t="s">
        <v>95</v>
      </c>
      <c r="D893" s="224" t="s">
        <v>110</v>
      </c>
      <c r="E893" s="225" t="s">
        <v>117</v>
      </c>
      <c r="F893" s="224" t="s">
        <v>108</v>
      </c>
      <c r="G893" s="224" t="s">
        <v>10</v>
      </c>
      <c r="H893" s="228"/>
      <c r="I893" s="228"/>
      <c r="J893" s="231">
        <f t="shared" si="141"/>
        <v>0</v>
      </c>
      <c r="K893" s="117"/>
      <c r="L893" s="233">
        <f t="shared" si="140"/>
        <v>0</v>
      </c>
    </row>
    <row r="894" spans="1:12" s="33" customFormat="1" ht="40.5">
      <c r="A894" s="104" t="s">
        <v>372</v>
      </c>
      <c r="B894" s="105" t="s">
        <v>404</v>
      </c>
      <c r="C894" s="18" t="s">
        <v>95</v>
      </c>
      <c r="D894" s="18" t="s">
        <v>110</v>
      </c>
      <c r="E894" s="61" t="s">
        <v>309</v>
      </c>
      <c r="F894" s="18"/>
      <c r="G894" s="18"/>
      <c r="H894" s="99">
        <f t="shared" ref="H894:L898" si="147">H895</f>
        <v>1104.0999999999999</v>
      </c>
      <c r="I894" s="99">
        <f t="shared" si="147"/>
        <v>0</v>
      </c>
      <c r="J894" s="231">
        <f t="shared" si="141"/>
        <v>1104.0999999999999</v>
      </c>
      <c r="K894" s="99">
        <f t="shared" ref="K894:L896" si="148">K895</f>
        <v>635.70000000000005</v>
      </c>
      <c r="L894" s="99">
        <f t="shared" si="148"/>
        <v>635.70000000000005</v>
      </c>
    </row>
    <row r="895" spans="1:12" s="33" customFormat="1" ht="40.5">
      <c r="A895" s="104" t="s">
        <v>315</v>
      </c>
      <c r="B895" s="105" t="s">
        <v>404</v>
      </c>
      <c r="C895" s="18" t="s">
        <v>95</v>
      </c>
      <c r="D895" s="18" t="s">
        <v>110</v>
      </c>
      <c r="E895" s="61" t="s">
        <v>313</v>
      </c>
      <c r="F895" s="18"/>
      <c r="G895" s="18"/>
      <c r="H895" s="99">
        <f t="shared" si="147"/>
        <v>1104.0999999999999</v>
      </c>
      <c r="I895" s="99">
        <f t="shared" si="147"/>
        <v>0</v>
      </c>
      <c r="J895" s="231">
        <f t="shared" si="141"/>
        <v>1104.0999999999999</v>
      </c>
      <c r="K895" s="99">
        <f t="shared" si="148"/>
        <v>635.70000000000005</v>
      </c>
      <c r="L895" s="99">
        <f t="shared" si="148"/>
        <v>635.70000000000005</v>
      </c>
    </row>
    <row r="896" spans="1:12" s="33" customFormat="1" ht="29.25" customHeight="1">
      <c r="A896" s="227" t="s">
        <v>307</v>
      </c>
      <c r="B896" s="230" t="s">
        <v>404</v>
      </c>
      <c r="C896" s="224" t="s">
        <v>95</v>
      </c>
      <c r="D896" s="224" t="s">
        <v>110</v>
      </c>
      <c r="E896" s="225" t="s">
        <v>314</v>
      </c>
      <c r="F896" s="224"/>
      <c r="G896" s="224"/>
      <c r="H896" s="228">
        <f t="shared" si="147"/>
        <v>1104.0999999999999</v>
      </c>
      <c r="I896" s="228">
        <f t="shared" si="147"/>
        <v>0</v>
      </c>
      <c r="J896" s="231">
        <f t="shared" si="141"/>
        <v>1104.0999999999999</v>
      </c>
      <c r="K896" s="228">
        <f t="shared" si="148"/>
        <v>635.70000000000005</v>
      </c>
      <c r="L896" s="228">
        <f t="shared" si="148"/>
        <v>635.70000000000005</v>
      </c>
    </row>
    <row r="897" spans="1:15" s="33" customFormat="1" ht="26.25">
      <c r="A897" s="227" t="s">
        <v>173</v>
      </c>
      <c r="B897" s="230" t="s">
        <v>404</v>
      </c>
      <c r="C897" s="224" t="s">
        <v>95</v>
      </c>
      <c r="D897" s="224" t="s">
        <v>110</v>
      </c>
      <c r="E897" s="225" t="s">
        <v>314</v>
      </c>
      <c r="F897" s="224" t="s">
        <v>99</v>
      </c>
      <c r="G897" s="224"/>
      <c r="H897" s="228">
        <f t="shared" si="147"/>
        <v>1104.0999999999999</v>
      </c>
      <c r="I897" s="228">
        <f t="shared" si="147"/>
        <v>0</v>
      </c>
      <c r="J897" s="231">
        <f t="shared" si="141"/>
        <v>1104.0999999999999</v>
      </c>
      <c r="K897" s="228">
        <f t="shared" si="147"/>
        <v>635.70000000000005</v>
      </c>
      <c r="L897" s="228">
        <f t="shared" si="147"/>
        <v>635.70000000000005</v>
      </c>
    </row>
    <row r="898" spans="1:15" s="33" customFormat="1" ht="13.5" customHeight="1">
      <c r="A898" s="227" t="s">
        <v>100</v>
      </c>
      <c r="B898" s="230" t="s">
        <v>404</v>
      </c>
      <c r="C898" s="224" t="s">
        <v>95</v>
      </c>
      <c r="D898" s="224" t="s">
        <v>110</v>
      </c>
      <c r="E898" s="225" t="s">
        <v>314</v>
      </c>
      <c r="F898" s="224" t="s">
        <v>101</v>
      </c>
      <c r="G898" s="224"/>
      <c r="H898" s="228">
        <f>H899</f>
        <v>1104.0999999999999</v>
      </c>
      <c r="I898" s="228">
        <f>I899</f>
        <v>0</v>
      </c>
      <c r="J898" s="231">
        <f t="shared" si="141"/>
        <v>1104.0999999999999</v>
      </c>
      <c r="K898" s="228">
        <f t="shared" si="147"/>
        <v>635.70000000000005</v>
      </c>
      <c r="L898" s="228">
        <f t="shared" si="147"/>
        <v>635.70000000000005</v>
      </c>
    </row>
    <row r="899" spans="1:15" s="33" customFormat="1" ht="13.5" customHeight="1">
      <c r="A899" s="227" t="s">
        <v>9</v>
      </c>
      <c r="B899" s="230" t="s">
        <v>404</v>
      </c>
      <c r="C899" s="224" t="s">
        <v>95</v>
      </c>
      <c r="D899" s="224" t="s">
        <v>110</v>
      </c>
      <c r="E899" s="225" t="s">
        <v>314</v>
      </c>
      <c r="F899" s="224" t="s">
        <v>101</v>
      </c>
      <c r="G899" s="224" t="s">
        <v>10</v>
      </c>
      <c r="H899" s="228">
        <v>1104.0999999999999</v>
      </c>
      <c r="I899" s="228"/>
      <c r="J899" s="231">
        <f t="shared" si="141"/>
        <v>1104.0999999999999</v>
      </c>
      <c r="K899" s="120">
        <v>635.70000000000005</v>
      </c>
      <c r="L899" s="233">
        <v>635.70000000000005</v>
      </c>
      <c r="O899" s="147"/>
    </row>
    <row r="900" spans="1:15" s="33" customFormat="1" ht="13.5" customHeight="1">
      <c r="A900" s="192" t="s">
        <v>528</v>
      </c>
      <c r="B900" s="76" t="s">
        <v>404</v>
      </c>
      <c r="C900" s="223" t="s">
        <v>95</v>
      </c>
      <c r="D900" s="223" t="s">
        <v>529</v>
      </c>
      <c r="E900" s="223"/>
      <c r="F900" s="223"/>
      <c r="G900" s="223"/>
      <c r="H900" s="229">
        <f>H901</f>
        <v>8478.6</v>
      </c>
      <c r="I900" s="229">
        <f>I901</f>
        <v>0</v>
      </c>
      <c r="J900" s="231">
        <f t="shared" ref="J900:J972" si="149">H900+I900</f>
        <v>8478.6</v>
      </c>
      <c r="K900" s="229">
        <f>K903+K916</f>
        <v>2833.7999999999997</v>
      </c>
      <c r="L900" s="229">
        <f>L903+L916</f>
        <v>2833.7999999999997</v>
      </c>
      <c r="O900" s="147"/>
    </row>
    <row r="901" spans="1:15" s="33" customFormat="1" ht="25.5">
      <c r="A901" s="36" t="s">
        <v>169</v>
      </c>
      <c r="B901" s="76" t="s">
        <v>404</v>
      </c>
      <c r="C901" s="223" t="s">
        <v>95</v>
      </c>
      <c r="D901" s="223" t="s">
        <v>529</v>
      </c>
      <c r="E901" s="22" t="s">
        <v>282</v>
      </c>
      <c r="F901" s="223"/>
      <c r="G901" s="223"/>
      <c r="H901" s="229">
        <f>H902+H916</f>
        <v>8478.6</v>
      </c>
      <c r="I901" s="229">
        <f>I902+I916</f>
        <v>0</v>
      </c>
      <c r="J901" s="231">
        <f t="shared" si="149"/>
        <v>8478.6</v>
      </c>
      <c r="K901" s="229">
        <f t="shared" ref="K901:L906" si="150">K902</f>
        <v>2789.1</v>
      </c>
      <c r="L901" s="229">
        <f t="shared" si="150"/>
        <v>2789.1</v>
      </c>
      <c r="O901" s="147"/>
    </row>
    <row r="902" spans="1:15" s="33" customFormat="1" ht="25.5">
      <c r="A902" s="36" t="s">
        <v>290</v>
      </c>
      <c r="B902" s="76" t="s">
        <v>404</v>
      </c>
      <c r="C902" s="223" t="s">
        <v>95</v>
      </c>
      <c r="D902" s="223" t="s">
        <v>529</v>
      </c>
      <c r="E902" s="22" t="s">
        <v>291</v>
      </c>
      <c r="F902" s="223"/>
      <c r="G902" s="223"/>
      <c r="H902" s="229">
        <f>H903</f>
        <v>8424.2000000000007</v>
      </c>
      <c r="I902" s="229">
        <f>I903</f>
        <v>0</v>
      </c>
      <c r="J902" s="231">
        <f t="shared" si="149"/>
        <v>8424.2000000000007</v>
      </c>
      <c r="K902" s="229">
        <f t="shared" si="150"/>
        <v>2789.1</v>
      </c>
      <c r="L902" s="229">
        <f t="shared" si="150"/>
        <v>2789.1</v>
      </c>
      <c r="O902" s="147"/>
    </row>
    <row r="903" spans="1:15" s="33" customFormat="1" ht="40.5">
      <c r="A903" s="133" t="s">
        <v>306</v>
      </c>
      <c r="B903" s="191" t="s">
        <v>404</v>
      </c>
      <c r="C903" s="18" t="s">
        <v>95</v>
      </c>
      <c r="D903" s="18" t="s">
        <v>529</v>
      </c>
      <c r="E903" s="61" t="s">
        <v>295</v>
      </c>
      <c r="F903" s="18"/>
      <c r="G903" s="18"/>
      <c r="H903" s="229">
        <f>H904+H911+H915</f>
        <v>8424.2000000000007</v>
      </c>
      <c r="I903" s="229">
        <f>I904+I911+I915</f>
        <v>0</v>
      </c>
      <c r="J903" s="231">
        <f t="shared" si="149"/>
        <v>8424.2000000000007</v>
      </c>
      <c r="K903" s="229">
        <f t="shared" si="150"/>
        <v>2789.1</v>
      </c>
      <c r="L903" s="229">
        <f t="shared" si="150"/>
        <v>2789.1</v>
      </c>
      <c r="O903" s="147"/>
    </row>
    <row r="904" spans="1:15" s="33" customFormat="1" ht="27.75" customHeight="1">
      <c r="A904" s="227" t="s">
        <v>307</v>
      </c>
      <c r="B904" s="230" t="s">
        <v>404</v>
      </c>
      <c r="C904" s="224" t="s">
        <v>95</v>
      </c>
      <c r="D904" s="224" t="s">
        <v>529</v>
      </c>
      <c r="E904" s="225" t="s">
        <v>296</v>
      </c>
      <c r="F904" s="224"/>
      <c r="G904" s="224"/>
      <c r="H904" s="228">
        <f t="shared" ref="H904:I906" si="151">H905</f>
        <v>3424.2</v>
      </c>
      <c r="I904" s="228">
        <f t="shared" si="151"/>
        <v>0</v>
      </c>
      <c r="J904" s="231">
        <f t="shared" si="149"/>
        <v>3424.2</v>
      </c>
      <c r="K904" s="228">
        <f t="shared" si="150"/>
        <v>2789.1</v>
      </c>
      <c r="L904" s="228">
        <f t="shared" si="150"/>
        <v>2789.1</v>
      </c>
      <c r="O904" s="147"/>
    </row>
    <row r="905" spans="1:15" s="33" customFormat="1" ht="27.75" customHeight="1">
      <c r="A905" s="227" t="s">
        <v>174</v>
      </c>
      <c r="B905" s="230" t="s">
        <v>404</v>
      </c>
      <c r="C905" s="224" t="s">
        <v>95</v>
      </c>
      <c r="D905" s="224" t="s">
        <v>529</v>
      </c>
      <c r="E905" s="225" t="s">
        <v>296</v>
      </c>
      <c r="F905" s="224" t="s">
        <v>99</v>
      </c>
      <c r="G905" s="224"/>
      <c r="H905" s="228">
        <f t="shared" si="151"/>
        <v>3424.2</v>
      </c>
      <c r="I905" s="228">
        <f t="shared" si="151"/>
        <v>0</v>
      </c>
      <c r="J905" s="231">
        <f t="shared" si="149"/>
        <v>3424.2</v>
      </c>
      <c r="K905" s="228">
        <f t="shared" si="150"/>
        <v>2789.1</v>
      </c>
      <c r="L905" s="228">
        <f t="shared" si="150"/>
        <v>2789.1</v>
      </c>
      <c r="O905" s="147"/>
    </row>
    <row r="906" spans="1:15" s="33" customFormat="1" ht="13.5" customHeight="1">
      <c r="A906" s="227" t="s">
        <v>100</v>
      </c>
      <c r="B906" s="230" t="s">
        <v>404</v>
      </c>
      <c r="C906" s="224" t="s">
        <v>95</v>
      </c>
      <c r="D906" s="224" t="s">
        <v>529</v>
      </c>
      <c r="E906" s="225" t="s">
        <v>296</v>
      </c>
      <c r="F906" s="224" t="s">
        <v>101</v>
      </c>
      <c r="G906" s="224"/>
      <c r="H906" s="228">
        <f t="shared" si="151"/>
        <v>3424.2</v>
      </c>
      <c r="I906" s="228">
        <f t="shared" si="151"/>
        <v>0</v>
      </c>
      <c r="J906" s="231">
        <f t="shared" si="149"/>
        <v>3424.2</v>
      </c>
      <c r="K906" s="228">
        <f t="shared" si="150"/>
        <v>2789.1</v>
      </c>
      <c r="L906" s="228">
        <f t="shared" si="150"/>
        <v>2789.1</v>
      </c>
      <c r="O906" s="147"/>
    </row>
    <row r="907" spans="1:15" s="33" customFormat="1" ht="13.5" customHeight="1">
      <c r="A907" s="227" t="s">
        <v>9</v>
      </c>
      <c r="B907" s="230" t="s">
        <v>404</v>
      </c>
      <c r="C907" s="224" t="s">
        <v>95</v>
      </c>
      <c r="D907" s="224" t="s">
        <v>529</v>
      </c>
      <c r="E907" s="225" t="s">
        <v>296</v>
      </c>
      <c r="F907" s="224" t="s">
        <v>101</v>
      </c>
      <c r="G907" s="224" t="s">
        <v>10</v>
      </c>
      <c r="H907" s="228">
        <v>3424.2</v>
      </c>
      <c r="I907" s="228"/>
      <c r="J907" s="231">
        <f t="shared" si="149"/>
        <v>3424.2</v>
      </c>
      <c r="K907" s="120">
        <v>2789.1</v>
      </c>
      <c r="L907" s="233">
        <v>2789.1</v>
      </c>
      <c r="O907" s="147"/>
    </row>
    <row r="908" spans="1:15" s="33" customFormat="1" ht="23.25" customHeight="1">
      <c r="A908" s="21" t="s">
        <v>608</v>
      </c>
      <c r="B908" s="230" t="s">
        <v>404</v>
      </c>
      <c r="C908" s="224" t="s">
        <v>95</v>
      </c>
      <c r="D908" s="224" t="s">
        <v>529</v>
      </c>
      <c r="E908" s="225" t="s">
        <v>609</v>
      </c>
      <c r="F908" s="224" t="s">
        <v>101</v>
      </c>
      <c r="G908" s="224"/>
      <c r="H908" s="228">
        <f t="shared" ref="H908:I910" si="152">H909</f>
        <v>5000</v>
      </c>
      <c r="I908" s="228">
        <f t="shared" si="152"/>
        <v>0</v>
      </c>
      <c r="J908" s="231">
        <v>5000</v>
      </c>
      <c r="K908" s="120"/>
      <c r="L908" s="233"/>
      <c r="O908" s="147"/>
    </row>
    <row r="909" spans="1:15" s="33" customFormat="1" ht="28.5" customHeight="1">
      <c r="A909" s="236" t="s">
        <v>173</v>
      </c>
      <c r="B909" s="230" t="s">
        <v>404</v>
      </c>
      <c r="C909" s="224" t="s">
        <v>95</v>
      </c>
      <c r="D909" s="224" t="s">
        <v>529</v>
      </c>
      <c r="E909" s="225" t="s">
        <v>609</v>
      </c>
      <c r="F909" s="224" t="s">
        <v>101</v>
      </c>
      <c r="G909" s="224"/>
      <c r="H909" s="228">
        <f t="shared" si="152"/>
        <v>5000</v>
      </c>
      <c r="I909" s="228">
        <f t="shared" si="152"/>
        <v>0</v>
      </c>
      <c r="J909" s="231">
        <v>5000</v>
      </c>
      <c r="K909" s="120"/>
      <c r="L909" s="233"/>
      <c r="O909" s="147"/>
    </row>
    <row r="910" spans="1:15" s="33" customFormat="1" ht="13.5" customHeight="1">
      <c r="A910" s="236" t="s">
        <v>115</v>
      </c>
      <c r="B910" s="230" t="s">
        <v>404</v>
      </c>
      <c r="C910" s="224" t="s">
        <v>95</v>
      </c>
      <c r="D910" s="224" t="s">
        <v>529</v>
      </c>
      <c r="E910" s="225" t="s">
        <v>609</v>
      </c>
      <c r="F910" s="224" t="s">
        <v>101</v>
      </c>
      <c r="G910" s="224"/>
      <c r="H910" s="228">
        <f t="shared" si="152"/>
        <v>5000</v>
      </c>
      <c r="I910" s="228">
        <f t="shared" si="152"/>
        <v>0</v>
      </c>
      <c r="J910" s="231">
        <v>5000</v>
      </c>
      <c r="K910" s="120"/>
      <c r="L910" s="233"/>
      <c r="O910" s="147"/>
    </row>
    <row r="911" spans="1:15" s="33" customFormat="1" ht="13.5" customHeight="1">
      <c r="A911" s="227" t="s">
        <v>11</v>
      </c>
      <c r="B911" s="230" t="s">
        <v>404</v>
      </c>
      <c r="C911" s="224" t="s">
        <v>95</v>
      </c>
      <c r="D911" s="224" t="s">
        <v>529</v>
      </c>
      <c r="E911" s="225" t="s">
        <v>609</v>
      </c>
      <c r="F911" s="224" t="s">
        <v>101</v>
      </c>
      <c r="G911" s="224" t="s">
        <v>12</v>
      </c>
      <c r="H911" s="228">
        <v>5000</v>
      </c>
      <c r="I911" s="228"/>
      <c r="J911" s="231">
        <v>5000</v>
      </c>
      <c r="K911" s="120"/>
      <c r="L911" s="233"/>
      <c r="O911" s="147"/>
    </row>
    <row r="912" spans="1:15" s="33" customFormat="1" ht="49.5" hidden="1" customHeight="1">
      <c r="A912" s="226" t="s">
        <v>586</v>
      </c>
      <c r="B912" s="230" t="s">
        <v>404</v>
      </c>
      <c r="C912" s="224" t="s">
        <v>95</v>
      </c>
      <c r="D912" s="224" t="s">
        <v>529</v>
      </c>
      <c r="E912" s="225" t="s">
        <v>587</v>
      </c>
      <c r="F912" s="224"/>
      <c r="G912" s="224"/>
      <c r="H912" s="228">
        <f t="shared" ref="H912:I914" si="153">H913</f>
        <v>0</v>
      </c>
      <c r="I912" s="228">
        <f t="shared" si="153"/>
        <v>0</v>
      </c>
      <c r="J912" s="233">
        <f t="shared" si="149"/>
        <v>0</v>
      </c>
      <c r="K912" s="120"/>
      <c r="L912" s="233"/>
      <c r="O912" s="147"/>
    </row>
    <row r="913" spans="1:15" s="33" customFormat="1" ht="13.5" hidden="1" customHeight="1">
      <c r="A913" s="227" t="s">
        <v>174</v>
      </c>
      <c r="B913" s="230" t="s">
        <v>404</v>
      </c>
      <c r="C913" s="224" t="s">
        <v>95</v>
      </c>
      <c r="D913" s="224" t="s">
        <v>529</v>
      </c>
      <c r="E913" s="225" t="s">
        <v>587</v>
      </c>
      <c r="F913" s="224" t="s">
        <v>99</v>
      </c>
      <c r="G913" s="224"/>
      <c r="H913" s="228">
        <f t="shared" si="153"/>
        <v>0</v>
      </c>
      <c r="I913" s="228">
        <f t="shared" si="153"/>
        <v>0</v>
      </c>
      <c r="J913" s="233">
        <f t="shared" si="149"/>
        <v>0</v>
      </c>
      <c r="K913" s="120"/>
      <c r="L913" s="233"/>
      <c r="O913" s="147"/>
    </row>
    <row r="914" spans="1:15" s="33" customFormat="1" ht="13.5" hidden="1" customHeight="1">
      <c r="A914" s="227" t="s">
        <v>100</v>
      </c>
      <c r="B914" s="230" t="s">
        <v>404</v>
      </c>
      <c r="C914" s="224" t="s">
        <v>95</v>
      </c>
      <c r="D914" s="224" t="s">
        <v>529</v>
      </c>
      <c r="E914" s="225" t="s">
        <v>587</v>
      </c>
      <c r="F914" s="224" t="s">
        <v>101</v>
      </c>
      <c r="G914" s="224"/>
      <c r="H914" s="228">
        <f t="shared" si="153"/>
        <v>0</v>
      </c>
      <c r="I914" s="228">
        <f t="shared" si="153"/>
        <v>0</v>
      </c>
      <c r="J914" s="233">
        <f t="shared" si="149"/>
        <v>0</v>
      </c>
      <c r="K914" s="120"/>
      <c r="L914" s="233"/>
      <c r="O914" s="147"/>
    </row>
    <row r="915" spans="1:15" s="33" customFormat="1" ht="13.5" hidden="1" customHeight="1">
      <c r="A915" s="227" t="s">
        <v>588</v>
      </c>
      <c r="B915" s="230" t="s">
        <v>404</v>
      </c>
      <c r="C915" s="224" t="s">
        <v>95</v>
      </c>
      <c r="D915" s="224" t="s">
        <v>529</v>
      </c>
      <c r="E915" s="225" t="s">
        <v>587</v>
      </c>
      <c r="F915" s="224" t="s">
        <v>101</v>
      </c>
      <c r="G915" s="224" t="s">
        <v>12</v>
      </c>
      <c r="H915" s="228"/>
      <c r="I915" s="228"/>
      <c r="J915" s="233">
        <f t="shared" si="149"/>
        <v>0</v>
      </c>
      <c r="K915" s="120"/>
      <c r="L915" s="233"/>
      <c r="O915" s="147"/>
    </row>
    <row r="916" spans="1:15" s="33" customFormat="1" ht="39">
      <c r="A916" s="106" t="s">
        <v>316</v>
      </c>
      <c r="B916" s="107" t="s">
        <v>404</v>
      </c>
      <c r="C916" s="39" t="s">
        <v>95</v>
      </c>
      <c r="D916" s="39" t="s">
        <v>529</v>
      </c>
      <c r="E916" s="60" t="s">
        <v>317</v>
      </c>
      <c r="F916" s="39"/>
      <c r="G916" s="39"/>
      <c r="H916" s="232">
        <f>H917</f>
        <v>54.4</v>
      </c>
      <c r="I916" s="232">
        <f>I917</f>
        <v>0</v>
      </c>
      <c r="J916" s="231">
        <f t="shared" si="149"/>
        <v>54.4</v>
      </c>
      <c r="K916" s="232">
        <f>K917</f>
        <v>44.7</v>
      </c>
      <c r="L916" s="232">
        <f>L917</f>
        <v>44.7</v>
      </c>
    </row>
    <row r="917" spans="1:15" s="33" customFormat="1" ht="26.25">
      <c r="A917" s="227" t="s">
        <v>307</v>
      </c>
      <c r="B917" s="230" t="s">
        <v>404</v>
      </c>
      <c r="C917" s="224" t="s">
        <v>95</v>
      </c>
      <c r="D917" s="224" t="s">
        <v>529</v>
      </c>
      <c r="E917" s="225" t="s">
        <v>318</v>
      </c>
      <c r="F917" s="224"/>
      <c r="G917" s="224"/>
      <c r="H917" s="228">
        <f t="shared" ref="H917:L919" si="154">H918</f>
        <v>54.4</v>
      </c>
      <c r="I917" s="228">
        <f t="shared" si="154"/>
        <v>0</v>
      </c>
      <c r="J917" s="231">
        <f t="shared" si="149"/>
        <v>54.4</v>
      </c>
      <c r="K917" s="228">
        <f t="shared" si="154"/>
        <v>44.7</v>
      </c>
      <c r="L917" s="228">
        <f t="shared" si="154"/>
        <v>44.7</v>
      </c>
    </row>
    <row r="918" spans="1:15" s="33" customFormat="1" ht="26.25">
      <c r="A918" s="227" t="s">
        <v>174</v>
      </c>
      <c r="B918" s="230" t="s">
        <v>404</v>
      </c>
      <c r="C918" s="224" t="s">
        <v>95</v>
      </c>
      <c r="D918" s="224" t="s">
        <v>529</v>
      </c>
      <c r="E918" s="225" t="s">
        <v>318</v>
      </c>
      <c r="F918" s="224" t="s">
        <v>99</v>
      </c>
      <c r="G918" s="224"/>
      <c r="H918" s="228">
        <f t="shared" si="154"/>
        <v>54.4</v>
      </c>
      <c r="I918" s="228">
        <f t="shared" si="154"/>
        <v>0</v>
      </c>
      <c r="J918" s="231">
        <f t="shared" si="149"/>
        <v>54.4</v>
      </c>
      <c r="K918" s="228">
        <f t="shared" si="154"/>
        <v>44.7</v>
      </c>
      <c r="L918" s="228">
        <f t="shared" si="154"/>
        <v>44.7</v>
      </c>
    </row>
    <row r="919" spans="1:15" s="33" customFormat="1" ht="13.5" customHeight="1">
      <c r="A919" s="227" t="s">
        <v>100</v>
      </c>
      <c r="B919" s="230" t="s">
        <v>404</v>
      </c>
      <c r="C919" s="224" t="s">
        <v>95</v>
      </c>
      <c r="D919" s="224" t="s">
        <v>529</v>
      </c>
      <c r="E919" s="225" t="s">
        <v>318</v>
      </c>
      <c r="F919" s="224" t="s">
        <v>101</v>
      </c>
      <c r="G919" s="224"/>
      <c r="H919" s="228">
        <f>H920</f>
        <v>54.4</v>
      </c>
      <c r="I919" s="228">
        <f>I920</f>
        <v>0</v>
      </c>
      <c r="J919" s="231">
        <f t="shared" si="149"/>
        <v>54.4</v>
      </c>
      <c r="K919" s="228">
        <f t="shared" si="154"/>
        <v>44.7</v>
      </c>
      <c r="L919" s="228">
        <f t="shared" si="154"/>
        <v>44.7</v>
      </c>
    </row>
    <row r="920" spans="1:15" s="33" customFormat="1" ht="13.5" customHeight="1">
      <c r="A920" s="227" t="s">
        <v>9</v>
      </c>
      <c r="B920" s="230" t="s">
        <v>404</v>
      </c>
      <c r="C920" s="224" t="s">
        <v>95</v>
      </c>
      <c r="D920" s="224" t="s">
        <v>529</v>
      </c>
      <c r="E920" s="225" t="s">
        <v>318</v>
      </c>
      <c r="F920" s="224" t="s">
        <v>101</v>
      </c>
      <c r="G920" s="224" t="s">
        <v>10</v>
      </c>
      <c r="H920" s="228">
        <v>54.4</v>
      </c>
      <c r="I920" s="228"/>
      <c r="J920" s="231">
        <f t="shared" si="149"/>
        <v>54.4</v>
      </c>
      <c r="K920" s="118">
        <v>44.7</v>
      </c>
      <c r="L920" s="233">
        <v>44.7</v>
      </c>
      <c r="O920" s="147"/>
    </row>
    <row r="921" spans="1:15" s="33" customFormat="1" ht="13.5" customHeight="1">
      <c r="A921" s="21" t="s">
        <v>118</v>
      </c>
      <c r="B921" s="76" t="s">
        <v>404</v>
      </c>
      <c r="C921" s="223" t="s">
        <v>95</v>
      </c>
      <c r="D921" s="223" t="s">
        <v>119</v>
      </c>
      <c r="E921" s="223"/>
      <c r="F921" s="223"/>
      <c r="G921" s="223"/>
      <c r="H921" s="229">
        <f>H926+H961+H980+H986</f>
        <v>950.5</v>
      </c>
      <c r="I921" s="229">
        <f>I926+I961+I980+I986</f>
        <v>0</v>
      </c>
      <c r="J921" s="231">
        <f t="shared" si="149"/>
        <v>950.5</v>
      </c>
      <c r="K921" s="229">
        <f>K926+K961</f>
        <v>811.7</v>
      </c>
      <c r="L921" s="229">
        <f>L926+L961</f>
        <v>811.7</v>
      </c>
    </row>
    <row r="922" spans="1:15" s="33" customFormat="1" ht="39" hidden="1" customHeight="1">
      <c r="A922" s="21" t="s">
        <v>172</v>
      </c>
      <c r="B922" s="76"/>
      <c r="C922" s="223" t="s">
        <v>95</v>
      </c>
      <c r="D922" s="223" t="s">
        <v>119</v>
      </c>
      <c r="E922" s="223"/>
      <c r="F922" s="223"/>
      <c r="G922" s="223"/>
      <c r="H922" s="229">
        <f>H923</f>
        <v>0</v>
      </c>
      <c r="I922" s="229"/>
      <c r="J922" s="231">
        <f t="shared" si="149"/>
        <v>0</v>
      </c>
      <c r="K922" s="117"/>
      <c r="L922" s="231">
        <f>H922+K922</f>
        <v>0</v>
      </c>
    </row>
    <row r="923" spans="1:15" s="33" customFormat="1" ht="25.5" hidden="1" customHeight="1">
      <c r="A923" s="226" t="s">
        <v>26</v>
      </c>
      <c r="B923" s="110"/>
      <c r="C923" s="224" t="s">
        <v>95</v>
      </c>
      <c r="D923" s="224" t="s">
        <v>119</v>
      </c>
      <c r="E923" s="224"/>
      <c r="F923" s="224" t="s">
        <v>27</v>
      </c>
      <c r="G923" s="224"/>
      <c r="H923" s="228">
        <f>H924</f>
        <v>0</v>
      </c>
      <c r="I923" s="228"/>
      <c r="J923" s="231">
        <f t="shared" si="149"/>
        <v>0</v>
      </c>
      <c r="K923" s="117"/>
      <c r="L923" s="231">
        <f>H923+K923</f>
        <v>0</v>
      </c>
    </row>
    <row r="924" spans="1:15" s="33" customFormat="1" ht="25.5" hidden="1" customHeight="1">
      <c r="A924" s="226" t="s">
        <v>131</v>
      </c>
      <c r="B924" s="110"/>
      <c r="C924" s="224" t="s">
        <v>95</v>
      </c>
      <c r="D924" s="224" t="s">
        <v>119</v>
      </c>
      <c r="E924" s="224"/>
      <c r="F924" s="224" t="s">
        <v>29</v>
      </c>
      <c r="G924" s="224"/>
      <c r="H924" s="228">
        <f>H925</f>
        <v>0</v>
      </c>
      <c r="I924" s="228"/>
      <c r="J924" s="231">
        <f t="shared" si="149"/>
        <v>0</v>
      </c>
      <c r="K924" s="117"/>
      <c r="L924" s="231">
        <f>H924+K924</f>
        <v>0</v>
      </c>
    </row>
    <row r="925" spans="1:15" s="33" customFormat="1" ht="13.5" hidden="1" customHeight="1">
      <c r="A925" s="226" t="s">
        <v>9</v>
      </c>
      <c r="B925" s="110"/>
      <c r="C925" s="224" t="s">
        <v>95</v>
      </c>
      <c r="D925" s="224" t="s">
        <v>119</v>
      </c>
      <c r="E925" s="224"/>
      <c r="F925" s="224" t="s">
        <v>29</v>
      </c>
      <c r="G925" s="224" t="s">
        <v>10</v>
      </c>
      <c r="H925" s="228"/>
      <c r="I925" s="228"/>
      <c r="J925" s="231">
        <f t="shared" si="149"/>
        <v>0</v>
      </c>
      <c r="K925" s="117"/>
      <c r="L925" s="231">
        <f>H925+K925</f>
        <v>0</v>
      </c>
    </row>
    <row r="926" spans="1:15" s="33" customFormat="1" ht="25.5">
      <c r="A926" s="36" t="s">
        <v>171</v>
      </c>
      <c r="B926" s="111" t="s">
        <v>404</v>
      </c>
      <c r="C926" s="223" t="s">
        <v>95</v>
      </c>
      <c r="D926" s="223" t="s">
        <v>119</v>
      </c>
      <c r="E926" s="223" t="s">
        <v>282</v>
      </c>
      <c r="F926" s="223"/>
      <c r="G926" s="223"/>
      <c r="H926" s="229">
        <f>H935</f>
        <v>857.1</v>
      </c>
      <c r="I926" s="229">
        <f>I935</f>
        <v>0</v>
      </c>
      <c r="J926" s="231">
        <f t="shared" si="149"/>
        <v>857.1</v>
      </c>
      <c r="K926" s="229">
        <f>K935</f>
        <v>727.7</v>
      </c>
      <c r="L926" s="229">
        <f>L935</f>
        <v>727.7</v>
      </c>
    </row>
    <row r="927" spans="1:15" s="33" customFormat="1" ht="20.25" hidden="1" customHeight="1">
      <c r="A927" s="226" t="s">
        <v>120</v>
      </c>
      <c r="B927" s="110"/>
      <c r="C927" s="224" t="s">
        <v>95</v>
      </c>
      <c r="D927" s="224" t="s">
        <v>119</v>
      </c>
      <c r="E927" s="225" t="s">
        <v>121</v>
      </c>
      <c r="F927" s="224"/>
      <c r="G927" s="224"/>
      <c r="H927" s="228">
        <f>H928</f>
        <v>0</v>
      </c>
      <c r="I927" s="228"/>
      <c r="J927" s="231">
        <f t="shared" si="149"/>
        <v>0</v>
      </c>
      <c r="K927" s="117"/>
      <c r="L927" s="231">
        <f t="shared" ref="L927:L934" si="155">H927+K927</f>
        <v>0</v>
      </c>
    </row>
    <row r="928" spans="1:15" s="33" customFormat="1" ht="25.5" hidden="1" customHeight="1">
      <c r="A928" s="226" t="s">
        <v>35</v>
      </c>
      <c r="B928" s="110"/>
      <c r="C928" s="224" t="s">
        <v>95</v>
      </c>
      <c r="D928" s="224" t="s">
        <v>119</v>
      </c>
      <c r="E928" s="225" t="s">
        <v>121</v>
      </c>
      <c r="F928" s="224" t="s">
        <v>27</v>
      </c>
      <c r="G928" s="224"/>
      <c r="H928" s="228">
        <f>H929</f>
        <v>0</v>
      </c>
      <c r="I928" s="228"/>
      <c r="J928" s="231">
        <f t="shared" si="149"/>
        <v>0</v>
      </c>
      <c r="K928" s="117"/>
      <c r="L928" s="231">
        <f t="shared" si="155"/>
        <v>0</v>
      </c>
    </row>
    <row r="929" spans="1:15" s="33" customFormat="1" ht="29.25" hidden="1" customHeight="1">
      <c r="A929" s="226" t="s">
        <v>28</v>
      </c>
      <c r="B929" s="110"/>
      <c r="C929" s="224" t="s">
        <v>95</v>
      </c>
      <c r="D929" s="224" t="s">
        <v>119</v>
      </c>
      <c r="E929" s="225" t="s">
        <v>121</v>
      </c>
      <c r="F929" s="224" t="s">
        <v>29</v>
      </c>
      <c r="G929" s="224"/>
      <c r="H929" s="228">
        <f>H930</f>
        <v>0</v>
      </c>
      <c r="I929" s="228"/>
      <c r="J929" s="231">
        <f t="shared" si="149"/>
        <v>0</v>
      </c>
      <c r="K929" s="117"/>
      <c r="L929" s="231">
        <f t="shared" si="155"/>
        <v>0</v>
      </c>
    </row>
    <row r="930" spans="1:15" s="33" customFormat="1" ht="13.5" hidden="1" customHeight="1">
      <c r="A930" s="226" t="s">
        <v>9</v>
      </c>
      <c r="B930" s="110"/>
      <c r="C930" s="224" t="s">
        <v>95</v>
      </c>
      <c r="D930" s="224" t="s">
        <v>119</v>
      </c>
      <c r="E930" s="225" t="s">
        <v>121</v>
      </c>
      <c r="F930" s="224" t="s">
        <v>29</v>
      </c>
      <c r="G930" s="224" t="s">
        <v>10</v>
      </c>
      <c r="H930" s="228"/>
      <c r="I930" s="228"/>
      <c r="J930" s="231">
        <f t="shared" si="149"/>
        <v>0</v>
      </c>
      <c r="K930" s="117"/>
      <c r="L930" s="231">
        <f t="shared" si="155"/>
        <v>0</v>
      </c>
    </row>
    <row r="931" spans="1:15" s="33" customFormat="1" ht="13.5" hidden="1" customHeight="1">
      <c r="A931" s="226" t="s">
        <v>120</v>
      </c>
      <c r="B931" s="110"/>
      <c r="C931" s="224" t="s">
        <v>95</v>
      </c>
      <c r="D931" s="224" t="s">
        <v>119</v>
      </c>
      <c r="E931" s="225" t="s">
        <v>122</v>
      </c>
      <c r="F931" s="224"/>
      <c r="G931" s="224"/>
      <c r="H931" s="228">
        <f>H932</f>
        <v>0</v>
      </c>
      <c r="I931" s="228"/>
      <c r="J931" s="231">
        <f t="shared" si="149"/>
        <v>0</v>
      </c>
      <c r="K931" s="117"/>
      <c r="L931" s="231">
        <f t="shared" si="155"/>
        <v>0</v>
      </c>
    </row>
    <row r="932" spans="1:15" s="33" customFormat="1" ht="13.5" hidden="1" customHeight="1">
      <c r="A932" s="226" t="s">
        <v>35</v>
      </c>
      <c r="B932" s="110"/>
      <c r="C932" s="224" t="s">
        <v>95</v>
      </c>
      <c r="D932" s="224" t="s">
        <v>119</v>
      </c>
      <c r="E932" s="225" t="s">
        <v>122</v>
      </c>
      <c r="F932" s="224" t="s">
        <v>27</v>
      </c>
      <c r="G932" s="224"/>
      <c r="H932" s="228">
        <f>H933</f>
        <v>0</v>
      </c>
      <c r="I932" s="228"/>
      <c r="J932" s="231">
        <f t="shared" si="149"/>
        <v>0</v>
      </c>
      <c r="K932" s="117"/>
      <c r="L932" s="231">
        <f t="shared" si="155"/>
        <v>0</v>
      </c>
    </row>
    <row r="933" spans="1:15" s="33" customFormat="1" ht="13.5" hidden="1" customHeight="1">
      <c r="A933" s="226" t="s">
        <v>28</v>
      </c>
      <c r="B933" s="110"/>
      <c r="C933" s="224" t="s">
        <v>95</v>
      </c>
      <c r="D933" s="224" t="s">
        <v>119</v>
      </c>
      <c r="E933" s="225" t="s">
        <v>122</v>
      </c>
      <c r="F933" s="224" t="s">
        <v>29</v>
      </c>
      <c r="G933" s="224"/>
      <c r="H933" s="228">
        <f>H934</f>
        <v>0</v>
      </c>
      <c r="I933" s="228"/>
      <c r="J933" s="231">
        <f t="shared" si="149"/>
        <v>0</v>
      </c>
      <c r="K933" s="117"/>
      <c r="L933" s="231">
        <f t="shared" si="155"/>
        <v>0</v>
      </c>
    </row>
    <row r="934" spans="1:15" s="33" customFormat="1" ht="13.5" hidden="1" customHeight="1">
      <c r="A934" s="226" t="s">
        <v>9</v>
      </c>
      <c r="B934" s="110"/>
      <c r="C934" s="224" t="s">
        <v>95</v>
      </c>
      <c r="D934" s="224" t="s">
        <v>119</v>
      </c>
      <c r="E934" s="225" t="s">
        <v>122</v>
      </c>
      <c r="F934" s="224" t="s">
        <v>29</v>
      </c>
      <c r="G934" s="224" t="s">
        <v>10</v>
      </c>
      <c r="H934" s="228"/>
      <c r="I934" s="228"/>
      <c r="J934" s="231">
        <f t="shared" si="149"/>
        <v>0</v>
      </c>
      <c r="K934" s="117"/>
      <c r="L934" s="231">
        <f t="shared" si="155"/>
        <v>0</v>
      </c>
    </row>
    <row r="935" spans="1:15" s="33" customFormat="1" ht="38.25">
      <c r="A935" s="36" t="s">
        <v>326</v>
      </c>
      <c r="B935" s="111" t="s">
        <v>404</v>
      </c>
      <c r="C935" s="223" t="s">
        <v>95</v>
      </c>
      <c r="D935" s="223" t="s">
        <v>119</v>
      </c>
      <c r="E935" s="223" t="s">
        <v>328</v>
      </c>
      <c r="F935" s="223"/>
      <c r="G935" s="223"/>
      <c r="H935" s="229">
        <f>H936+H950</f>
        <v>857.1</v>
      </c>
      <c r="I935" s="229">
        <f>I936+I950</f>
        <v>0</v>
      </c>
      <c r="J935" s="231">
        <f t="shared" si="149"/>
        <v>857.1</v>
      </c>
      <c r="K935" s="229">
        <f>K936+K950</f>
        <v>727.7</v>
      </c>
      <c r="L935" s="229">
        <f>L936+L950</f>
        <v>727.7</v>
      </c>
    </row>
    <row r="936" spans="1:15" s="33" customFormat="1" ht="26.25">
      <c r="A936" s="72" t="s">
        <v>333</v>
      </c>
      <c r="B936" s="82" t="s">
        <v>404</v>
      </c>
      <c r="C936" s="223" t="s">
        <v>95</v>
      </c>
      <c r="D936" s="223" t="s">
        <v>119</v>
      </c>
      <c r="E936" s="223" t="s">
        <v>329</v>
      </c>
      <c r="F936" s="223"/>
      <c r="G936" s="223"/>
      <c r="H936" s="229">
        <f>H937+H946+H944</f>
        <v>107.4</v>
      </c>
      <c r="I936" s="229">
        <f>I937+I946+I944</f>
        <v>0</v>
      </c>
      <c r="J936" s="231">
        <f t="shared" si="149"/>
        <v>107.4</v>
      </c>
      <c r="K936" s="229">
        <f>K937+K946</f>
        <v>39.700000000000003</v>
      </c>
      <c r="L936" s="229">
        <f>L937+L946</f>
        <v>39.700000000000003</v>
      </c>
    </row>
    <row r="937" spans="1:15" s="33" customFormat="1" ht="13.5">
      <c r="A937" s="72" t="s">
        <v>336</v>
      </c>
      <c r="B937" s="82" t="s">
        <v>404</v>
      </c>
      <c r="C937" s="223" t="s">
        <v>95</v>
      </c>
      <c r="D937" s="223" t="s">
        <v>119</v>
      </c>
      <c r="E937" s="22" t="s">
        <v>334</v>
      </c>
      <c r="F937" s="223"/>
      <c r="G937" s="223"/>
      <c r="H937" s="229">
        <f t="shared" ref="H937:I939" si="156">H938</f>
        <v>16</v>
      </c>
      <c r="I937" s="229">
        <f t="shared" si="156"/>
        <v>0</v>
      </c>
      <c r="J937" s="231">
        <f t="shared" si="149"/>
        <v>16</v>
      </c>
      <c r="K937" s="229">
        <f t="shared" ref="K937:L939" si="157">K938</f>
        <v>39.700000000000003</v>
      </c>
      <c r="L937" s="229">
        <f t="shared" si="157"/>
        <v>39.700000000000003</v>
      </c>
    </row>
    <row r="938" spans="1:15" s="33" customFormat="1" ht="13.5">
      <c r="A938" s="20" t="s">
        <v>123</v>
      </c>
      <c r="B938" s="75" t="s">
        <v>404</v>
      </c>
      <c r="C938" s="224" t="s">
        <v>95</v>
      </c>
      <c r="D938" s="224" t="s">
        <v>119</v>
      </c>
      <c r="E938" s="225" t="s">
        <v>334</v>
      </c>
      <c r="F938" s="224" t="s">
        <v>124</v>
      </c>
      <c r="G938" s="224"/>
      <c r="H938" s="228">
        <f t="shared" si="156"/>
        <v>16</v>
      </c>
      <c r="I938" s="228">
        <f t="shared" si="156"/>
        <v>0</v>
      </c>
      <c r="J938" s="231">
        <f t="shared" si="149"/>
        <v>16</v>
      </c>
      <c r="K938" s="228">
        <f t="shared" si="157"/>
        <v>39.700000000000003</v>
      </c>
      <c r="L938" s="228">
        <f t="shared" si="157"/>
        <v>39.700000000000003</v>
      </c>
    </row>
    <row r="939" spans="1:15" s="33" customFormat="1" ht="26.25">
      <c r="A939" s="20" t="s">
        <v>127</v>
      </c>
      <c r="B939" s="75" t="s">
        <v>404</v>
      </c>
      <c r="C939" s="224" t="s">
        <v>95</v>
      </c>
      <c r="D939" s="224" t="s">
        <v>119</v>
      </c>
      <c r="E939" s="225" t="s">
        <v>334</v>
      </c>
      <c r="F939" s="224" t="s">
        <v>126</v>
      </c>
      <c r="G939" s="224"/>
      <c r="H939" s="228">
        <f t="shared" si="156"/>
        <v>16</v>
      </c>
      <c r="I939" s="228">
        <f t="shared" si="156"/>
        <v>0</v>
      </c>
      <c r="J939" s="231">
        <f t="shared" si="149"/>
        <v>16</v>
      </c>
      <c r="K939" s="228">
        <f t="shared" si="157"/>
        <v>39.700000000000003</v>
      </c>
      <c r="L939" s="228">
        <f t="shared" si="157"/>
        <v>39.700000000000003</v>
      </c>
    </row>
    <row r="940" spans="1:15" s="33" customFormat="1" ht="13.5">
      <c r="A940" s="226" t="s">
        <v>128</v>
      </c>
      <c r="B940" s="110" t="s">
        <v>404</v>
      </c>
      <c r="C940" s="224" t="s">
        <v>95</v>
      </c>
      <c r="D940" s="224" t="s">
        <v>119</v>
      </c>
      <c r="E940" s="225" t="s">
        <v>334</v>
      </c>
      <c r="F940" s="224" t="s">
        <v>126</v>
      </c>
      <c r="G940" s="224" t="s">
        <v>10</v>
      </c>
      <c r="H940" s="228">
        <v>16</v>
      </c>
      <c r="I940" s="228"/>
      <c r="J940" s="231">
        <f t="shared" si="149"/>
        <v>16</v>
      </c>
      <c r="K940" s="118">
        <v>39.700000000000003</v>
      </c>
      <c r="L940" s="233">
        <v>39.700000000000003</v>
      </c>
      <c r="O940" s="147"/>
    </row>
    <row r="941" spans="1:15" s="33" customFormat="1" ht="34.5" customHeight="1">
      <c r="A941" s="226" t="s">
        <v>624</v>
      </c>
      <c r="B941" s="110" t="s">
        <v>404</v>
      </c>
      <c r="C941" s="224" t="s">
        <v>95</v>
      </c>
      <c r="D941" s="224" t="s">
        <v>119</v>
      </c>
      <c r="E941" s="60" t="s">
        <v>623</v>
      </c>
      <c r="F941" s="223"/>
      <c r="G941" s="223"/>
      <c r="H941" s="228">
        <f t="shared" ref="H941:I943" si="158">H942</f>
        <v>45.7</v>
      </c>
      <c r="I941" s="228">
        <f t="shared" si="158"/>
        <v>0</v>
      </c>
      <c r="J941" s="233">
        <f t="shared" si="149"/>
        <v>45.7</v>
      </c>
      <c r="K941" s="118"/>
      <c r="L941" s="233"/>
      <c r="O941" s="147"/>
    </row>
    <row r="942" spans="1:15" s="33" customFormat="1" ht="13.5">
      <c r="A942" s="20" t="s">
        <v>123</v>
      </c>
      <c r="B942" s="75" t="s">
        <v>404</v>
      </c>
      <c r="C942" s="224" t="s">
        <v>95</v>
      </c>
      <c r="D942" s="224" t="s">
        <v>119</v>
      </c>
      <c r="E942" s="60" t="s">
        <v>623</v>
      </c>
      <c r="F942" s="224" t="s">
        <v>124</v>
      </c>
      <c r="G942" s="224"/>
      <c r="H942" s="228">
        <f t="shared" si="158"/>
        <v>45.7</v>
      </c>
      <c r="I942" s="228">
        <f t="shared" si="158"/>
        <v>0</v>
      </c>
      <c r="J942" s="233">
        <f t="shared" si="149"/>
        <v>45.7</v>
      </c>
      <c r="K942" s="118"/>
      <c r="L942" s="233"/>
      <c r="O942" s="147"/>
    </row>
    <row r="943" spans="1:15" s="33" customFormat="1" ht="26.25">
      <c r="A943" s="20" t="s">
        <v>125</v>
      </c>
      <c r="B943" s="75" t="s">
        <v>404</v>
      </c>
      <c r="C943" s="224" t="s">
        <v>95</v>
      </c>
      <c r="D943" s="224" t="s">
        <v>119</v>
      </c>
      <c r="E943" s="60" t="s">
        <v>623</v>
      </c>
      <c r="F943" s="224" t="s">
        <v>126</v>
      </c>
      <c r="G943" s="224"/>
      <c r="H943" s="228">
        <f t="shared" si="158"/>
        <v>45.7</v>
      </c>
      <c r="I943" s="228">
        <f t="shared" si="158"/>
        <v>0</v>
      </c>
      <c r="J943" s="233">
        <f t="shared" si="149"/>
        <v>45.7</v>
      </c>
      <c r="K943" s="118"/>
      <c r="L943" s="233"/>
      <c r="O943" s="147"/>
    </row>
    <row r="944" spans="1:15" s="33" customFormat="1" ht="13.5">
      <c r="A944" s="20" t="s">
        <v>625</v>
      </c>
      <c r="B944" s="75" t="s">
        <v>404</v>
      </c>
      <c r="C944" s="224" t="s">
        <v>95</v>
      </c>
      <c r="D944" s="224" t="s">
        <v>119</v>
      </c>
      <c r="E944" s="60" t="s">
        <v>623</v>
      </c>
      <c r="F944" s="224" t="s">
        <v>126</v>
      </c>
      <c r="G944" s="224" t="s">
        <v>10</v>
      </c>
      <c r="H944" s="228">
        <v>45.7</v>
      </c>
      <c r="I944" s="228"/>
      <c r="J944" s="233">
        <f t="shared" si="149"/>
        <v>45.7</v>
      </c>
      <c r="K944" s="118"/>
      <c r="L944" s="233"/>
      <c r="O944" s="147"/>
    </row>
    <row r="945" spans="1:15" s="33" customFormat="1" ht="13.5" hidden="1">
      <c r="A945" s="226"/>
      <c r="B945" s="110"/>
      <c r="C945" s="224"/>
      <c r="D945" s="224"/>
      <c r="E945" s="225"/>
      <c r="F945" s="224"/>
      <c r="G945" s="224"/>
      <c r="H945" s="228"/>
      <c r="I945" s="228"/>
      <c r="J945" s="231">
        <f t="shared" si="149"/>
        <v>0</v>
      </c>
      <c r="K945" s="118"/>
      <c r="L945" s="233"/>
      <c r="O945" s="147"/>
    </row>
    <row r="946" spans="1:15" s="33" customFormat="1" ht="38.25" customHeight="1">
      <c r="A946" s="226" t="s">
        <v>335</v>
      </c>
      <c r="B946" s="110" t="s">
        <v>404</v>
      </c>
      <c r="C946" s="224" t="s">
        <v>95</v>
      </c>
      <c r="D946" s="224" t="s">
        <v>119</v>
      </c>
      <c r="E946" s="60" t="s">
        <v>330</v>
      </c>
      <c r="F946" s="223"/>
      <c r="G946" s="223"/>
      <c r="H946" s="228">
        <f t="shared" ref="H946:I948" si="159">H947</f>
        <v>45.7</v>
      </c>
      <c r="I946" s="228">
        <f t="shared" si="159"/>
        <v>0</v>
      </c>
      <c r="J946" s="231">
        <f t="shared" si="149"/>
        <v>45.7</v>
      </c>
      <c r="K946" s="228">
        <f>K947</f>
        <v>0</v>
      </c>
      <c r="L946" s="233"/>
    </row>
    <row r="947" spans="1:15" s="33" customFormat="1" ht="13.5" customHeight="1">
      <c r="A947" s="20" t="s">
        <v>123</v>
      </c>
      <c r="B947" s="75" t="s">
        <v>404</v>
      </c>
      <c r="C947" s="224" t="s">
        <v>95</v>
      </c>
      <c r="D947" s="224" t="s">
        <v>119</v>
      </c>
      <c r="E947" s="60" t="s">
        <v>330</v>
      </c>
      <c r="F947" s="224" t="s">
        <v>124</v>
      </c>
      <c r="G947" s="224"/>
      <c r="H947" s="228">
        <f t="shared" si="159"/>
        <v>45.7</v>
      </c>
      <c r="I947" s="228">
        <f t="shared" si="159"/>
        <v>0</v>
      </c>
      <c r="J947" s="231">
        <f t="shared" si="149"/>
        <v>45.7</v>
      </c>
      <c r="K947" s="228">
        <f>K948</f>
        <v>0</v>
      </c>
      <c r="L947" s="233"/>
    </row>
    <row r="948" spans="1:15" s="33" customFormat="1" ht="26.25" customHeight="1">
      <c r="A948" s="20" t="s">
        <v>125</v>
      </c>
      <c r="B948" s="75" t="s">
        <v>404</v>
      </c>
      <c r="C948" s="224" t="s">
        <v>95</v>
      </c>
      <c r="D948" s="224" t="s">
        <v>119</v>
      </c>
      <c r="E948" s="60" t="s">
        <v>330</v>
      </c>
      <c r="F948" s="224" t="s">
        <v>126</v>
      </c>
      <c r="G948" s="224"/>
      <c r="H948" s="228">
        <f t="shared" si="159"/>
        <v>45.7</v>
      </c>
      <c r="I948" s="228">
        <f t="shared" si="159"/>
        <v>0</v>
      </c>
      <c r="J948" s="231">
        <f t="shared" si="149"/>
        <v>45.7</v>
      </c>
      <c r="K948" s="228">
        <f>K949</f>
        <v>0</v>
      </c>
      <c r="L948" s="233"/>
    </row>
    <row r="949" spans="1:15" s="33" customFormat="1" ht="13.5" customHeight="1">
      <c r="A949" s="20" t="s">
        <v>11</v>
      </c>
      <c r="B949" s="75" t="s">
        <v>404</v>
      </c>
      <c r="C949" s="224" t="s">
        <v>95</v>
      </c>
      <c r="D949" s="224" t="s">
        <v>119</v>
      </c>
      <c r="E949" s="60" t="s">
        <v>330</v>
      </c>
      <c r="F949" s="224" t="s">
        <v>126</v>
      </c>
      <c r="G949" s="224" t="s">
        <v>12</v>
      </c>
      <c r="H949" s="228">
        <v>45.7</v>
      </c>
      <c r="I949" s="228"/>
      <c r="J949" s="231">
        <f t="shared" si="149"/>
        <v>45.7</v>
      </c>
      <c r="K949" s="118"/>
      <c r="L949" s="233"/>
      <c r="O949" s="147"/>
    </row>
    <row r="950" spans="1:15" s="33" customFormat="1" ht="25.5">
      <c r="A950" s="226" t="s">
        <v>327</v>
      </c>
      <c r="B950" s="110" t="s">
        <v>404</v>
      </c>
      <c r="C950" s="224" t="s">
        <v>95</v>
      </c>
      <c r="D950" s="224" t="s">
        <v>119</v>
      </c>
      <c r="E950" s="225" t="s">
        <v>331</v>
      </c>
      <c r="F950" s="224"/>
      <c r="G950" s="224"/>
      <c r="H950" s="228">
        <f>H955+H960</f>
        <v>749.7</v>
      </c>
      <c r="I950" s="228">
        <f>I955+I960</f>
        <v>0</v>
      </c>
      <c r="J950" s="231">
        <f t="shared" si="149"/>
        <v>749.7</v>
      </c>
      <c r="K950" s="228">
        <f>K955+K960</f>
        <v>688</v>
      </c>
      <c r="L950" s="228">
        <f>L955+L960</f>
        <v>688</v>
      </c>
    </row>
    <row r="951" spans="1:15" s="33" customFormat="1" ht="13.5">
      <c r="A951" s="226" t="s">
        <v>214</v>
      </c>
      <c r="B951" s="110" t="s">
        <v>404</v>
      </c>
      <c r="C951" s="224" t="s">
        <v>95</v>
      </c>
      <c r="D951" s="224" t="s">
        <v>119</v>
      </c>
      <c r="E951" s="225" t="s">
        <v>332</v>
      </c>
      <c r="F951" s="224"/>
      <c r="G951" s="224"/>
      <c r="H951" s="228">
        <f>H958</f>
        <v>749.7</v>
      </c>
      <c r="I951" s="228">
        <f>I958</f>
        <v>0</v>
      </c>
      <c r="J951" s="231">
        <f t="shared" si="149"/>
        <v>749.7</v>
      </c>
      <c r="K951" s="228">
        <f>K958</f>
        <v>688</v>
      </c>
      <c r="L951" s="228">
        <f>L958</f>
        <v>688</v>
      </c>
    </row>
    <row r="952" spans="1:15" s="33" customFormat="1" ht="25.5" hidden="1" customHeight="1">
      <c r="A952" s="226" t="s">
        <v>35</v>
      </c>
      <c r="B952" s="110"/>
      <c r="C952" s="224" t="s">
        <v>95</v>
      </c>
      <c r="D952" s="224" t="s">
        <v>119</v>
      </c>
      <c r="E952" s="225" t="s">
        <v>121</v>
      </c>
      <c r="F952" s="224" t="s">
        <v>27</v>
      </c>
      <c r="G952" s="224"/>
      <c r="H952" s="228">
        <f>H953</f>
        <v>0</v>
      </c>
      <c r="I952" s="228"/>
      <c r="J952" s="231">
        <f t="shared" si="149"/>
        <v>0</v>
      </c>
      <c r="K952" s="117"/>
      <c r="L952" s="233">
        <f t="shared" ref="L952:L957" si="160">H952+K952</f>
        <v>0</v>
      </c>
    </row>
    <row r="953" spans="1:15" s="33" customFormat="1" ht="29.25" hidden="1" customHeight="1">
      <c r="A953" s="226" t="s">
        <v>28</v>
      </c>
      <c r="B953" s="110"/>
      <c r="C953" s="224" t="s">
        <v>95</v>
      </c>
      <c r="D953" s="224" t="s">
        <v>119</v>
      </c>
      <c r="E953" s="225" t="s">
        <v>121</v>
      </c>
      <c r="F953" s="224" t="s">
        <v>29</v>
      </c>
      <c r="G953" s="224"/>
      <c r="H953" s="228">
        <f>H954</f>
        <v>0</v>
      </c>
      <c r="I953" s="228"/>
      <c r="J953" s="231">
        <f t="shared" si="149"/>
        <v>0</v>
      </c>
      <c r="K953" s="117"/>
      <c r="L953" s="233">
        <f t="shared" si="160"/>
        <v>0</v>
      </c>
    </row>
    <row r="954" spans="1:15" s="33" customFormat="1" ht="13.5" hidden="1" customHeight="1">
      <c r="A954" s="226" t="s">
        <v>9</v>
      </c>
      <c r="B954" s="110"/>
      <c r="C954" s="224" t="s">
        <v>95</v>
      </c>
      <c r="D954" s="224" t="s">
        <v>119</v>
      </c>
      <c r="E954" s="225" t="s">
        <v>121</v>
      </c>
      <c r="F954" s="224" t="s">
        <v>29</v>
      </c>
      <c r="G954" s="224" t="s">
        <v>10</v>
      </c>
      <c r="H954" s="228"/>
      <c r="I954" s="228"/>
      <c r="J954" s="231">
        <f t="shared" si="149"/>
        <v>0</v>
      </c>
      <c r="K954" s="117"/>
      <c r="L954" s="233">
        <f t="shared" si="160"/>
        <v>0</v>
      </c>
    </row>
    <row r="955" spans="1:15" s="33" customFormat="1" ht="25.5" hidden="1" customHeight="1">
      <c r="A955" s="226" t="s">
        <v>26</v>
      </c>
      <c r="B955" s="230" t="s">
        <v>404</v>
      </c>
      <c r="C955" s="224" t="s">
        <v>95</v>
      </c>
      <c r="D955" s="224" t="s">
        <v>119</v>
      </c>
      <c r="E955" s="225" t="s">
        <v>332</v>
      </c>
      <c r="F955" s="224" t="s">
        <v>27</v>
      </c>
      <c r="G955" s="224"/>
      <c r="H955" s="228">
        <f>H956</f>
        <v>0</v>
      </c>
      <c r="I955" s="228"/>
      <c r="J955" s="231">
        <f t="shared" si="149"/>
        <v>0</v>
      </c>
      <c r="K955" s="228">
        <f>K956</f>
        <v>0</v>
      </c>
      <c r="L955" s="233">
        <f t="shared" si="160"/>
        <v>0</v>
      </c>
    </row>
    <row r="956" spans="1:15" s="33" customFormat="1" ht="13.5" hidden="1" customHeight="1">
      <c r="A956" s="226" t="s">
        <v>131</v>
      </c>
      <c r="B956" s="230" t="s">
        <v>404</v>
      </c>
      <c r="C956" s="224" t="s">
        <v>95</v>
      </c>
      <c r="D956" s="224" t="s">
        <v>119</v>
      </c>
      <c r="E956" s="225" t="s">
        <v>332</v>
      </c>
      <c r="F956" s="224" t="s">
        <v>29</v>
      </c>
      <c r="G956" s="224"/>
      <c r="H956" s="228">
        <f>H957</f>
        <v>0</v>
      </c>
      <c r="I956" s="228"/>
      <c r="J956" s="231">
        <f t="shared" si="149"/>
        <v>0</v>
      </c>
      <c r="K956" s="228">
        <f>K957</f>
        <v>0</v>
      </c>
      <c r="L956" s="233">
        <f t="shared" si="160"/>
        <v>0</v>
      </c>
    </row>
    <row r="957" spans="1:15" s="33" customFormat="1" ht="13.5" hidden="1" customHeight="1">
      <c r="A957" s="226" t="s">
        <v>9</v>
      </c>
      <c r="B957" s="110" t="s">
        <v>404</v>
      </c>
      <c r="C957" s="224" t="s">
        <v>95</v>
      </c>
      <c r="D957" s="224" t="s">
        <v>119</v>
      </c>
      <c r="E957" s="225" t="s">
        <v>332</v>
      </c>
      <c r="F957" s="224" t="s">
        <v>29</v>
      </c>
      <c r="G957" s="224" t="s">
        <v>10</v>
      </c>
      <c r="H957" s="228"/>
      <c r="I957" s="228"/>
      <c r="J957" s="231">
        <f t="shared" si="149"/>
        <v>0</v>
      </c>
      <c r="K957" s="120"/>
      <c r="L957" s="233">
        <f t="shared" si="160"/>
        <v>0</v>
      </c>
    </row>
    <row r="958" spans="1:15" s="33" customFormat="1" ht="26.25">
      <c r="A958" s="227" t="s">
        <v>174</v>
      </c>
      <c r="B958" s="110" t="s">
        <v>404</v>
      </c>
      <c r="C958" s="224" t="s">
        <v>95</v>
      </c>
      <c r="D958" s="224" t="s">
        <v>119</v>
      </c>
      <c r="E958" s="225" t="s">
        <v>332</v>
      </c>
      <c r="F958" s="224" t="s">
        <v>99</v>
      </c>
      <c r="G958" s="224"/>
      <c r="H958" s="228">
        <f>H959</f>
        <v>749.7</v>
      </c>
      <c r="I958" s="228">
        <f>I959</f>
        <v>0</v>
      </c>
      <c r="J958" s="231">
        <f t="shared" si="149"/>
        <v>749.7</v>
      </c>
      <c r="K958" s="228">
        <f>K959</f>
        <v>688</v>
      </c>
      <c r="L958" s="228">
        <f>L959</f>
        <v>688</v>
      </c>
    </row>
    <row r="959" spans="1:15" s="33" customFormat="1" ht="13.5" customHeight="1">
      <c r="A959" s="227" t="s">
        <v>100</v>
      </c>
      <c r="B959" s="110" t="s">
        <v>404</v>
      </c>
      <c r="C959" s="224" t="s">
        <v>95</v>
      </c>
      <c r="D959" s="224" t="s">
        <v>119</v>
      </c>
      <c r="E959" s="225" t="s">
        <v>332</v>
      </c>
      <c r="F959" s="224" t="s">
        <v>101</v>
      </c>
      <c r="G959" s="224"/>
      <c r="H959" s="228">
        <f>H960</f>
        <v>749.7</v>
      </c>
      <c r="I959" s="228">
        <f>I960</f>
        <v>0</v>
      </c>
      <c r="J959" s="231">
        <f t="shared" si="149"/>
        <v>749.7</v>
      </c>
      <c r="K959" s="228">
        <f>K960</f>
        <v>688</v>
      </c>
      <c r="L959" s="228">
        <f>L960</f>
        <v>688</v>
      </c>
    </row>
    <row r="960" spans="1:15" s="33" customFormat="1" ht="13.5" customHeight="1">
      <c r="A960" s="227" t="s">
        <v>9</v>
      </c>
      <c r="B960" s="110" t="s">
        <v>404</v>
      </c>
      <c r="C960" s="224" t="s">
        <v>95</v>
      </c>
      <c r="D960" s="224" t="s">
        <v>119</v>
      </c>
      <c r="E960" s="225" t="s">
        <v>332</v>
      </c>
      <c r="F960" s="224" t="s">
        <v>101</v>
      </c>
      <c r="G960" s="224" t="s">
        <v>10</v>
      </c>
      <c r="H960" s="228">
        <v>749.7</v>
      </c>
      <c r="I960" s="228"/>
      <c r="J960" s="231">
        <f t="shared" si="149"/>
        <v>749.7</v>
      </c>
      <c r="K960" s="120">
        <v>688</v>
      </c>
      <c r="L960" s="233">
        <v>688</v>
      </c>
      <c r="O960" s="147"/>
    </row>
    <row r="961" spans="1:15" s="33" customFormat="1" ht="26.25">
      <c r="A961" s="158" t="s">
        <v>530</v>
      </c>
      <c r="B961" s="162" t="s">
        <v>404</v>
      </c>
      <c r="C961" s="163" t="s">
        <v>95</v>
      </c>
      <c r="D961" s="163" t="s">
        <v>119</v>
      </c>
      <c r="E961" s="24" t="s">
        <v>532</v>
      </c>
      <c r="F961" s="163"/>
      <c r="G961" s="163"/>
      <c r="H961" s="229">
        <f>H962+H968+H974</f>
        <v>84</v>
      </c>
      <c r="I961" s="229">
        <f>I962+I968+I974</f>
        <v>0</v>
      </c>
      <c r="J961" s="231">
        <f t="shared" si="149"/>
        <v>84</v>
      </c>
      <c r="K961" s="229">
        <f>K962+K968+K974</f>
        <v>84</v>
      </c>
      <c r="L961" s="229">
        <f>L962+L968+L974</f>
        <v>84</v>
      </c>
      <c r="O961" s="147"/>
    </row>
    <row r="962" spans="1:15" s="33" customFormat="1" ht="26.25">
      <c r="A962" s="158" t="s">
        <v>531</v>
      </c>
      <c r="B962" s="162" t="s">
        <v>404</v>
      </c>
      <c r="C962" s="163" t="s">
        <v>95</v>
      </c>
      <c r="D962" s="163" t="s">
        <v>119</v>
      </c>
      <c r="E962" s="24" t="s">
        <v>533</v>
      </c>
      <c r="F962" s="163"/>
      <c r="G962" s="163"/>
      <c r="H962" s="229">
        <f t="shared" ref="H962:I966" si="161">H963</f>
        <v>10</v>
      </c>
      <c r="I962" s="229">
        <f t="shared" si="161"/>
        <v>0</v>
      </c>
      <c r="J962" s="231">
        <f t="shared" si="149"/>
        <v>10</v>
      </c>
      <c r="K962" s="229">
        <f t="shared" ref="K962:L966" si="162">K963</f>
        <v>10</v>
      </c>
      <c r="L962" s="229">
        <f t="shared" si="162"/>
        <v>10</v>
      </c>
      <c r="O962" s="147"/>
    </row>
    <row r="963" spans="1:15" s="33" customFormat="1" ht="51">
      <c r="A963" s="193" t="s">
        <v>534</v>
      </c>
      <c r="B963" s="164" t="s">
        <v>404</v>
      </c>
      <c r="C963" s="165" t="s">
        <v>95</v>
      </c>
      <c r="D963" s="165" t="s">
        <v>119</v>
      </c>
      <c r="E963" s="27" t="s">
        <v>535</v>
      </c>
      <c r="F963" s="165"/>
      <c r="G963" s="165"/>
      <c r="H963" s="228">
        <f t="shared" si="161"/>
        <v>10</v>
      </c>
      <c r="I963" s="228">
        <f t="shared" si="161"/>
        <v>0</v>
      </c>
      <c r="J963" s="231">
        <f t="shared" si="149"/>
        <v>10</v>
      </c>
      <c r="K963" s="228">
        <f t="shared" si="162"/>
        <v>10</v>
      </c>
      <c r="L963" s="228">
        <f t="shared" si="162"/>
        <v>10</v>
      </c>
      <c r="O963" s="147"/>
    </row>
    <row r="964" spans="1:15" s="33" customFormat="1" ht="13.5">
      <c r="A964" s="193" t="s">
        <v>214</v>
      </c>
      <c r="B964" s="164" t="s">
        <v>404</v>
      </c>
      <c r="C964" s="165" t="s">
        <v>95</v>
      </c>
      <c r="D964" s="165" t="s">
        <v>119</v>
      </c>
      <c r="E964" s="27" t="s">
        <v>536</v>
      </c>
      <c r="F964" s="165"/>
      <c r="G964" s="165"/>
      <c r="H964" s="228">
        <f t="shared" si="161"/>
        <v>10</v>
      </c>
      <c r="I964" s="228">
        <f t="shared" si="161"/>
        <v>0</v>
      </c>
      <c r="J964" s="231">
        <f t="shared" si="149"/>
        <v>10</v>
      </c>
      <c r="K964" s="228">
        <f t="shared" si="162"/>
        <v>10</v>
      </c>
      <c r="L964" s="228">
        <f t="shared" si="162"/>
        <v>10</v>
      </c>
      <c r="O964" s="147"/>
    </row>
    <row r="965" spans="1:15" s="33" customFormat="1" ht="25.5">
      <c r="A965" s="226" t="s">
        <v>35</v>
      </c>
      <c r="B965" s="164" t="s">
        <v>404</v>
      </c>
      <c r="C965" s="165" t="s">
        <v>95</v>
      </c>
      <c r="D965" s="165" t="s">
        <v>119</v>
      </c>
      <c r="E965" s="27" t="s">
        <v>536</v>
      </c>
      <c r="F965" s="165" t="s">
        <v>27</v>
      </c>
      <c r="G965" s="165"/>
      <c r="H965" s="228">
        <f t="shared" si="161"/>
        <v>10</v>
      </c>
      <c r="I965" s="228">
        <f t="shared" si="161"/>
        <v>0</v>
      </c>
      <c r="J965" s="231">
        <f t="shared" si="149"/>
        <v>10</v>
      </c>
      <c r="K965" s="228">
        <f t="shared" si="162"/>
        <v>10</v>
      </c>
      <c r="L965" s="228">
        <f t="shared" si="162"/>
        <v>10</v>
      </c>
      <c r="O965" s="147"/>
    </row>
    <row r="966" spans="1:15" s="33" customFormat="1" ht="25.5">
      <c r="A966" s="226" t="s">
        <v>28</v>
      </c>
      <c r="B966" s="164" t="s">
        <v>404</v>
      </c>
      <c r="C966" s="165" t="s">
        <v>95</v>
      </c>
      <c r="D966" s="165" t="s">
        <v>119</v>
      </c>
      <c r="E966" s="27" t="s">
        <v>536</v>
      </c>
      <c r="F966" s="165" t="s">
        <v>76</v>
      </c>
      <c r="G966" s="165"/>
      <c r="H966" s="228">
        <f t="shared" si="161"/>
        <v>10</v>
      </c>
      <c r="I966" s="228">
        <f t="shared" si="161"/>
        <v>0</v>
      </c>
      <c r="J966" s="231">
        <f t="shared" si="149"/>
        <v>10</v>
      </c>
      <c r="K966" s="228">
        <f t="shared" si="162"/>
        <v>10</v>
      </c>
      <c r="L966" s="228">
        <f t="shared" si="162"/>
        <v>10</v>
      </c>
      <c r="O966" s="147"/>
    </row>
    <row r="967" spans="1:15" s="33" customFormat="1" ht="13.5">
      <c r="A967" s="226" t="s">
        <v>9</v>
      </c>
      <c r="B967" s="164" t="s">
        <v>404</v>
      </c>
      <c r="C967" s="165" t="s">
        <v>95</v>
      </c>
      <c r="D967" s="165" t="s">
        <v>119</v>
      </c>
      <c r="E967" s="27" t="s">
        <v>536</v>
      </c>
      <c r="F967" s="165" t="s">
        <v>76</v>
      </c>
      <c r="G967" s="165" t="s">
        <v>10</v>
      </c>
      <c r="H967" s="228">
        <v>10</v>
      </c>
      <c r="I967" s="228"/>
      <c r="J967" s="231">
        <f t="shared" si="149"/>
        <v>10</v>
      </c>
      <c r="K967" s="228">
        <v>10</v>
      </c>
      <c r="L967" s="228">
        <v>10</v>
      </c>
      <c r="O967" s="147"/>
    </row>
    <row r="968" spans="1:15" s="33" customFormat="1" ht="39">
      <c r="A968" s="158" t="s">
        <v>539</v>
      </c>
      <c r="B968" s="162"/>
      <c r="C968" s="163"/>
      <c r="D968" s="163"/>
      <c r="E968" s="24"/>
      <c r="F968" s="163"/>
      <c r="G968" s="163"/>
      <c r="H968" s="229">
        <f t="shared" ref="H968:I972" si="163">H969</f>
        <v>64</v>
      </c>
      <c r="I968" s="229">
        <f t="shared" si="163"/>
        <v>0</v>
      </c>
      <c r="J968" s="231">
        <f t="shared" si="149"/>
        <v>64</v>
      </c>
      <c r="K968" s="229">
        <f t="shared" ref="K968:L972" si="164">K969</f>
        <v>64</v>
      </c>
      <c r="L968" s="229">
        <f t="shared" si="164"/>
        <v>64</v>
      </c>
      <c r="O968" s="147"/>
    </row>
    <row r="969" spans="1:15" s="33" customFormat="1" ht="25.5">
      <c r="A969" s="193" t="s">
        <v>537</v>
      </c>
      <c r="B969" s="164" t="s">
        <v>404</v>
      </c>
      <c r="C969" s="165" t="s">
        <v>95</v>
      </c>
      <c r="D969" s="165" t="s">
        <v>119</v>
      </c>
      <c r="E969" s="27" t="s">
        <v>538</v>
      </c>
      <c r="F969" s="165"/>
      <c r="G969" s="165"/>
      <c r="H969" s="228">
        <f t="shared" si="163"/>
        <v>64</v>
      </c>
      <c r="I969" s="228">
        <f t="shared" si="163"/>
        <v>0</v>
      </c>
      <c r="J969" s="231">
        <f t="shared" si="149"/>
        <v>64</v>
      </c>
      <c r="K969" s="228">
        <f t="shared" si="164"/>
        <v>64</v>
      </c>
      <c r="L969" s="228">
        <f t="shared" si="164"/>
        <v>64</v>
      </c>
      <c r="O969" s="147"/>
    </row>
    <row r="970" spans="1:15" s="33" customFormat="1" ht="13.5">
      <c r="A970" s="193" t="s">
        <v>214</v>
      </c>
      <c r="B970" s="164" t="s">
        <v>404</v>
      </c>
      <c r="C970" s="165" t="s">
        <v>95</v>
      </c>
      <c r="D970" s="165" t="s">
        <v>119</v>
      </c>
      <c r="E970" s="27" t="s">
        <v>542</v>
      </c>
      <c r="F970" s="165"/>
      <c r="G970" s="165"/>
      <c r="H970" s="228">
        <f t="shared" si="163"/>
        <v>64</v>
      </c>
      <c r="I970" s="228">
        <f t="shared" si="163"/>
        <v>0</v>
      </c>
      <c r="J970" s="231">
        <f t="shared" si="149"/>
        <v>64</v>
      </c>
      <c r="K970" s="228">
        <f t="shared" si="164"/>
        <v>64</v>
      </c>
      <c r="L970" s="228">
        <f t="shared" si="164"/>
        <v>64</v>
      </c>
      <c r="O970" s="147"/>
    </row>
    <row r="971" spans="1:15" s="33" customFormat="1" ht="25.5">
      <c r="A971" s="226" t="s">
        <v>35</v>
      </c>
      <c r="B971" s="164" t="s">
        <v>404</v>
      </c>
      <c r="C971" s="165" t="s">
        <v>95</v>
      </c>
      <c r="D971" s="165" t="s">
        <v>119</v>
      </c>
      <c r="E971" s="27" t="s">
        <v>542</v>
      </c>
      <c r="F971" s="165" t="s">
        <v>27</v>
      </c>
      <c r="G971" s="165"/>
      <c r="H971" s="228">
        <f t="shared" si="163"/>
        <v>64</v>
      </c>
      <c r="I971" s="228">
        <f t="shared" si="163"/>
        <v>0</v>
      </c>
      <c r="J971" s="231">
        <f t="shared" si="149"/>
        <v>64</v>
      </c>
      <c r="K971" s="228">
        <f t="shared" si="164"/>
        <v>64</v>
      </c>
      <c r="L971" s="228">
        <f t="shared" si="164"/>
        <v>64</v>
      </c>
      <c r="O971" s="147"/>
    </row>
    <row r="972" spans="1:15" s="33" customFormat="1" ht="25.5">
      <c r="A972" s="226" t="s">
        <v>28</v>
      </c>
      <c r="B972" s="164" t="s">
        <v>404</v>
      </c>
      <c r="C972" s="165" t="s">
        <v>95</v>
      </c>
      <c r="D972" s="165" t="s">
        <v>119</v>
      </c>
      <c r="E972" s="27" t="s">
        <v>542</v>
      </c>
      <c r="F972" s="165" t="s">
        <v>76</v>
      </c>
      <c r="G972" s="165"/>
      <c r="H972" s="228">
        <f t="shared" si="163"/>
        <v>64</v>
      </c>
      <c r="I972" s="228">
        <f t="shared" si="163"/>
        <v>0</v>
      </c>
      <c r="J972" s="231">
        <f t="shared" si="149"/>
        <v>64</v>
      </c>
      <c r="K972" s="228">
        <f t="shared" si="164"/>
        <v>64</v>
      </c>
      <c r="L972" s="228">
        <f t="shared" si="164"/>
        <v>64</v>
      </c>
      <c r="O972" s="147"/>
    </row>
    <row r="973" spans="1:15" s="33" customFormat="1" ht="13.5">
      <c r="A973" s="226" t="s">
        <v>9</v>
      </c>
      <c r="B973" s="164" t="s">
        <v>404</v>
      </c>
      <c r="C973" s="165" t="s">
        <v>95</v>
      </c>
      <c r="D973" s="165" t="s">
        <v>119</v>
      </c>
      <c r="E973" s="27" t="s">
        <v>542</v>
      </c>
      <c r="F973" s="165" t="s">
        <v>76</v>
      </c>
      <c r="G973" s="165" t="s">
        <v>10</v>
      </c>
      <c r="H973" s="228">
        <v>64</v>
      </c>
      <c r="I973" s="228"/>
      <c r="J973" s="231">
        <f t="shared" ref="J973:J1053" si="165">H973+I973</f>
        <v>64</v>
      </c>
      <c r="K973" s="228">
        <v>64</v>
      </c>
      <c r="L973" s="228">
        <v>64</v>
      </c>
      <c r="O973" s="147"/>
    </row>
    <row r="974" spans="1:15" s="33" customFormat="1" ht="39">
      <c r="A974" s="158" t="s">
        <v>540</v>
      </c>
      <c r="B974" s="162" t="s">
        <v>404</v>
      </c>
      <c r="C974" s="163" t="s">
        <v>95</v>
      </c>
      <c r="D974" s="163" t="s">
        <v>119</v>
      </c>
      <c r="E974" s="24" t="s">
        <v>543</v>
      </c>
      <c r="F974" s="163"/>
      <c r="G974" s="163"/>
      <c r="H974" s="229">
        <f t="shared" ref="H974:I977" si="166">H975</f>
        <v>10</v>
      </c>
      <c r="I974" s="229">
        <f t="shared" si="166"/>
        <v>0</v>
      </c>
      <c r="J974" s="231">
        <f t="shared" si="165"/>
        <v>10</v>
      </c>
      <c r="K974" s="229">
        <f t="shared" ref="K974:L977" si="167">K975</f>
        <v>10</v>
      </c>
      <c r="L974" s="229">
        <f t="shared" si="167"/>
        <v>10</v>
      </c>
      <c r="O974" s="147"/>
    </row>
    <row r="975" spans="1:15" s="33" customFormat="1" ht="38.25">
      <c r="A975" s="193" t="s">
        <v>541</v>
      </c>
      <c r="B975" s="164" t="s">
        <v>404</v>
      </c>
      <c r="C975" s="165" t="s">
        <v>95</v>
      </c>
      <c r="D975" s="165" t="s">
        <v>119</v>
      </c>
      <c r="E975" s="27" t="s">
        <v>544</v>
      </c>
      <c r="F975" s="165"/>
      <c r="G975" s="165"/>
      <c r="H975" s="228">
        <f t="shared" si="166"/>
        <v>10</v>
      </c>
      <c r="I975" s="228">
        <f t="shared" si="166"/>
        <v>0</v>
      </c>
      <c r="J975" s="231">
        <f t="shared" si="165"/>
        <v>10</v>
      </c>
      <c r="K975" s="228">
        <f t="shared" si="167"/>
        <v>10</v>
      </c>
      <c r="L975" s="228">
        <f t="shared" si="167"/>
        <v>10</v>
      </c>
      <c r="O975" s="147"/>
    </row>
    <row r="976" spans="1:15" s="33" customFormat="1" ht="13.5">
      <c r="A976" s="193" t="s">
        <v>214</v>
      </c>
      <c r="B976" s="164" t="s">
        <v>404</v>
      </c>
      <c r="C976" s="165" t="s">
        <v>95</v>
      </c>
      <c r="D976" s="165" t="s">
        <v>119</v>
      </c>
      <c r="E976" s="27" t="s">
        <v>545</v>
      </c>
      <c r="F976" s="165"/>
      <c r="G976" s="165"/>
      <c r="H976" s="228">
        <f t="shared" si="166"/>
        <v>10</v>
      </c>
      <c r="I976" s="228">
        <f t="shared" si="166"/>
        <v>0</v>
      </c>
      <c r="J976" s="231">
        <f t="shared" si="165"/>
        <v>10</v>
      </c>
      <c r="K976" s="228">
        <f t="shared" si="167"/>
        <v>10</v>
      </c>
      <c r="L976" s="228">
        <f t="shared" si="167"/>
        <v>10</v>
      </c>
      <c r="O976" s="147"/>
    </row>
    <row r="977" spans="1:15" s="33" customFormat="1" ht="25.5">
      <c r="A977" s="226" t="s">
        <v>35</v>
      </c>
      <c r="B977" s="164" t="s">
        <v>404</v>
      </c>
      <c r="C977" s="165" t="s">
        <v>95</v>
      </c>
      <c r="D977" s="165" t="s">
        <v>119</v>
      </c>
      <c r="E977" s="27" t="s">
        <v>545</v>
      </c>
      <c r="F977" s="165" t="s">
        <v>27</v>
      </c>
      <c r="G977" s="165"/>
      <c r="H977" s="228">
        <f t="shared" si="166"/>
        <v>10</v>
      </c>
      <c r="I977" s="228">
        <f t="shared" si="166"/>
        <v>0</v>
      </c>
      <c r="J977" s="231">
        <f t="shared" si="165"/>
        <v>10</v>
      </c>
      <c r="K977" s="228">
        <f t="shared" si="167"/>
        <v>10</v>
      </c>
      <c r="L977" s="228">
        <f t="shared" si="167"/>
        <v>10</v>
      </c>
      <c r="O977" s="147"/>
    </row>
    <row r="978" spans="1:15" s="33" customFormat="1" ht="25.5">
      <c r="A978" s="226" t="s">
        <v>28</v>
      </c>
      <c r="B978" s="164" t="s">
        <v>404</v>
      </c>
      <c r="C978" s="165" t="s">
        <v>95</v>
      </c>
      <c r="D978" s="165" t="s">
        <v>119</v>
      </c>
      <c r="E978" s="27" t="s">
        <v>545</v>
      </c>
      <c r="F978" s="165" t="s">
        <v>76</v>
      </c>
      <c r="G978" s="165"/>
      <c r="H978" s="228">
        <f>H979</f>
        <v>10</v>
      </c>
      <c r="I978" s="228">
        <f>I979</f>
        <v>0</v>
      </c>
      <c r="J978" s="231">
        <f t="shared" si="165"/>
        <v>10</v>
      </c>
      <c r="K978" s="228">
        <f>K979</f>
        <v>10</v>
      </c>
      <c r="L978" s="228">
        <f>L979</f>
        <v>10</v>
      </c>
      <c r="O978" s="147"/>
    </row>
    <row r="979" spans="1:15" s="33" customFormat="1" ht="13.5">
      <c r="A979" s="226" t="s">
        <v>9</v>
      </c>
      <c r="B979" s="164" t="s">
        <v>404</v>
      </c>
      <c r="C979" s="165" t="s">
        <v>95</v>
      </c>
      <c r="D979" s="165" t="s">
        <v>119</v>
      </c>
      <c r="E979" s="27" t="s">
        <v>545</v>
      </c>
      <c r="F979" s="165" t="s">
        <v>76</v>
      </c>
      <c r="G979" s="165" t="s">
        <v>10</v>
      </c>
      <c r="H979" s="228">
        <v>10</v>
      </c>
      <c r="I979" s="228"/>
      <c r="J979" s="231">
        <f t="shared" si="165"/>
        <v>10</v>
      </c>
      <c r="K979" s="228">
        <v>10</v>
      </c>
      <c r="L979" s="228">
        <v>10</v>
      </c>
      <c r="O979" s="147"/>
    </row>
    <row r="980" spans="1:15" s="33" customFormat="1" ht="26.25">
      <c r="A980" s="158" t="s">
        <v>614</v>
      </c>
      <c r="B980" s="162" t="s">
        <v>404</v>
      </c>
      <c r="C980" s="163" t="s">
        <v>95</v>
      </c>
      <c r="D980" s="163" t="s">
        <v>119</v>
      </c>
      <c r="E980" s="24" t="s">
        <v>615</v>
      </c>
      <c r="F980" s="163"/>
      <c r="G980" s="163"/>
      <c r="H980" s="228">
        <f t="shared" ref="H980:I984" si="168">H981</f>
        <v>0</v>
      </c>
      <c r="I980" s="228">
        <f t="shared" si="168"/>
        <v>0</v>
      </c>
      <c r="J980" s="231">
        <f t="shared" si="165"/>
        <v>0</v>
      </c>
      <c r="K980" s="228"/>
      <c r="L980" s="228"/>
      <c r="O980" s="147"/>
    </row>
    <row r="981" spans="1:15" s="33" customFormat="1" ht="28.5" customHeight="1">
      <c r="A981" s="64" t="s">
        <v>616</v>
      </c>
      <c r="B981" s="164" t="s">
        <v>404</v>
      </c>
      <c r="C981" s="165" t="s">
        <v>95</v>
      </c>
      <c r="D981" s="165" t="s">
        <v>119</v>
      </c>
      <c r="E981" s="27" t="s">
        <v>617</v>
      </c>
      <c r="F981" s="165"/>
      <c r="G981" s="165"/>
      <c r="H981" s="228">
        <f t="shared" si="168"/>
        <v>0</v>
      </c>
      <c r="I981" s="228">
        <f t="shared" si="168"/>
        <v>0</v>
      </c>
      <c r="J981" s="231">
        <f t="shared" si="165"/>
        <v>0</v>
      </c>
      <c r="K981" s="228"/>
      <c r="L981" s="228"/>
      <c r="O981" s="147"/>
    </row>
    <row r="982" spans="1:15" s="33" customFormat="1" ht="13.5">
      <c r="A982" s="64" t="s">
        <v>214</v>
      </c>
      <c r="B982" s="164" t="s">
        <v>404</v>
      </c>
      <c r="C982" s="165" t="s">
        <v>95</v>
      </c>
      <c r="D982" s="165" t="s">
        <v>119</v>
      </c>
      <c r="E982" s="27" t="s">
        <v>618</v>
      </c>
      <c r="F982" s="165"/>
      <c r="G982" s="165"/>
      <c r="H982" s="228">
        <f t="shared" si="168"/>
        <v>0</v>
      </c>
      <c r="I982" s="228">
        <f t="shared" si="168"/>
        <v>0</v>
      </c>
      <c r="J982" s="231">
        <f t="shared" si="165"/>
        <v>0</v>
      </c>
      <c r="K982" s="228"/>
      <c r="L982" s="228"/>
      <c r="O982" s="147"/>
    </row>
    <row r="983" spans="1:15" s="33" customFormat="1" ht="26.25">
      <c r="A983" s="227" t="s">
        <v>174</v>
      </c>
      <c r="B983" s="164" t="s">
        <v>404</v>
      </c>
      <c r="C983" s="165" t="s">
        <v>95</v>
      </c>
      <c r="D983" s="165" t="s">
        <v>119</v>
      </c>
      <c r="E983" s="27" t="s">
        <v>618</v>
      </c>
      <c r="F983" s="224" t="s">
        <v>99</v>
      </c>
      <c r="G983" s="224"/>
      <c r="H983" s="228">
        <f t="shared" si="168"/>
        <v>0</v>
      </c>
      <c r="I983" s="228">
        <f t="shared" si="168"/>
        <v>0</v>
      </c>
      <c r="J983" s="231">
        <f t="shared" si="165"/>
        <v>0</v>
      </c>
      <c r="K983" s="228"/>
      <c r="L983" s="228"/>
      <c r="O983" s="147"/>
    </row>
    <row r="984" spans="1:15" s="33" customFormat="1" ht="13.5">
      <c r="A984" s="227" t="s">
        <v>100</v>
      </c>
      <c r="B984" s="164" t="s">
        <v>404</v>
      </c>
      <c r="C984" s="165" t="s">
        <v>95</v>
      </c>
      <c r="D984" s="165" t="s">
        <v>119</v>
      </c>
      <c r="E984" s="27" t="s">
        <v>618</v>
      </c>
      <c r="F984" s="224" t="s">
        <v>101</v>
      </c>
      <c r="G984" s="224"/>
      <c r="H984" s="228">
        <f t="shared" si="168"/>
        <v>0</v>
      </c>
      <c r="I984" s="228">
        <f t="shared" si="168"/>
        <v>0</v>
      </c>
      <c r="J984" s="231">
        <f t="shared" si="165"/>
        <v>0</v>
      </c>
      <c r="K984" s="228"/>
      <c r="L984" s="228"/>
      <c r="O984" s="147"/>
    </row>
    <row r="985" spans="1:15" s="33" customFormat="1" ht="13.5">
      <c r="A985" s="227" t="s">
        <v>9</v>
      </c>
      <c r="B985" s="164" t="s">
        <v>404</v>
      </c>
      <c r="C985" s="165" t="s">
        <v>95</v>
      </c>
      <c r="D985" s="165" t="s">
        <v>119</v>
      </c>
      <c r="E985" s="27" t="s">
        <v>618</v>
      </c>
      <c r="F985" s="224" t="s">
        <v>101</v>
      </c>
      <c r="G985" s="224" t="s">
        <v>10</v>
      </c>
      <c r="H985" s="228"/>
      <c r="I985" s="228"/>
      <c r="J985" s="231">
        <f t="shared" si="165"/>
        <v>0</v>
      </c>
      <c r="K985" s="228"/>
      <c r="L985" s="228"/>
      <c r="O985" s="147"/>
    </row>
    <row r="986" spans="1:15" s="33" customFormat="1" ht="13.5">
      <c r="A986" s="21" t="s">
        <v>118</v>
      </c>
      <c r="B986" s="164" t="s">
        <v>404</v>
      </c>
      <c r="C986" s="165" t="s">
        <v>95</v>
      </c>
      <c r="D986" s="165" t="s">
        <v>119</v>
      </c>
      <c r="E986" s="24"/>
      <c r="F986" s="223"/>
      <c r="G986" s="223"/>
      <c r="H986" s="228">
        <f t="shared" ref="H986:I991" si="169">H987</f>
        <v>9.4</v>
      </c>
      <c r="I986" s="228">
        <f t="shared" si="169"/>
        <v>0</v>
      </c>
      <c r="J986" s="233">
        <f t="shared" si="165"/>
        <v>9.4</v>
      </c>
      <c r="K986" s="228"/>
      <c r="L986" s="228"/>
      <c r="O986" s="147"/>
    </row>
    <row r="987" spans="1:15" s="33" customFormat="1" ht="18.75" customHeight="1">
      <c r="A987" s="36" t="s">
        <v>16</v>
      </c>
      <c r="B987" s="162" t="s">
        <v>404</v>
      </c>
      <c r="C987" s="163" t="s">
        <v>95</v>
      </c>
      <c r="D987" s="163" t="s">
        <v>119</v>
      </c>
      <c r="E987" s="24" t="s">
        <v>203</v>
      </c>
      <c r="F987" s="223"/>
      <c r="G987" s="223"/>
      <c r="H987" s="228">
        <f t="shared" si="169"/>
        <v>9.4</v>
      </c>
      <c r="I987" s="228">
        <f t="shared" si="169"/>
        <v>0</v>
      </c>
      <c r="J987" s="233">
        <f t="shared" si="165"/>
        <v>9.4</v>
      </c>
      <c r="K987" s="228"/>
      <c r="L987" s="228"/>
      <c r="O987" s="147"/>
    </row>
    <row r="988" spans="1:15" s="33" customFormat="1" ht="29.25" customHeight="1">
      <c r="A988" s="64" t="s">
        <v>620</v>
      </c>
      <c r="B988" s="164" t="s">
        <v>404</v>
      </c>
      <c r="C988" s="165" t="s">
        <v>95</v>
      </c>
      <c r="D988" s="165" t="s">
        <v>119</v>
      </c>
      <c r="E988" s="27" t="s">
        <v>619</v>
      </c>
      <c r="F988" s="165"/>
      <c r="G988" s="165"/>
      <c r="H988" s="228">
        <f t="shared" si="169"/>
        <v>9.4</v>
      </c>
      <c r="I988" s="228">
        <f t="shared" si="169"/>
        <v>0</v>
      </c>
      <c r="J988" s="233">
        <f t="shared" si="165"/>
        <v>9.4</v>
      </c>
      <c r="K988" s="228"/>
      <c r="L988" s="228"/>
      <c r="O988" s="147"/>
    </row>
    <row r="989" spans="1:15" s="33" customFormat="1" ht="13.5">
      <c r="A989" s="64" t="s">
        <v>214</v>
      </c>
      <c r="B989" s="164" t="s">
        <v>404</v>
      </c>
      <c r="C989" s="165" t="s">
        <v>95</v>
      </c>
      <c r="D989" s="165" t="s">
        <v>119</v>
      </c>
      <c r="E989" s="27" t="s">
        <v>619</v>
      </c>
      <c r="F989" s="165"/>
      <c r="G989" s="165"/>
      <c r="H989" s="228">
        <f t="shared" si="169"/>
        <v>9.4</v>
      </c>
      <c r="I989" s="228">
        <f t="shared" si="169"/>
        <v>0</v>
      </c>
      <c r="J989" s="233">
        <f t="shared" si="165"/>
        <v>9.4</v>
      </c>
      <c r="K989" s="228"/>
      <c r="L989" s="228"/>
      <c r="O989" s="147"/>
    </row>
    <row r="990" spans="1:15" s="33" customFormat="1" ht="26.25">
      <c r="A990" s="227" t="s">
        <v>174</v>
      </c>
      <c r="B990" s="164" t="s">
        <v>404</v>
      </c>
      <c r="C990" s="165" t="s">
        <v>95</v>
      </c>
      <c r="D990" s="165" t="s">
        <v>119</v>
      </c>
      <c r="E990" s="27" t="s">
        <v>619</v>
      </c>
      <c r="F990" s="224" t="s">
        <v>99</v>
      </c>
      <c r="G990" s="224"/>
      <c r="H990" s="228">
        <f t="shared" si="169"/>
        <v>9.4</v>
      </c>
      <c r="I990" s="228">
        <f t="shared" si="169"/>
        <v>0</v>
      </c>
      <c r="J990" s="233">
        <f t="shared" si="165"/>
        <v>9.4</v>
      </c>
      <c r="K990" s="228"/>
      <c r="L990" s="228"/>
      <c r="O990" s="147"/>
    </row>
    <row r="991" spans="1:15" s="33" customFormat="1" ht="13.5">
      <c r="A991" s="227" t="s">
        <v>100</v>
      </c>
      <c r="B991" s="164" t="s">
        <v>404</v>
      </c>
      <c r="C991" s="165" t="s">
        <v>95</v>
      </c>
      <c r="D991" s="165" t="s">
        <v>119</v>
      </c>
      <c r="E991" s="27" t="s">
        <v>619</v>
      </c>
      <c r="F991" s="224" t="s">
        <v>101</v>
      </c>
      <c r="G991" s="224"/>
      <c r="H991" s="228">
        <f t="shared" si="169"/>
        <v>9.4</v>
      </c>
      <c r="I991" s="228">
        <f t="shared" si="169"/>
        <v>0</v>
      </c>
      <c r="J991" s="233">
        <f t="shared" si="165"/>
        <v>9.4</v>
      </c>
      <c r="K991" s="228"/>
      <c r="L991" s="228"/>
      <c r="O991" s="147"/>
    </row>
    <row r="992" spans="1:15" s="33" customFormat="1" ht="13.5">
      <c r="A992" s="227" t="s">
        <v>9</v>
      </c>
      <c r="B992" s="164" t="s">
        <v>404</v>
      </c>
      <c r="C992" s="165" t="s">
        <v>95</v>
      </c>
      <c r="D992" s="165" t="s">
        <v>119</v>
      </c>
      <c r="E992" s="27" t="s">
        <v>619</v>
      </c>
      <c r="F992" s="224" t="s">
        <v>101</v>
      </c>
      <c r="G992" s="224" t="s">
        <v>10</v>
      </c>
      <c r="H992" s="228">
        <v>9.4</v>
      </c>
      <c r="I992" s="228"/>
      <c r="J992" s="233">
        <f t="shared" si="165"/>
        <v>9.4</v>
      </c>
      <c r="K992" s="228"/>
      <c r="L992" s="228"/>
      <c r="O992" s="147"/>
    </row>
    <row r="993" spans="1:15" s="33" customFormat="1" ht="13.5">
      <c r="A993" s="36" t="s">
        <v>129</v>
      </c>
      <c r="B993" s="111" t="s">
        <v>404</v>
      </c>
      <c r="C993" s="223" t="s">
        <v>95</v>
      </c>
      <c r="D993" s="223" t="s">
        <v>130</v>
      </c>
      <c r="E993" s="223"/>
      <c r="F993" s="223"/>
      <c r="G993" s="223"/>
      <c r="H993" s="229">
        <f>H994</f>
        <v>2485.3000000000002</v>
      </c>
      <c r="I993" s="229">
        <f>I994</f>
        <v>0</v>
      </c>
      <c r="J993" s="231">
        <f t="shared" si="165"/>
        <v>2485.3000000000002</v>
      </c>
      <c r="K993" s="229">
        <f>K994</f>
        <v>2237.1</v>
      </c>
      <c r="L993" s="229">
        <f>L994</f>
        <v>2237.1</v>
      </c>
    </row>
    <row r="994" spans="1:15" s="33" customFormat="1" ht="16.5" customHeight="1">
      <c r="A994" s="36" t="s">
        <v>16</v>
      </c>
      <c r="B994" s="111" t="s">
        <v>404</v>
      </c>
      <c r="C994" s="223" t="s">
        <v>95</v>
      </c>
      <c r="D994" s="223" t="s">
        <v>130</v>
      </c>
      <c r="E994" s="223" t="s">
        <v>203</v>
      </c>
      <c r="F994" s="223"/>
      <c r="G994" s="223"/>
      <c r="H994" s="229">
        <f>H995+H1002</f>
        <v>2485.3000000000002</v>
      </c>
      <c r="I994" s="229">
        <f>I995+I1002</f>
        <v>0</v>
      </c>
      <c r="J994" s="231">
        <f t="shared" si="165"/>
        <v>2485.3000000000002</v>
      </c>
      <c r="K994" s="229">
        <f>K995+K1002</f>
        <v>2237.1</v>
      </c>
      <c r="L994" s="229">
        <f>L995+L1002</f>
        <v>2237.1</v>
      </c>
    </row>
    <row r="995" spans="1:15" s="33" customFormat="1" ht="16.5" customHeight="1">
      <c r="A995" s="36" t="s">
        <v>207</v>
      </c>
      <c r="B995" s="111" t="s">
        <v>404</v>
      </c>
      <c r="C995" s="223" t="s">
        <v>95</v>
      </c>
      <c r="D995" s="223" t="s">
        <v>130</v>
      </c>
      <c r="E995" s="223" t="s">
        <v>206</v>
      </c>
      <c r="F995" s="223"/>
      <c r="G995" s="223"/>
      <c r="H995" s="229">
        <f>H996+H999</f>
        <v>1537.3</v>
      </c>
      <c r="I995" s="229">
        <f>I996+I999</f>
        <v>0</v>
      </c>
      <c r="J995" s="231">
        <f t="shared" si="165"/>
        <v>1537.3</v>
      </c>
      <c r="K995" s="229">
        <f>K996+K999</f>
        <v>1411.1</v>
      </c>
      <c r="L995" s="229">
        <f>L996+L999</f>
        <v>1411.1</v>
      </c>
    </row>
    <row r="996" spans="1:15" s="33" customFormat="1" ht="62.25" customHeight="1">
      <c r="A996" s="226" t="s">
        <v>18</v>
      </c>
      <c r="B996" s="110" t="s">
        <v>404</v>
      </c>
      <c r="C996" s="224" t="s">
        <v>95</v>
      </c>
      <c r="D996" s="224" t="s">
        <v>130</v>
      </c>
      <c r="E996" s="224" t="s">
        <v>206</v>
      </c>
      <c r="F996" s="224" t="s">
        <v>19</v>
      </c>
      <c r="G996" s="224"/>
      <c r="H996" s="228">
        <f t="shared" ref="H996:L997" si="170">H997</f>
        <v>1537.3</v>
      </c>
      <c r="I996" s="228">
        <f t="shared" si="170"/>
        <v>0</v>
      </c>
      <c r="J996" s="231">
        <f t="shared" si="165"/>
        <v>1537.3</v>
      </c>
      <c r="K996" s="228">
        <f t="shared" si="170"/>
        <v>1411.1</v>
      </c>
      <c r="L996" s="228">
        <f t="shared" si="170"/>
        <v>1411.1</v>
      </c>
    </row>
    <row r="997" spans="1:15" s="33" customFormat="1" ht="25.5">
      <c r="A997" s="226" t="s">
        <v>20</v>
      </c>
      <c r="B997" s="110" t="s">
        <v>404</v>
      </c>
      <c r="C997" s="224" t="s">
        <v>95</v>
      </c>
      <c r="D997" s="224" t="s">
        <v>130</v>
      </c>
      <c r="E997" s="224" t="s">
        <v>206</v>
      </c>
      <c r="F997" s="224" t="s">
        <v>21</v>
      </c>
      <c r="G997" s="224"/>
      <c r="H997" s="228">
        <f>H998</f>
        <v>1537.3</v>
      </c>
      <c r="I997" s="228">
        <f>I998</f>
        <v>0</v>
      </c>
      <c r="J997" s="231">
        <f t="shared" si="165"/>
        <v>1537.3</v>
      </c>
      <c r="K997" s="228">
        <f t="shared" si="170"/>
        <v>1411.1</v>
      </c>
      <c r="L997" s="228">
        <f t="shared" si="170"/>
        <v>1411.1</v>
      </c>
    </row>
    <row r="998" spans="1:15" s="33" customFormat="1" ht="13.5">
      <c r="A998" s="226" t="s">
        <v>9</v>
      </c>
      <c r="B998" s="110" t="s">
        <v>404</v>
      </c>
      <c r="C998" s="224" t="s">
        <v>95</v>
      </c>
      <c r="D998" s="224" t="s">
        <v>130</v>
      </c>
      <c r="E998" s="224" t="s">
        <v>206</v>
      </c>
      <c r="F998" s="224" t="s">
        <v>21</v>
      </c>
      <c r="G998" s="224" t="s">
        <v>10</v>
      </c>
      <c r="H998" s="228">
        <v>1537.3</v>
      </c>
      <c r="I998" s="228"/>
      <c r="J998" s="231">
        <f t="shared" si="165"/>
        <v>1537.3</v>
      </c>
      <c r="K998" s="120">
        <v>1411.1</v>
      </c>
      <c r="L998" s="233">
        <v>1411.1</v>
      </c>
      <c r="O998" s="147"/>
    </row>
    <row r="999" spans="1:15" s="33" customFormat="1" ht="25.5" hidden="1" customHeight="1">
      <c r="A999" s="226" t="s">
        <v>26</v>
      </c>
      <c r="B999" s="110"/>
      <c r="C999" s="224" t="s">
        <v>95</v>
      </c>
      <c r="D999" s="224" t="s">
        <v>130</v>
      </c>
      <c r="E999" s="224" t="s">
        <v>206</v>
      </c>
      <c r="F999" s="224" t="s">
        <v>27</v>
      </c>
      <c r="G999" s="224"/>
      <c r="H999" s="228">
        <f>H1000</f>
        <v>0</v>
      </c>
      <c r="I999" s="228"/>
      <c r="J999" s="231">
        <f t="shared" si="165"/>
        <v>0</v>
      </c>
      <c r="K999" s="117"/>
      <c r="L999" s="231">
        <f>H999+K999</f>
        <v>0</v>
      </c>
    </row>
    <row r="1000" spans="1:15" s="33" customFormat="1" ht="28.5" hidden="1" customHeight="1">
      <c r="A1000" s="226" t="s">
        <v>131</v>
      </c>
      <c r="B1000" s="110"/>
      <c r="C1000" s="224" t="s">
        <v>95</v>
      </c>
      <c r="D1000" s="224" t="s">
        <v>130</v>
      </c>
      <c r="E1000" s="224" t="s">
        <v>206</v>
      </c>
      <c r="F1000" s="224" t="s">
        <v>29</v>
      </c>
      <c r="G1000" s="224"/>
      <c r="H1000" s="228">
        <f>H1001</f>
        <v>0</v>
      </c>
      <c r="I1000" s="228"/>
      <c r="J1000" s="231">
        <f t="shared" si="165"/>
        <v>0</v>
      </c>
      <c r="K1000" s="117"/>
      <c r="L1000" s="231">
        <f>H1000+K1000</f>
        <v>0</v>
      </c>
    </row>
    <row r="1001" spans="1:15" s="33" customFormat="1" ht="13.5" hidden="1" customHeight="1">
      <c r="A1001" s="226" t="s">
        <v>9</v>
      </c>
      <c r="B1001" s="110"/>
      <c r="C1001" s="224" t="s">
        <v>95</v>
      </c>
      <c r="D1001" s="224" t="s">
        <v>130</v>
      </c>
      <c r="E1001" s="224" t="s">
        <v>206</v>
      </c>
      <c r="F1001" s="224" t="s">
        <v>29</v>
      </c>
      <c r="G1001" s="224" t="s">
        <v>10</v>
      </c>
      <c r="H1001" s="228"/>
      <c r="I1001" s="228"/>
      <c r="J1001" s="231">
        <f t="shared" si="165"/>
        <v>0</v>
      </c>
      <c r="K1001" s="117"/>
      <c r="L1001" s="231">
        <f>H1001+K1001</f>
        <v>0</v>
      </c>
    </row>
    <row r="1002" spans="1:15" s="33" customFormat="1" ht="26.25">
      <c r="A1002" s="21" t="s">
        <v>307</v>
      </c>
      <c r="B1002" s="76" t="s">
        <v>404</v>
      </c>
      <c r="C1002" s="223" t="s">
        <v>95</v>
      </c>
      <c r="D1002" s="223" t="s">
        <v>130</v>
      </c>
      <c r="E1002" s="22" t="s">
        <v>337</v>
      </c>
      <c r="F1002" s="18"/>
      <c r="G1002" s="18"/>
      <c r="H1002" s="229">
        <f t="shared" ref="H1002:L1004" si="171">H1003</f>
        <v>948</v>
      </c>
      <c r="I1002" s="229">
        <f t="shared" si="171"/>
        <v>0</v>
      </c>
      <c r="J1002" s="231">
        <f t="shared" si="165"/>
        <v>948</v>
      </c>
      <c r="K1002" s="229">
        <f t="shared" si="171"/>
        <v>826</v>
      </c>
      <c r="L1002" s="229">
        <f t="shared" si="171"/>
        <v>826</v>
      </c>
    </row>
    <row r="1003" spans="1:15" s="33" customFormat="1" ht="26.25">
      <c r="A1003" s="227" t="s">
        <v>174</v>
      </c>
      <c r="B1003" s="230" t="s">
        <v>404</v>
      </c>
      <c r="C1003" s="224" t="s">
        <v>95</v>
      </c>
      <c r="D1003" s="224" t="s">
        <v>130</v>
      </c>
      <c r="E1003" s="225" t="s">
        <v>337</v>
      </c>
      <c r="F1003" s="224" t="s">
        <v>99</v>
      </c>
      <c r="G1003" s="224"/>
      <c r="H1003" s="228">
        <f t="shared" si="171"/>
        <v>948</v>
      </c>
      <c r="I1003" s="228">
        <f t="shared" si="171"/>
        <v>0</v>
      </c>
      <c r="J1003" s="231">
        <f t="shared" si="165"/>
        <v>948</v>
      </c>
      <c r="K1003" s="228">
        <f t="shared" si="171"/>
        <v>826</v>
      </c>
      <c r="L1003" s="228">
        <f t="shared" si="171"/>
        <v>826</v>
      </c>
    </row>
    <row r="1004" spans="1:15" s="33" customFormat="1" ht="13.5">
      <c r="A1004" s="227" t="s">
        <v>100</v>
      </c>
      <c r="B1004" s="230" t="s">
        <v>404</v>
      </c>
      <c r="C1004" s="224" t="s">
        <v>95</v>
      </c>
      <c r="D1004" s="224" t="s">
        <v>130</v>
      </c>
      <c r="E1004" s="225" t="s">
        <v>337</v>
      </c>
      <c r="F1004" s="224" t="s">
        <v>101</v>
      </c>
      <c r="G1004" s="224"/>
      <c r="H1004" s="228">
        <f>H1005</f>
        <v>948</v>
      </c>
      <c r="I1004" s="228">
        <f>I1005</f>
        <v>0</v>
      </c>
      <c r="J1004" s="231">
        <f t="shared" si="165"/>
        <v>948</v>
      </c>
      <c r="K1004" s="228">
        <f t="shared" si="171"/>
        <v>826</v>
      </c>
      <c r="L1004" s="228">
        <f t="shared" si="171"/>
        <v>826</v>
      </c>
    </row>
    <row r="1005" spans="1:15" s="33" customFormat="1" ht="13.5" customHeight="1">
      <c r="A1005" s="226" t="s">
        <v>128</v>
      </c>
      <c r="B1005" s="110" t="s">
        <v>404</v>
      </c>
      <c r="C1005" s="224" t="s">
        <v>95</v>
      </c>
      <c r="D1005" s="224" t="s">
        <v>130</v>
      </c>
      <c r="E1005" s="225" t="s">
        <v>337</v>
      </c>
      <c r="F1005" s="224" t="s">
        <v>101</v>
      </c>
      <c r="G1005" s="224" t="s">
        <v>10</v>
      </c>
      <c r="H1005" s="228">
        <v>948</v>
      </c>
      <c r="I1005" s="228"/>
      <c r="J1005" s="231">
        <f t="shared" si="165"/>
        <v>948</v>
      </c>
      <c r="K1005" s="120">
        <v>826</v>
      </c>
      <c r="L1005" s="233">
        <v>826</v>
      </c>
      <c r="O1005" s="147"/>
    </row>
    <row r="1006" spans="1:15" s="33" customFormat="1" ht="13.5" customHeight="1">
      <c r="A1006" s="36" t="s">
        <v>401</v>
      </c>
      <c r="B1006" s="111" t="s">
        <v>404</v>
      </c>
      <c r="C1006" s="223" t="s">
        <v>138</v>
      </c>
      <c r="D1006" s="224"/>
      <c r="E1006" s="22"/>
      <c r="F1006" s="223"/>
      <c r="G1006" s="223"/>
      <c r="H1006" s="229">
        <f>H1015+H1049+H1007</f>
        <v>3550.5</v>
      </c>
      <c r="I1006" s="229">
        <f>I1015+I1049+I1007</f>
        <v>0</v>
      </c>
      <c r="J1006" s="231">
        <f t="shared" si="165"/>
        <v>3550.5</v>
      </c>
      <c r="K1006" s="229">
        <f>K1015+K1049+K1007</f>
        <v>3424.3999999999996</v>
      </c>
      <c r="L1006" s="229">
        <f>L1015+L1049+L1007</f>
        <v>3424.8999999999996</v>
      </c>
    </row>
    <row r="1007" spans="1:15" s="33" customFormat="1" ht="13.5" customHeight="1">
      <c r="A1007" s="98" t="s">
        <v>139</v>
      </c>
      <c r="B1007" s="130" t="s">
        <v>404</v>
      </c>
      <c r="C1007" s="18" t="s">
        <v>138</v>
      </c>
      <c r="D1007" s="18" t="s">
        <v>140</v>
      </c>
      <c r="E1007" s="18"/>
      <c r="F1007" s="18"/>
      <c r="G1007" s="18"/>
      <c r="H1007" s="229">
        <f t="shared" ref="H1007:I1011" si="172">H1008</f>
        <v>40</v>
      </c>
      <c r="I1007" s="229">
        <f t="shared" si="172"/>
        <v>0</v>
      </c>
      <c r="J1007" s="231">
        <f t="shared" si="165"/>
        <v>40</v>
      </c>
      <c r="K1007" s="229">
        <f t="shared" ref="K1007:L1011" si="173">K1008</f>
        <v>40</v>
      </c>
      <c r="L1007" s="229">
        <f t="shared" si="173"/>
        <v>40</v>
      </c>
    </row>
    <row r="1008" spans="1:15" s="33" customFormat="1" ht="13.5" customHeight="1">
      <c r="A1008" s="98" t="s">
        <v>16</v>
      </c>
      <c r="B1008" s="130" t="s">
        <v>404</v>
      </c>
      <c r="C1008" s="18" t="s">
        <v>138</v>
      </c>
      <c r="D1008" s="18" t="s">
        <v>140</v>
      </c>
      <c r="E1008" s="18" t="s">
        <v>203</v>
      </c>
      <c r="F1008" s="18"/>
      <c r="G1008" s="18"/>
      <c r="H1008" s="229">
        <f t="shared" si="172"/>
        <v>40</v>
      </c>
      <c r="I1008" s="229">
        <f t="shared" si="172"/>
        <v>0</v>
      </c>
      <c r="J1008" s="231">
        <f t="shared" si="165"/>
        <v>40</v>
      </c>
      <c r="K1008" s="229">
        <f t="shared" si="173"/>
        <v>40</v>
      </c>
      <c r="L1008" s="229">
        <f t="shared" si="173"/>
        <v>40</v>
      </c>
    </row>
    <row r="1009" spans="1:15" s="33" customFormat="1" ht="13.5" customHeight="1">
      <c r="A1009" s="227" t="s">
        <v>141</v>
      </c>
      <c r="B1009" s="230" t="s">
        <v>404</v>
      </c>
      <c r="C1009" s="224" t="s">
        <v>138</v>
      </c>
      <c r="D1009" s="224" t="s">
        <v>140</v>
      </c>
      <c r="E1009" s="225" t="s">
        <v>340</v>
      </c>
      <c r="F1009" s="224"/>
      <c r="G1009" s="224"/>
      <c r="H1009" s="229">
        <f t="shared" si="172"/>
        <v>40</v>
      </c>
      <c r="I1009" s="229">
        <f t="shared" si="172"/>
        <v>0</v>
      </c>
      <c r="J1009" s="231">
        <f t="shared" si="165"/>
        <v>40</v>
      </c>
      <c r="K1009" s="229">
        <f t="shared" si="173"/>
        <v>40</v>
      </c>
      <c r="L1009" s="229">
        <f t="shared" si="173"/>
        <v>40</v>
      </c>
    </row>
    <row r="1010" spans="1:15" s="33" customFormat="1" ht="13.5" customHeight="1">
      <c r="A1010" s="226" t="s">
        <v>123</v>
      </c>
      <c r="B1010" s="110" t="s">
        <v>404</v>
      </c>
      <c r="C1010" s="224" t="s">
        <v>138</v>
      </c>
      <c r="D1010" s="224" t="s">
        <v>140</v>
      </c>
      <c r="E1010" s="225" t="s">
        <v>340</v>
      </c>
      <c r="F1010" s="224" t="s">
        <v>124</v>
      </c>
      <c r="G1010" s="224"/>
      <c r="H1010" s="229">
        <f>H1011+H1014</f>
        <v>40</v>
      </c>
      <c r="I1010" s="229">
        <f>I1011+I1014</f>
        <v>0</v>
      </c>
      <c r="J1010" s="231">
        <f t="shared" si="165"/>
        <v>40</v>
      </c>
      <c r="K1010" s="229">
        <f t="shared" si="173"/>
        <v>40</v>
      </c>
      <c r="L1010" s="229">
        <f t="shared" si="173"/>
        <v>40</v>
      </c>
    </row>
    <row r="1011" spans="1:15" s="33" customFormat="1" ht="13.5" customHeight="1">
      <c r="A1011" s="227" t="s">
        <v>434</v>
      </c>
      <c r="B1011" s="230" t="s">
        <v>404</v>
      </c>
      <c r="C1011" s="224" t="s">
        <v>138</v>
      </c>
      <c r="D1011" s="224" t="s">
        <v>140</v>
      </c>
      <c r="E1011" s="225" t="s">
        <v>340</v>
      </c>
      <c r="F1011" s="224" t="s">
        <v>435</v>
      </c>
      <c r="G1011" s="224"/>
      <c r="H1011" s="229">
        <f t="shared" si="172"/>
        <v>0</v>
      </c>
      <c r="I1011" s="229">
        <f t="shared" si="172"/>
        <v>0</v>
      </c>
      <c r="J1011" s="231">
        <f t="shared" si="165"/>
        <v>0</v>
      </c>
      <c r="K1011" s="229">
        <f t="shared" si="173"/>
        <v>40</v>
      </c>
      <c r="L1011" s="229">
        <f t="shared" si="173"/>
        <v>40</v>
      </c>
    </row>
    <row r="1012" spans="1:15" s="33" customFormat="1" ht="13.5" customHeight="1">
      <c r="A1012" s="227" t="s">
        <v>9</v>
      </c>
      <c r="B1012" s="230" t="s">
        <v>404</v>
      </c>
      <c r="C1012" s="224" t="s">
        <v>138</v>
      </c>
      <c r="D1012" s="224" t="s">
        <v>140</v>
      </c>
      <c r="E1012" s="225" t="s">
        <v>340</v>
      </c>
      <c r="F1012" s="224" t="s">
        <v>435</v>
      </c>
      <c r="G1012" s="224" t="s">
        <v>10</v>
      </c>
      <c r="H1012" s="229"/>
      <c r="I1012" s="229"/>
      <c r="J1012" s="231">
        <f t="shared" si="165"/>
        <v>0</v>
      </c>
      <c r="K1012" s="229">
        <v>40</v>
      </c>
      <c r="L1012" s="229">
        <v>40</v>
      </c>
    </row>
    <row r="1013" spans="1:15" s="33" customFormat="1" ht="13.5" customHeight="1">
      <c r="A1013" s="227" t="s">
        <v>127</v>
      </c>
      <c r="B1013" s="230" t="s">
        <v>404</v>
      </c>
      <c r="C1013" s="224" t="s">
        <v>138</v>
      </c>
      <c r="D1013" s="224" t="s">
        <v>140</v>
      </c>
      <c r="E1013" s="225" t="s">
        <v>340</v>
      </c>
      <c r="F1013" s="224" t="s">
        <v>126</v>
      </c>
      <c r="G1013" s="224"/>
      <c r="H1013" s="229">
        <f>H1014</f>
        <v>40</v>
      </c>
      <c r="I1013" s="229"/>
      <c r="J1013" s="231">
        <f t="shared" si="165"/>
        <v>40</v>
      </c>
      <c r="K1013" s="229"/>
      <c r="L1013" s="229"/>
    </row>
    <row r="1014" spans="1:15" s="33" customFormat="1" ht="13.5" customHeight="1">
      <c r="A1014" s="227" t="s">
        <v>9</v>
      </c>
      <c r="B1014" s="230" t="s">
        <v>404</v>
      </c>
      <c r="C1014" s="224" t="s">
        <v>138</v>
      </c>
      <c r="D1014" s="224" t="s">
        <v>140</v>
      </c>
      <c r="E1014" s="225" t="s">
        <v>340</v>
      </c>
      <c r="F1014" s="224" t="s">
        <v>126</v>
      </c>
      <c r="G1014" s="224" t="s">
        <v>10</v>
      </c>
      <c r="H1014" s="229">
        <v>40</v>
      </c>
      <c r="I1014" s="229"/>
      <c r="J1014" s="231">
        <f t="shared" si="165"/>
        <v>40</v>
      </c>
      <c r="K1014" s="229"/>
      <c r="L1014" s="229"/>
    </row>
    <row r="1015" spans="1:15" s="33" customFormat="1" ht="13.5" customHeight="1">
      <c r="A1015" s="36" t="s">
        <v>145</v>
      </c>
      <c r="B1015" s="111" t="s">
        <v>404</v>
      </c>
      <c r="C1015" s="223" t="s">
        <v>138</v>
      </c>
      <c r="D1015" s="223" t="s">
        <v>146</v>
      </c>
      <c r="E1015" s="223"/>
      <c r="F1015" s="223"/>
      <c r="G1015" s="223"/>
      <c r="H1015" s="229">
        <f>H1016</f>
        <v>2955.7000000000003</v>
      </c>
      <c r="I1015" s="229">
        <f>I1016</f>
        <v>0</v>
      </c>
      <c r="J1015" s="231">
        <f t="shared" si="165"/>
        <v>2955.7000000000003</v>
      </c>
      <c r="K1015" s="229">
        <f>K1016</f>
        <v>2829.6</v>
      </c>
      <c r="L1015" s="229">
        <f>L1016</f>
        <v>2830.1</v>
      </c>
    </row>
    <row r="1016" spans="1:15" s="33" customFormat="1" ht="27">
      <c r="A1016" s="98" t="s">
        <v>16</v>
      </c>
      <c r="B1016" s="130" t="s">
        <v>404</v>
      </c>
      <c r="C1016" s="223" t="s">
        <v>138</v>
      </c>
      <c r="D1016" s="223" t="s">
        <v>146</v>
      </c>
      <c r="E1016" s="42" t="s">
        <v>203</v>
      </c>
      <c r="F1016" s="223"/>
      <c r="G1016" s="223"/>
      <c r="H1016" s="229">
        <f>H1017+H1023+H1029+H1035+H1041</f>
        <v>2955.7000000000003</v>
      </c>
      <c r="I1016" s="229">
        <f>I1017+I1023+I1029+I1035+I1041</f>
        <v>0</v>
      </c>
      <c r="J1016" s="231">
        <f t="shared" si="165"/>
        <v>2955.7000000000003</v>
      </c>
      <c r="K1016" s="229">
        <f>K1017+K1023+K1029+K1035+K1041</f>
        <v>2829.6</v>
      </c>
      <c r="L1016" s="229">
        <f>L1017+L1023+L1029+L1035+L1041</f>
        <v>2830.1</v>
      </c>
    </row>
    <row r="1017" spans="1:15" s="33" customFormat="1" ht="39" customHeight="1">
      <c r="A1017" s="20" t="s">
        <v>379</v>
      </c>
      <c r="B1017" s="75" t="s">
        <v>404</v>
      </c>
      <c r="C1017" s="224" t="s">
        <v>138</v>
      </c>
      <c r="D1017" s="224" t="s">
        <v>146</v>
      </c>
      <c r="E1017" s="43" t="s">
        <v>380</v>
      </c>
      <c r="F1017" s="224"/>
      <c r="G1017" s="224"/>
      <c r="H1017" s="228">
        <f>H1018</f>
        <v>137.1</v>
      </c>
      <c r="I1017" s="228">
        <f>I1018</f>
        <v>0</v>
      </c>
      <c r="J1017" s="231">
        <f t="shared" si="165"/>
        <v>137.1</v>
      </c>
      <c r="K1017" s="228">
        <f>K1018</f>
        <v>11</v>
      </c>
      <c r="L1017" s="228">
        <f>L1018</f>
        <v>11.5</v>
      </c>
    </row>
    <row r="1018" spans="1:15" s="33" customFormat="1" ht="12.75" customHeight="1">
      <c r="A1018" s="20" t="s">
        <v>123</v>
      </c>
      <c r="B1018" s="75" t="s">
        <v>404</v>
      </c>
      <c r="C1018" s="224" t="s">
        <v>138</v>
      </c>
      <c r="D1018" s="224" t="s">
        <v>146</v>
      </c>
      <c r="E1018" s="43" t="s">
        <v>380</v>
      </c>
      <c r="F1018" s="224" t="s">
        <v>124</v>
      </c>
      <c r="G1018" s="224"/>
      <c r="H1018" s="228">
        <f>H1019+H1021</f>
        <v>137.1</v>
      </c>
      <c r="I1018" s="228">
        <f>I1019+I1021</f>
        <v>0</v>
      </c>
      <c r="J1018" s="231">
        <f t="shared" si="165"/>
        <v>137.1</v>
      </c>
      <c r="K1018" s="228">
        <f>K1019+K1021</f>
        <v>11</v>
      </c>
      <c r="L1018" s="228">
        <f>L1019+L1021</f>
        <v>11.5</v>
      </c>
    </row>
    <row r="1019" spans="1:15" s="33" customFormat="1" ht="29.25" hidden="1" customHeight="1">
      <c r="A1019" s="20" t="s">
        <v>125</v>
      </c>
      <c r="B1019" s="75" t="s">
        <v>404</v>
      </c>
      <c r="C1019" s="224" t="s">
        <v>138</v>
      </c>
      <c r="D1019" s="224" t="s">
        <v>146</v>
      </c>
      <c r="E1019" s="43" t="s">
        <v>380</v>
      </c>
      <c r="F1019" s="224" t="s">
        <v>126</v>
      </c>
      <c r="G1019" s="224"/>
      <c r="H1019" s="228">
        <f>H1020</f>
        <v>0</v>
      </c>
      <c r="I1019" s="228"/>
      <c r="J1019" s="231">
        <f t="shared" si="165"/>
        <v>0</v>
      </c>
      <c r="K1019" s="228">
        <f>K1020</f>
        <v>0</v>
      </c>
      <c r="L1019" s="233">
        <f>H1019+K1019</f>
        <v>0</v>
      </c>
    </row>
    <row r="1020" spans="1:15" s="33" customFormat="1" ht="24.75" hidden="1" customHeight="1">
      <c r="A1020" s="20" t="s">
        <v>11</v>
      </c>
      <c r="B1020" s="75" t="s">
        <v>404</v>
      </c>
      <c r="C1020" s="224" t="s">
        <v>138</v>
      </c>
      <c r="D1020" s="224" t="s">
        <v>146</v>
      </c>
      <c r="E1020" s="43" t="s">
        <v>380</v>
      </c>
      <c r="F1020" s="224" t="s">
        <v>126</v>
      </c>
      <c r="G1020" s="224" t="s">
        <v>12</v>
      </c>
      <c r="H1020" s="228"/>
      <c r="I1020" s="228"/>
      <c r="J1020" s="231">
        <f t="shared" si="165"/>
        <v>0</v>
      </c>
      <c r="K1020" s="118"/>
      <c r="L1020" s="233">
        <f>H1020+K1020</f>
        <v>0</v>
      </c>
    </row>
    <row r="1021" spans="1:15" s="33" customFormat="1" ht="13.5" customHeight="1">
      <c r="A1021" s="20" t="s">
        <v>434</v>
      </c>
      <c r="B1021" s="75" t="s">
        <v>404</v>
      </c>
      <c r="C1021" s="224" t="s">
        <v>138</v>
      </c>
      <c r="D1021" s="224" t="s">
        <v>146</v>
      </c>
      <c r="E1021" s="43" t="s">
        <v>380</v>
      </c>
      <c r="F1021" s="224" t="s">
        <v>435</v>
      </c>
      <c r="G1021" s="224"/>
      <c r="H1021" s="228">
        <f>H1022</f>
        <v>137.1</v>
      </c>
      <c r="I1021" s="228">
        <f>I1022</f>
        <v>0</v>
      </c>
      <c r="J1021" s="231">
        <f t="shared" si="165"/>
        <v>137.1</v>
      </c>
      <c r="K1021" s="228">
        <f>K1022</f>
        <v>11</v>
      </c>
      <c r="L1021" s="228">
        <f>L1022</f>
        <v>11.5</v>
      </c>
    </row>
    <row r="1022" spans="1:15" s="33" customFormat="1" ht="13.5" customHeight="1">
      <c r="A1022" s="20" t="s">
        <v>11</v>
      </c>
      <c r="B1022" s="75" t="s">
        <v>404</v>
      </c>
      <c r="C1022" s="224" t="s">
        <v>138</v>
      </c>
      <c r="D1022" s="224" t="s">
        <v>146</v>
      </c>
      <c r="E1022" s="43" t="s">
        <v>380</v>
      </c>
      <c r="F1022" s="224" t="s">
        <v>435</v>
      </c>
      <c r="G1022" s="224" t="s">
        <v>12</v>
      </c>
      <c r="H1022" s="228">
        <v>137.1</v>
      </c>
      <c r="I1022" s="228"/>
      <c r="J1022" s="231">
        <f t="shared" si="165"/>
        <v>137.1</v>
      </c>
      <c r="K1022" s="120">
        <v>11</v>
      </c>
      <c r="L1022" s="233">
        <v>11.5</v>
      </c>
      <c r="O1022" s="147"/>
    </row>
    <row r="1023" spans="1:15" s="33" customFormat="1" ht="65.25" customHeight="1">
      <c r="A1023" s="26" t="s">
        <v>412</v>
      </c>
      <c r="B1023" s="74" t="s">
        <v>404</v>
      </c>
      <c r="C1023" s="224" t="s">
        <v>138</v>
      </c>
      <c r="D1023" s="224" t="s">
        <v>146</v>
      </c>
      <c r="E1023" s="44" t="s">
        <v>413</v>
      </c>
      <c r="F1023" s="224"/>
      <c r="G1023" s="224"/>
      <c r="H1023" s="228">
        <f>H1024</f>
        <v>38.700000000000003</v>
      </c>
      <c r="I1023" s="228">
        <f>I1024</f>
        <v>0</v>
      </c>
      <c r="J1023" s="231">
        <f t="shared" si="165"/>
        <v>38.700000000000003</v>
      </c>
      <c r="K1023" s="228">
        <f>K1024</f>
        <v>38.700000000000003</v>
      </c>
      <c r="L1023" s="228">
        <f>L1024</f>
        <v>38.700000000000003</v>
      </c>
    </row>
    <row r="1024" spans="1:15" s="33" customFormat="1" ht="13.5" customHeight="1">
      <c r="A1024" s="20" t="s">
        <v>123</v>
      </c>
      <c r="B1024" s="75" t="s">
        <v>404</v>
      </c>
      <c r="C1024" s="224" t="s">
        <v>138</v>
      </c>
      <c r="D1024" s="224" t="s">
        <v>146</v>
      </c>
      <c r="E1024" s="44" t="s">
        <v>413</v>
      </c>
      <c r="F1024" s="224" t="s">
        <v>124</v>
      </c>
      <c r="G1024" s="224"/>
      <c r="H1024" s="228">
        <f>H1025+H1027</f>
        <v>38.700000000000003</v>
      </c>
      <c r="I1024" s="228">
        <f>I1025+I1027</f>
        <v>0</v>
      </c>
      <c r="J1024" s="231">
        <f t="shared" si="165"/>
        <v>38.700000000000003</v>
      </c>
      <c r="K1024" s="228">
        <f>K1025+K1027</f>
        <v>38.700000000000003</v>
      </c>
      <c r="L1024" s="228">
        <f>L1025+L1027</f>
        <v>38.700000000000003</v>
      </c>
    </row>
    <row r="1025" spans="1:15" s="33" customFormat="1" ht="13.5" hidden="1" customHeight="1">
      <c r="A1025" s="20" t="s">
        <v>127</v>
      </c>
      <c r="B1025" s="75" t="s">
        <v>404</v>
      </c>
      <c r="C1025" s="224" t="s">
        <v>138</v>
      </c>
      <c r="D1025" s="224" t="s">
        <v>146</v>
      </c>
      <c r="E1025" s="44" t="s">
        <v>413</v>
      </c>
      <c r="F1025" s="224" t="s">
        <v>126</v>
      </c>
      <c r="G1025" s="224"/>
      <c r="H1025" s="228">
        <f>H1026</f>
        <v>0</v>
      </c>
      <c r="I1025" s="228"/>
      <c r="J1025" s="231">
        <f t="shared" si="165"/>
        <v>0</v>
      </c>
      <c r="K1025" s="228">
        <f>K1026</f>
        <v>0</v>
      </c>
      <c r="L1025" s="233">
        <f>H1025+K1025</f>
        <v>0</v>
      </c>
    </row>
    <row r="1026" spans="1:15" s="33" customFormat="1" ht="13.5" hidden="1" customHeight="1">
      <c r="A1026" s="20" t="s">
        <v>11</v>
      </c>
      <c r="B1026" s="75" t="s">
        <v>404</v>
      </c>
      <c r="C1026" s="224" t="s">
        <v>138</v>
      </c>
      <c r="D1026" s="224" t="s">
        <v>146</v>
      </c>
      <c r="E1026" s="44" t="s">
        <v>413</v>
      </c>
      <c r="F1026" s="224" t="s">
        <v>126</v>
      </c>
      <c r="G1026" s="224" t="s">
        <v>12</v>
      </c>
      <c r="H1026" s="228"/>
      <c r="I1026" s="228"/>
      <c r="J1026" s="231">
        <f t="shared" si="165"/>
        <v>0</v>
      </c>
      <c r="K1026" s="120"/>
      <c r="L1026" s="233">
        <f>H1026+K1026</f>
        <v>0</v>
      </c>
    </row>
    <row r="1027" spans="1:15" s="33" customFormat="1" ht="13.5" customHeight="1">
      <c r="A1027" s="20" t="s">
        <v>434</v>
      </c>
      <c r="B1027" s="75" t="s">
        <v>404</v>
      </c>
      <c r="C1027" s="224" t="s">
        <v>138</v>
      </c>
      <c r="D1027" s="224" t="s">
        <v>146</v>
      </c>
      <c r="E1027" s="44" t="s">
        <v>413</v>
      </c>
      <c r="F1027" s="224" t="s">
        <v>435</v>
      </c>
      <c r="G1027" s="224"/>
      <c r="H1027" s="228">
        <f>H1028</f>
        <v>38.700000000000003</v>
      </c>
      <c r="I1027" s="228">
        <f>I1028</f>
        <v>0</v>
      </c>
      <c r="J1027" s="231">
        <f t="shared" si="165"/>
        <v>38.700000000000003</v>
      </c>
      <c r="K1027" s="228">
        <f>K1028</f>
        <v>38.700000000000003</v>
      </c>
      <c r="L1027" s="228">
        <f>L1028</f>
        <v>38.700000000000003</v>
      </c>
    </row>
    <row r="1028" spans="1:15" s="33" customFormat="1" ht="13.5" customHeight="1">
      <c r="A1028" s="20" t="s">
        <v>11</v>
      </c>
      <c r="B1028" s="75" t="s">
        <v>404</v>
      </c>
      <c r="C1028" s="224" t="s">
        <v>138</v>
      </c>
      <c r="D1028" s="224" t="s">
        <v>146</v>
      </c>
      <c r="E1028" s="44" t="s">
        <v>413</v>
      </c>
      <c r="F1028" s="224" t="s">
        <v>435</v>
      </c>
      <c r="G1028" s="224" t="s">
        <v>12</v>
      </c>
      <c r="H1028" s="228">
        <v>38.700000000000003</v>
      </c>
      <c r="I1028" s="228"/>
      <c r="J1028" s="231">
        <f t="shared" si="165"/>
        <v>38.700000000000003</v>
      </c>
      <c r="K1028" s="120">
        <v>38.700000000000003</v>
      </c>
      <c r="L1028" s="233">
        <v>38.700000000000003</v>
      </c>
      <c r="O1028" s="147"/>
    </row>
    <row r="1029" spans="1:15" s="33" customFormat="1" ht="39">
      <c r="A1029" s="20" t="s">
        <v>381</v>
      </c>
      <c r="B1029" s="75" t="s">
        <v>404</v>
      </c>
      <c r="C1029" s="224" t="s">
        <v>138</v>
      </c>
      <c r="D1029" s="224" t="s">
        <v>146</v>
      </c>
      <c r="E1029" s="45" t="s">
        <v>382</v>
      </c>
      <c r="F1029" s="224"/>
      <c r="G1029" s="224"/>
      <c r="H1029" s="228">
        <f>H1030</f>
        <v>2378.9</v>
      </c>
      <c r="I1029" s="228">
        <f>I1030</f>
        <v>0</v>
      </c>
      <c r="J1029" s="231">
        <f t="shared" si="165"/>
        <v>2378.9</v>
      </c>
      <c r="K1029" s="228">
        <f>K1030</f>
        <v>2378.9</v>
      </c>
      <c r="L1029" s="228">
        <f>L1030</f>
        <v>2378.9</v>
      </c>
    </row>
    <row r="1030" spans="1:15" s="33" customFormat="1" ht="13.5" customHeight="1">
      <c r="A1030" s="20" t="s">
        <v>123</v>
      </c>
      <c r="B1030" s="75" t="s">
        <v>404</v>
      </c>
      <c r="C1030" s="224" t="s">
        <v>138</v>
      </c>
      <c r="D1030" s="224" t="s">
        <v>146</v>
      </c>
      <c r="E1030" s="45" t="s">
        <v>382</v>
      </c>
      <c r="F1030" s="224" t="s">
        <v>124</v>
      </c>
      <c r="G1030" s="224"/>
      <c r="H1030" s="228">
        <f>H1031+H1033</f>
        <v>2378.9</v>
      </c>
      <c r="I1030" s="228">
        <f>I1031+I1033</f>
        <v>0</v>
      </c>
      <c r="J1030" s="231">
        <f t="shared" si="165"/>
        <v>2378.9</v>
      </c>
      <c r="K1030" s="228">
        <f>K1031+K1033</f>
        <v>2378.9</v>
      </c>
      <c r="L1030" s="228">
        <f>L1031+L1033</f>
        <v>2378.9</v>
      </c>
      <c r="O1030" s="147"/>
    </row>
    <row r="1031" spans="1:15" s="33" customFormat="1" ht="26.25">
      <c r="A1031" s="20" t="s">
        <v>147</v>
      </c>
      <c r="B1031" s="75" t="s">
        <v>404</v>
      </c>
      <c r="C1031" s="224" t="s">
        <v>138</v>
      </c>
      <c r="D1031" s="224" t="s">
        <v>146</v>
      </c>
      <c r="E1031" s="45" t="s">
        <v>382</v>
      </c>
      <c r="F1031" s="224" t="s">
        <v>126</v>
      </c>
      <c r="G1031" s="224"/>
      <c r="H1031" s="228">
        <f>H1032</f>
        <v>900</v>
      </c>
      <c r="I1031" s="228">
        <f>I1032</f>
        <v>0</v>
      </c>
      <c r="J1031" s="231">
        <f t="shared" si="165"/>
        <v>900</v>
      </c>
      <c r="K1031" s="228">
        <f>K1032</f>
        <v>900</v>
      </c>
      <c r="L1031" s="228">
        <f>L1032</f>
        <v>900</v>
      </c>
    </row>
    <row r="1032" spans="1:15" s="33" customFormat="1" ht="13.5" customHeight="1">
      <c r="A1032" s="20" t="s">
        <v>11</v>
      </c>
      <c r="B1032" s="75" t="s">
        <v>404</v>
      </c>
      <c r="C1032" s="224" t="s">
        <v>138</v>
      </c>
      <c r="D1032" s="224" t="s">
        <v>146</v>
      </c>
      <c r="E1032" s="45" t="s">
        <v>382</v>
      </c>
      <c r="F1032" s="224" t="s">
        <v>126</v>
      </c>
      <c r="G1032" s="224" t="s">
        <v>12</v>
      </c>
      <c r="H1032" s="228">
        <v>900</v>
      </c>
      <c r="I1032" s="228"/>
      <c r="J1032" s="231">
        <f t="shared" si="165"/>
        <v>900</v>
      </c>
      <c r="K1032" s="120">
        <v>900</v>
      </c>
      <c r="L1032" s="233">
        <v>900</v>
      </c>
    </row>
    <row r="1033" spans="1:15" s="33" customFormat="1" ht="13.5" customHeight="1">
      <c r="A1033" s="20" t="s">
        <v>434</v>
      </c>
      <c r="B1033" s="75" t="s">
        <v>404</v>
      </c>
      <c r="C1033" s="224" t="s">
        <v>138</v>
      </c>
      <c r="D1033" s="224" t="s">
        <v>146</v>
      </c>
      <c r="E1033" s="45" t="s">
        <v>382</v>
      </c>
      <c r="F1033" s="224" t="s">
        <v>435</v>
      </c>
      <c r="G1033" s="224"/>
      <c r="H1033" s="228">
        <f>H1034</f>
        <v>1478.9</v>
      </c>
      <c r="I1033" s="228">
        <f>I1034</f>
        <v>0</v>
      </c>
      <c r="J1033" s="231">
        <f t="shared" si="165"/>
        <v>1478.9</v>
      </c>
      <c r="K1033" s="228">
        <f>K1034</f>
        <v>1478.9</v>
      </c>
      <c r="L1033" s="228">
        <f>L1034</f>
        <v>1478.9</v>
      </c>
    </row>
    <row r="1034" spans="1:15" s="33" customFormat="1" ht="12" customHeight="1">
      <c r="A1034" s="20" t="s">
        <v>11</v>
      </c>
      <c r="B1034" s="75" t="s">
        <v>404</v>
      </c>
      <c r="C1034" s="224" t="s">
        <v>138</v>
      </c>
      <c r="D1034" s="224" t="s">
        <v>146</v>
      </c>
      <c r="E1034" s="45" t="s">
        <v>382</v>
      </c>
      <c r="F1034" s="224" t="s">
        <v>435</v>
      </c>
      <c r="G1034" s="224" t="s">
        <v>12</v>
      </c>
      <c r="H1034" s="228">
        <v>1478.9</v>
      </c>
      <c r="I1034" s="228"/>
      <c r="J1034" s="231">
        <f t="shared" si="165"/>
        <v>1478.9</v>
      </c>
      <c r="K1034" s="118">
        <v>1478.9</v>
      </c>
      <c r="L1034" s="233">
        <v>1478.9</v>
      </c>
    </row>
    <row r="1035" spans="1:15" s="33" customFormat="1" ht="39">
      <c r="A1035" s="180" t="s">
        <v>467</v>
      </c>
      <c r="B1035" s="75" t="s">
        <v>404</v>
      </c>
      <c r="C1035" s="224" t="s">
        <v>138</v>
      </c>
      <c r="D1035" s="224" t="s">
        <v>146</v>
      </c>
      <c r="E1035" s="46" t="s">
        <v>466</v>
      </c>
      <c r="F1035" s="39"/>
      <c r="G1035" s="39"/>
      <c r="H1035" s="228">
        <f>H1036</f>
        <v>50</v>
      </c>
      <c r="I1035" s="228">
        <f>I1036</f>
        <v>0</v>
      </c>
      <c r="J1035" s="231">
        <f t="shared" si="165"/>
        <v>50</v>
      </c>
      <c r="K1035" s="228">
        <f t="shared" ref="K1035:L1037" si="174">K1036</f>
        <v>50</v>
      </c>
      <c r="L1035" s="228">
        <f t="shared" si="174"/>
        <v>50</v>
      </c>
      <c r="O1035" s="147"/>
    </row>
    <row r="1036" spans="1:15" s="33" customFormat="1" ht="12.75" customHeight="1">
      <c r="A1036" s="20" t="s">
        <v>123</v>
      </c>
      <c r="B1036" s="75" t="s">
        <v>404</v>
      </c>
      <c r="C1036" s="224" t="s">
        <v>138</v>
      </c>
      <c r="D1036" s="224" t="s">
        <v>146</v>
      </c>
      <c r="E1036" s="46" t="s">
        <v>466</v>
      </c>
      <c r="F1036" s="224" t="s">
        <v>124</v>
      </c>
      <c r="G1036" s="224"/>
      <c r="H1036" s="228">
        <f>H1037+H1039</f>
        <v>50</v>
      </c>
      <c r="I1036" s="228">
        <f>I1037+I1039</f>
        <v>0</v>
      </c>
      <c r="J1036" s="231">
        <f t="shared" si="165"/>
        <v>50</v>
      </c>
      <c r="K1036" s="228">
        <f>K1037+K1039</f>
        <v>50</v>
      </c>
      <c r="L1036" s="228">
        <f>L1037+L1039</f>
        <v>50</v>
      </c>
    </row>
    <row r="1037" spans="1:15" s="33" customFormat="1" ht="36" hidden="1" customHeight="1">
      <c r="A1037" s="20" t="s">
        <v>127</v>
      </c>
      <c r="B1037" s="75" t="s">
        <v>404</v>
      </c>
      <c r="C1037" s="224" t="s">
        <v>138</v>
      </c>
      <c r="D1037" s="224" t="s">
        <v>146</v>
      </c>
      <c r="E1037" s="46" t="s">
        <v>466</v>
      </c>
      <c r="F1037" s="224" t="s">
        <v>126</v>
      </c>
      <c r="G1037" s="224"/>
      <c r="H1037" s="228">
        <f>H1038</f>
        <v>0</v>
      </c>
      <c r="I1037" s="228"/>
      <c r="J1037" s="231">
        <f t="shared" si="165"/>
        <v>0</v>
      </c>
      <c r="K1037" s="228">
        <f t="shared" si="174"/>
        <v>0</v>
      </c>
      <c r="L1037" s="233">
        <f>H1037+K1037</f>
        <v>0</v>
      </c>
    </row>
    <row r="1038" spans="1:15" s="33" customFormat="1" ht="21" hidden="1" customHeight="1">
      <c r="A1038" s="20" t="s">
        <v>11</v>
      </c>
      <c r="B1038" s="75" t="s">
        <v>404</v>
      </c>
      <c r="C1038" s="224" t="s">
        <v>138</v>
      </c>
      <c r="D1038" s="224" t="s">
        <v>146</v>
      </c>
      <c r="E1038" s="46" t="s">
        <v>466</v>
      </c>
      <c r="F1038" s="224" t="s">
        <v>126</v>
      </c>
      <c r="G1038" s="224" t="s">
        <v>12</v>
      </c>
      <c r="H1038" s="228"/>
      <c r="I1038" s="228"/>
      <c r="J1038" s="231">
        <f t="shared" si="165"/>
        <v>0</v>
      </c>
      <c r="K1038" s="120"/>
      <c r="L1038" s="233">
        <f>H1038+K1038</f>
        <v>0</v>
      </c>
    </row>
    <row r="1039" spans="1:15" s="33" customFormat="1" ht="15.75" customHeight="1">
      <c r="A1039" s="20" t="s">
        <v>434</v>
      </c>
      <c r="B1039" s="75" t="s">
        <v>404</v>
      </c>
      <c r="C1039" s="224" t="s">
        <v>138</v>
      </c>
      <c r="D1039" s="224" t="s">
        <v>146</v>
      </c>
      <c r="E1039" s="46" t="s">
        <v>466</v>
      </c>
      <c r="F1039" s="224" t="s">
        <v>435</v>
      </c>
      <c r="G1039" s="224"/>
      <c r="H1039" s="228">
        <f>H1040</f>
        <v>50</v>
      </c>
      <c r="I1039" s="228">
        <f>I1040</f>
        <v>0</v>
      </c>
      <c r="J1039" s="231">
        <f t="shared" si="165"/>
        <v>50</v>
      </c>
      <c r="K1039" s="228">
        <f>K1040</f>
        <v>50</v>
      </c>
      <c r="L1039" s="228">
        <f>L1040</f>
        <v>50</v>
      </c>
    </row>
    <row r="1040" spans="1:15" s="33" customFormat="1" ht="17.25" customHeight="1">
      <c r="A1040" s="20" t="s">
        <v>11</v>
      </c>
      <c r="B1040" s="75" t="s">
        <v>404</v>
      </c>
      <c r="C1040" s="224" t="s">
        <v>138</v>
      </c>
      <c r="D1040" s="224" t="s">
        <v>146</v>
      </c>
      <c r="E1040" s="46" t="s">
        <v>466</v>
      </c>
      <c r="F1040" s="224" t="s">
        <v>435</v>
      </c>
      <c r="G1040" s="224" t="s">
        <v>12</v>
      </c>
      <c r="H1040" s="228">
        <v>50</v>
      </c>
      <c r="I1040" s="228"/>
      <c r="J1040" s="231">
        <f t="shared" si="165"/>
        <v>50</v>
      </c>
      <c r="K1040" s="120">
        <v>50</v>
      </c>
      <c r="L1040" s="233">
        <v>50</v>
      </c>
    </row>
    <row r="1041" spans="1:15" s="33" customFormat="1" ht="51.75">
      <c r="A1041" s="20" t="s">
        <v>383</v>
      </c>
      <c r="B1041" s="75" t="s">
        <v>404</v>
      </c>
      <c r="C1041" s="224" t="s">
        <v>138</v>
      </c>
      <c r="D1041" s="224" t="s">
        <v>146</v>
      </c>
      <c r="E1041" s="45" t="s">
        <v>384</v>
      </c>
      <c r="F1041" s="39"/>
      <c r="G1041" s="39"/>
      <c r="H1041" s="228">
        <f>H1042</f>
        <v>351</v>
      </c>
      <c r="I1041" s="228">
        <f>I1042</f>
        <v>0</v>
      </c>
      <c r="J1041" s="231">
        <f t="shared" si="165"/>
        <v>351</v>
      </c>
      <c r="K1041" s="228">
        <f>K1042</f>
        <v>351</v>
      </c>
      <c r="L1041" s="228">
        <f>L1042</f>
        <v>351</v>
      </c>
      <c r="O1041" s="147"/>
    </row>
    <row r="1042" spans="1:15" s="33" customFormat="1" ht="13.5" customHeight="1">
      <c r="A1042" s="20" t="s">
        <v>123</v>
      </c>
      <c r="B1042" s="75" t="s">
        <v>404</v>
      </c>
      <c r="C1042" s="224" t="s">
        <v>138</v>
      </c>
      <c r="D1042" s="224" t="s">
        <v>146</v>
      </c>
      <c r="E1042" s="45" t="s">
        <v>384</v>
      </c>
      <c r="F1042" s="224" t="s">
        <v>124</v>
      </c>
      <c r="G1042" s="224"/>
      <c r="H1042" s="228">
        <f>H1043+H1046+H1047</f>
        <v>351</v>
      </c>
      <c r="I1042" s="228">
        <f>I1043+I1046+I1047</f>
        <v>0</v>
      </c>
      <c r="J1042" s="231">
        <f t="shared" si="165"/>
        <v>351</v>
      </c>
      <c r="K1042" s="228">
        <f>K1043+K1046</f>
        <v>351</v>
      </c>
      <c r="L1042" s="228">
        <f>L1043+L1046</f>
        <v>351</v>
      </c>
    </row>
    <row r="1043" spans="1:15" s="33" customFormat="1" ht="13.5" hidden="1" customHeight="1">
      <c r="A1043" s="20" t="s">
        <v>127</v>
      </c>
      <c r="B1043" s="75" t="s">
        <v>404</v>
      </c>
      <c r="C1043" s="224" t="s">
        <v>138</v>
      </c>
      <c r="D1043" s="224" t="s">
        <v>146</v>
      </c>
      <c r="E1043" s="45" t="s">
        <v>384</v>
      </c>
      <c r="F1043" s="224" t="s">
        <v>126</v>
      </c>
      <c r="G1043" s="224"/>
      <c r="H1043" s="228">
        <f>H1044</f>
        <v>0</v>
      </c>
      <c r="I1043" s="228"/>
      <c r="J1043" s="231">
        <f t="shared" si="165"/>
        <v>0</v>
      </c>
      <c r="K1043" s="228">
        <f>K1044</f>
        <v>0</v>
      </c>
      <c r="L1043" s="233">
        <f>H1043+K1043</f>
        <v>0</v>
      </c>
    </row>
    <row r="1044" spans="1:15" s="33" customFormat="1" ht="13.5" hidden="1" customHeight="1">
      <c r="A1044" s="20" t="s">
        <v>11</v>
      </c>
      <c r="B1044" s="75" t="s">
        <v>404</v>
      </c>
      <c r="C1044" s="224" t="s">
        <v>138</v>
      </c>
      <c r="D1044" s="224" t="s">
        <v>146</v>
      </c>
      <c r="E1044" s="45" t="s">
        <v>384</v>
      </c>
      <c r="F1044" s="224" t="s">
        <v>126</v>
      </c>
      <c r="G1044" s="224" t="s">
        <v>12</v>
      </c>
      <c r="H1044" s="228"/>
      <c r="I1044" s="228"/>
      <c r="J1044" s="231">
        <f t="shared" si="165"/>
        <v>0</v>
      </c>
      <c r="K1044" s="118"/>
      <c r="L1044" s="233">
        <f>H1044+K1044</f>
        <v>0</v>
      </c>
    </row>
    <row r="1045" spans="1:15" s="33" customFormat="1" ht="13.5" customHeight="1">
      <c r="A1045" s="20" t="s">
        <v>434</v>
      </c>
      <c r="B1045" s="75" t="s">
        <v>404</v>
      </c>
      <c r="C1045" s="224" t="s">
        <v>138</v>
      </c>
      <c r="D1045" s="224" t="s">
        <v>146</v>
      </c>
      <c r="E1045" s="45" t="s">
        <v>384</v>
      </c>
      <c r="F1045" s="224" t="s">
        <v>435</v>
      </c>
      <c r="G1045" s="224"/>
      <c r="H1045" s="228">
        <f>H1046</f>
        <v>0</v>
      </c>
      <c r="I1045" s="228">
        <f>I1046</f>
        <v>0</v>
      </c>
      <c r="J1045" s="231">
        <f t="shared" si="165"/>
        <v>0</v>
      </c>
      <c r="K1045" s="228">
        <f>K1046</f>
        <v>351</v>
      </c>
      <c r="L1045" s="228">
        <f>L1046</f>
        <v>351</v>
      </c>
    </row>
    <row r="1046" spans="1:15" s="33" customFormat="1" ht="13.5" customHeight="1">
      <c r="A1046" s="20" t="s">
        <v>11</v>
      </c>
      <c r="B1046" s="75" t="s">
        <v>404</v>
      </c>
      <c r="C1046" s="224" t="s">
        <v>138</v>
      </c>
      <c r="D1046" s="224" t="s">
        <v>146</v>
      </c>
      <c r="E1046" s="45" t="s">
        <v>384</v>
      </c>
      <c r="F1046" s="224" t="s">
        <v>435</v>
      </c>
      <c r="G1046" s="224" t="s">
        <v>12</v>
      </c>
      <c r="H1046" s="228"/>
      <c r="I1046" s="228"/>
      <c r="J1046" s="231">
        <f t="shared" si="165"/>
        <v>0</v>
      </c>
      <c r="K1046" s="120">
        <v>351</v>
      </c>
      <c r="L1046" s="233">
        <v>351</v>
      </c>
    </row>
    <row r="1047" spans="1:15" s="33" customFormat="1" ht="13.5" customHeight="1">
      <c r="A1047" s="20" t="s">
        <v>127</v>
      </c>
      <c r="B1047" s="75" t="s">
        <v>404</v>
      </c>
      <c r="C1047" s="224" t="s">
        <v>138</v>
      </c>
      <c r="D1047" s="224" t="s">
        <v>146</v>
      </c>
      <c r="E1047" s="45" t="s">
        <v>384</v>
      </c>
      <c r="F1047" s="224" t="s">
        <v>126</v>
      </c>
      <c r="G1047" s="224"/>
      <c r="H1047" s="228">
        <f>H1048</f>
        <v>351</v>
      </c>
      <c r="I1047" s="228">
        <f>I1048</f>
        <v>0</v>
      </c>
      <c r="J1047" s="231">
        <f t="shared" si="165"/>
        <v>351</v>
      </c>
      <c r="K1047" s="120"/>
      <c r="L1047" s="233"/>
    </row>
    <row r="1048" spans="1:15" s="33" customFormat="1" ht="13.5" customHeight="1">
      <c r="A1048" s="20" t="s">
        <v>11</v>
      </c>
      <c r="B1048" s="75" t="s">
        <v>404</v>
      </c>
      <c r="C1048" s="224" t="s">
        <v>138</v>
      </c>
      <c r="D1048" s="224" t="s">
        <v>146</v>
      </c>
      <c r="E1048" s="45" t="s">
        <v>384</v>
      </c>
      <c r="F1048" s="224" t="s">
        <v>126</v>
      </c>
      <c r="G1048" s="224" t="s">
        <v>12</v>
      </c>
      <c r="H1048" s="228">
        <v>351</v>
      </c>
      <c r="I1048" s="228"/>
      <c r="J1048" s="231">
        <f t="shared" si="165"/>
        <v>351</v>
      </c>
      <c r="K1048" s="120"/>
      <c r="L1048" s="233"/>
    </row>
    <row r="1049" spans="1:15" s="33" customFormat="1" ht="13.5" customHeight="1">
      <c r="A1049" s="48" t="s">
        <v>151</v>
      </c>
      <c r="B1049" s="84" t="s">
        <v>404</v>
      </c>
      <c r="C1049" s="223" t="s">
        <v>138</v>
      </c>
      <c r="D1049" s="223" t="s">
        <v>152</v>
      </c>
      <c r="E1049" s="49"/>
      <c r="F1049" s="223"/>
      <c r="G1049" s="223"/>
      <c r="H1049" s="229">
        <f>H1051</f>
        <v>554.79999999999995</v>
      </c>
      <c r="I1049" s="229">
        <f>I1051</f>
        <v>0</v>
      </c>
      <c r="J1049" s="231">
        <f t="shared" si="165"/>
        <v>554.79999999999995</v>
      </c>
      <c r="K1049" s="229">
        <f>K1051</f>
        <v>554.79999999999995</v>
      </c>
      <c r="L1049" s="229">
        <f>L1051</f>
        <v>554.79999999999995</v>
      </c>
    </row>
    <row r="1050" spans="1:15" s="33" customFormat="1" ht="13.5" customHeight="1">
      <c r="A1050" s="48" t="s">
        <v>16</v>
      </c>
      <c r="B1050" s="84" t="s">
        <v>404</v>
      </c>
      <c r="C1050" s="223" t="s">
        <v>138</v>
      </c>
      <c r="D1050" s="223" t="s">
        <v>152</v>
      </c>
      <c r="E1050" s="49" t="s">
        <v>203</v>
      </c>
      <c r="F1050" s="223"/>
      <c r="G1050" s="223"/>
      <c r="H1050" s="229">
        <f>H1051</f>
        <v>554.79999999999995</v>
      </c>
      <c r="I1050" s="229">
        <f>I1051</f>
        <v>0</v>
      </c>
      <c r="J1050" s="231">
        <f t="shared" si="165"/>
        <v>554.79999999999995</v>
      </c>
      <c r="K1050" s="229">
        <f>K1051</f>
        <v>554.79999999999995</v>
      </c>
      <c r="L1050" s="229">
        <f>L1051</f>
        <v>554.79999999999995</v>
      </c>
    </row>
    <row r="1051" spans="1:15" s="33" customFormat="1" ht="39">
      <c r="A1051" s="121" t="s">
        <v>153</v>
      </c>
      <c r="B1051" s="122" t="s">
        <v>404</v>
      </c>
      <c r="C1051" s="223" t="s">
        <v>138</v>
      </c>
      <c r="D1051" s="223" t="s">
        <v>152</v>
      </c>
      <c r="E1051" s="49" t="s">
        <v>257</v>
      </c>
      <c r="F1051" s="223"/>
      <c r="G1051" s="223"/>
      <c r="H1051" s="229">
        <f>H1054+H1057</f>
        <v>554.79999999999995</v>
      </c>
      <c r="I1051" s="229">
        <f>I1054+I1057</f>
        <v>0</v>
      </c>
      <c r="J1051" s="231">
        <f t="shared" si="165"/>
        <v>554.79999999999995</v>
      </c>
      <c r="K1051" s="229">
        <f>K1054+K1057</f>
        <v>554.79999999999995</v>
      </c>
      <c r="L1051" s="229">
        <f>L1054+L1057</f>
        <v>554.79999999999995</v>
      </c>
    </row>
    <row r="1052" spans="1:15" s="33" customFormat="1" ht="63.75">
      <c r="A1052" s="226" t="s">
        <v>18</v>
      </c>
      <c r="B1052" s="110" t="s">
        <v>404</v>
      </c>
      <c r="C1052" s="224" t="s">
        <v>138</v>
      </c>
      <c r="D1052" s="224" t="s">
        <v>152</v>
      </c>
      <c r="E1052" s="45" t="s">
        <v>257</v>
      </c>
      <c r="F1052" s="224" t="s">
        <v>19</v>
      </c>
      <c r="G1052" s="224"/>
      <c r="H1052" s="228">
        <f t="shared" ref="H1052:L1053" si="175">H1053</f>
        <v>475.5</v>
      </c>
      <c r="I1052" s="228">
        <f t="shared" si="175"/>
        <v>0</v>
      </c>
      <c r="J1052" s="231">
        <f t="shared" si="165"/>
        <v>475.5</v>
      </c>
      <c r="K1052" s="228">
        <f t="shared" si="175"/>
        <v>475.5</v>
      </c>
      <c r="L1052" s="228">
        <f t="shared" si="175"/>
        <v>475.5</v>
      </c>
    </row>
    <row r="1053" spans="1:15" s="33" customFormat="1" ht="25.5">
      <c r="A1053" s="226" t="s">
        <v>20</v>
      </c>
      <c r="B1053" s="110" t="s">
        <v>404</v>
      </c>
      <c r="C1053" s="224" t="s">
        <v>138</v>
      </c>
      <c r="D1053" s="224" t="s">
        <v>152</v>
      </c>
      <c r="E1053" s="45" t="s">
        <v>257</v>
      </c>
      <c r="F1053" s="224" t="s">
        <v>21</v>
      </c>
      <c r="G1053" s="224"/>
      <c r="H1053" s="228">
        <f>H1054</f>
        <v>475.5</v>
      </c>
      <c r="I1053" s="228">
        <f>I1054</f>
        <v>0</v>
      </c>
      <c r="J1053" s="231">
        <f t="shared" si="165"/>
        <v>475.5</v>
      </c>
      <c r="K1053" s="228">
        <f t="shared" si="175"/>
        <v>475.5</v>
      </c>
      <c r="L1053" s="228">
        <f t="shared" si="175"/>
        <v>475.5</v>
      </c>
    </row>
    <row r="1054" spans="1:15" s="33" customFormat="1" ht="13.5" customHeight="1">
      <c r="A1054" s="226" t="s">
        <v>57</v>
      </c>
      <c r="B1054" s="110" t="s">
        <v>404</v>
      </c>
      <c r="C1054" s="224" t="s">
        <v>138</v>
      </c>
      <c r="D1054" s="224" t="s">
        <v>152</v>
      </c>
      <c r="E1054" s="45" t="s">
        <v>257</v>
      </c>
      <c r="F1054" s="224" t="s">
        <v>21</v>
      </c>
      <c r="G1054" s="224" t="s">
        <v>12</v>
      </c>
      <c r="H1054" s="228">
        <v>475.5</v>
      </c>
      <c r="I1054" s="228"/>
      <c r="J1054" s="231">
        <f t="shared" ref="J1054:J1125" si="176">H1054+I1054</f>
        <v>475.5</v>
      </c>
      <c r="K1054" s="118">
        <v>475.5</v>
      </c>
      <c r="L1054" s="233">
        <v>475.5</v>
      </c>
      <c r="O1054" s="147"/>
    </row>
    <row r="1055" spans="1:15" s="33" customFormat="1" ht="25.5">
      <c r="A1055" s="226" t="s">
        <v>35</v>
      </c>
      <c r="B1055" s="110" t="s">
        <v>404</v>
      </c>
      <c r="C1055" s="224" t="s">
        <v>138</v>
      </c>
      <c r="D1055" s="224" t="s">
        <v>152</v>
      </c>
      <c r="E1055" s="45" t="s">
        <v>257</v>
      </c>
      <c r="F1055" s="224" t="s">
        <v>27</v>
      </c>
      <c r="G1055" s="224"/>
      <c r="H1055" s="228">
        <f>H1056</f>
        <v>79.3</v>
      </c>
      <c r="I1055" s="228">
        <f>I1056</f>
        <v>0</v>
      </c>
      <c r="J1055" s="231">
        <f t="shared" si="176"/>
        <v>79.3</v>
      </c>
      <c r="K1055" s="228">
        <f>K1056</f>
        <v>79.3</v>
      </c>
      <c r="L1055" s="228">
        <f>L1056</f>
        <v>79.3</v>
      </c>
    </row>
    <row r="1056" spans="1:15" s="33" customFormat="1" ht="25.5">
      <c r="A1056" s="226" t="s">
        <v>28</v>
      </c>
      <c r="B1056" s="110" t="s">
        <v>404</v>
      </c>
      <c r="C1056" s="224" t="s">
        <v>138</v>
      </c>
      <c r="D1056" s="224" t="s">
        <v>152</v>
      </c>
      <c r="E1056" s="45" t="s">
        <v>257</v>
      </c>
      <c r="F1056" s="224" t="s">
        <v>29</v>
      </c>
      <c r="G1056" s="224"/>
      <c r="H1056" s="228">
        <f>H1057</f>
        <v>79.3</v>
      </c>
      <c r="I1056" s="228">
        <f>I1057</f>
        <v>0</v>
      </c>
      <c r="J1056" s="231">
        <f t="shared" si="176"/>
        <v>79.3</v>
      </c>
      <c r="K1056" s="228">
        <f>K1057</f>
        <v>79.3</v>
      </c>
      <c r="L1056" s="228">
        <f>L1057</f>
        <v>79.3</v>
      </c>
    </row>
    <row r="1057" spans="1:15" s="33" customFormat="1" ht="13.5" customHeight="1">
      <c r="A1057" s="226" t="s">
        <v>57</v>
      </c>
      <c r="B1057" s="110" t="s">
        <v>404</v>
      </c>
      <c r="C1057" s="224" t="s">
        <v>138</v>
      </c>
      <c r="D1057" s="224" t="s">
        <v>152</v>
      </c>
      <c r="E1057" s="45" t="s">
        <v>257</v>
      </c>
      <c r="F1057" s="224" t="s">
        <v>29</v>
      </c>
      <c r="G1057" s="224" t="s">
        <v>12</v>
      </c>
      <c r="H1057" s="228">
        <v>79.3</v>
      </c>
      <c r="I1057" s="228"/>
      <c r="J1057" s="231">
        <f t="shared" si="176"/>
        <v>79.3</v>
      </c>
      <c r="K1057" s="118">
        <v>79.3</v>
      </c>
      <c r="L1057" s="233">
        <v>79.3</v>
      </c>
      <c r="O1057" s="147"/>
    </row>
    <row r="1058" spans="1:15" s="33" customFormat="1" ht="13.5" customHeight="1">
      <c r="A1058" s="21" t="s">
        <v>402</v>
      </c>
      <c r="B1058" s="111" t="s">
        <v>404</v>
      </c>
      <c r="C1058" s="223" t="s">
        <v>154</v>
      </c>
      <c r="D1058" s="224"/>
      <c r="E1058" s="49"/>
      <c r="F1058" s="223"/>
      <c r="G1058" s="223"/>
      <c r="H1058" s="229">
        <f>H1059</f>
        <v>150</v>
      </c>
      <c r="I1058" s="229">
        <f>I1059</f>
        <v>0</v>
      </c>
      <c r="J1058" s="231">
        <f t="shared" si="176"/>
        <v>150</v>
      </c>
      <c r="K1058" s="229">
        <f>K1059</f>
        <v>50</v>
      </c>
      <c r="L1058" s="229">
        <f>L1059</f>
        <v>50</v>
      </c>
    </row>
    <row r="1059" spans="1:15" s="33" customFormat="1" ht="13.5" customHeight="1">
      <c r="A1059" s="36" t="s">
        <v>155</v>
      </c>
      <c r="B1059" s="111" t="s">
        <v>404</v>
      </c>
      <c r="C1059" s="223" t="s">
        <v>154</v>
      </c>
      <c r="D1059" s="223" t="s">
        <v>156</v>
      </c>
      <c r="E1059" s="49"/>
      <c r="F1059" s="223"/>
      <c r="G1059" s="223"/>
      <c r="H1059" s="229">
        <f>H1060+H1071+H1075</f>
        <v>150</v>
      </c>
      <c r="I1059" s="229">
        <f>I1060+I1071+I1075</f>
        <v>0</v>
      </c>
      <c r="J1059" s="231">
        <f t="shared" si="176"/>
        <v>150</v>
      </c>
      <c r="K1059" s="229">
        <f>K1060+K1071</f>
        <v>50</v>
      </c>
      <c r="L1059" s="229">
        <f>L1060+L1071</f>
        <v>50</v>
      </c>
    </row>
    <row r="1060" spans="1:15" s="33" customFormat="1" ht="15.75" customHeight="1">
      <c r="A1060" s="217" t="s">
        <v>16</v>
      </c>
      <c r="B1060" s="46" t="s">
        <v>404</v>
      </c>
      <c r="C1060" s="224" t="s">
        <v>154</v>
      </c>
      <c r="D1060" s="224" t="s">
        <v>156</v>
      </c>
      <c r="E1060" s="45" t="s">
        <v>203</v>
      </c>
      <c r="F1060" s="224"/>
      <c r="G1060" s="224"/>
      <c r="H1060" s="228">
        <f>H1061</f>
        <v>50</v>
      </c>
      <c r="I1060" s="228">
        <f>I1061</f>
        <v>0</v>
      </c>
      <c r="J1060" s="231">
        <f t="shared" si="176"/>
        <v>50</v>
      </c>
      <c r="K1060" s="228">
        <f>K1062</f>
        <v>50</v>
      </c>
      <c r="L1060" s="228">
        <f>L1062</f>
        <v>50</v>
      </c>
    </row>
    <row r="1061" spans="1:15" s="33" customFormat="1" ht="15.75" customHeight="1">
      <c r="A1061" s="217" t="s">
        <v>590</v>
      </c>
      <c r="B1061" s="46" t="s">
        <v>404</v>
      </c>
      <c r="C1061" s="224" t="s">
        <v>154</v>
      </c>
      <c r="D1061" s="224" t="s">
        <v>156</v>
      </c>
      <c r="E1061" s="45" t="s">
        <v>589</v>
      </c>
      <c r="F1061" s="224"/>
      <c r="G1061" s="224"/>
      <c r="H1061" s="228">
        <f>H1062+H1074</f>
        <v>50</v>
      </c>
      <c r="I1061" s="228">
        <f>I1062+I1074</f>
        <v>0</v>
      </c>
      <c r="J1061" s="231">
        <f t="shared" si="176"/>
        <v>50</v>
      </c>
      <c r="K1061" s="228"/>
      <c r="L1061" s="228"/>
    </row>
    <row r="1062" spans="1:15" s="33" customFormat="1" ht="25.5">
      <c r="A1062" s="15" t="s">
        <v>35</v>
      </c>
      <c r="B1062" s="46" t="s">
        <v>404</v>
      </c>
      <c r="C1062" s="224" t="s">
        <v>154</v>
      </c>
      <c r="D1062" s="224" t="s">
        <v>156</v>
      </c>
      <c r="E1062" s="45" t="s">
        <v>589</v>
      </c>
      <c r="F1062" s="224" t="s">
        <v>27</v>
      </c>
      <c r="G1062" s="224"/>
      <c r="H1062" s="228">
        <f>H1063</f>
        <v>40</v>
      </c>
      <c r="I1062" s="228">
        <f>I1063</f>
        <v>0</v>
      </c>
      <c r="J1062" s="231">
        <f t="shared" si="176"/>
        <v>40</v>
      </c>
      <c r="K1062" s="228">
        <f>K1063+K1074</f>
        <v>50</v>
      </c>
      <c r="L1062" s="228">
        <f>L1063+L1074</f>
        <v>50</v>
      </c>
    </row>
    <row r="1063" spans="1:15" s="33" customFormat="1" ht="25.5">
      <c r="A1063" s="15" t="s">
        <v>28</v>
      </c>
      <c r="B1063" s="110" t="s">
        <v>404</v>
      </c>
      <c r="C1063" s="224" t="s">
        <v>154</v>
      </c>
      <c r="D1063" s="224" t="s">
        <v>156</v>
      </c>
      <c r="E1063" s="45" t="s">
        <v>589</v>
      </c>
      <c r="F1063" s="224" t="s">
        <v>29</v>
      </c>
      <c r="G1063" s="224"/>
      <c r="H1063" s="228">
        <f>H1064</f>
        <v>40</v>
      </c>
      <c r="I1063" s="228">
        <f>I1064</f>
        <v>0</v>
      </c>
      <c r="J1063" s="231">
        <f t="shared" si="176"/>
        <v>40</v>
      </c>
      <c r="K1063" s="228">
        <f>K1064</f>
        <v>50</v>
      </c>
      <c r="L1063" s="228">
        <f>L1064</f>
        <v>50</v>
      </c>
    </row>
    <row r="1064" spans="1:15" s="33" customFormat="1" ht="13.5">
      <c r="A1064" s="15" t="s">
        <v>9</v>
      </c>
      <c r="B1064" s="110" t="s">
        <v>404</v>
      </c>
      <c r="C1064" s="224" t="s">
        <v>154</v>
      </c>
      <c r="D1064" s="224" t="s">
        <v>156</v>
      </c>
      <c r="E1064" s="45" t="s">
        <v>589</v>
      </c>
      <c r="F1064" s="224" t="s">
        <v>29</v>
      </c>
      <c r="G1064" s="224" t="s">
        <v>10</v>
      </c>
      <c r="H1064" s="228">
        <v>40</v>
      </c>
      <c r="I1064" s="228"/>
      <c r="J1064" s="231">
        <f t="shared" si="176"/>
        <v>40</v>
      </c>
      <c r="K1064" s="228">
        <v>50</v>
      </c>
      <c r="L1064" s="233">
        <v>50</v>
      </c>
    </row>
    <row r="1065" spans="1:15" s="33" customFormat="1" ht="13.5" hidden="1" customHeight="1">
      <c r="A1065" s="41" t="s">
        <v>185</v>
      </c>
      <c r="B1065" s="110" t="s">
        <v>404</v>
      </c>
      <c r="C1065" s="223" t="s">
        <v>154</v>
      </c>
      <c r="D1065" s="223" t="s">
        <v>156</v>
      </c>
      <c r="E1065" s="49" t="s">
        <v>223</v>
      </c>
      <c r="F1065" s="223"/>
      <c r="G1065" s="223"/>
      <c r="H1065" s="228">
        <f t="shared" ref="H1065:K1070" si="177">H1066</f>
        <v>0</v>
      </c>
      <c r="I1065" s="228"/>
      <c r="J1065" s="231">
        <f t="shared" si="176"/>
        <v>0</v>
      </c>
      <c r="K1065" s="228">
        <f t="shared" si="177"/>
        <v>0</v>
      </c>
      <c r="L1065" s="233">
        <f t="shared" ref="L1065:L1071" si="178">H1065+K1065</f>
        <v>0</v>
      </c>
    </row>
    <row r="1066" spans="1:15" s="33" customFormat="1" ht="13.5" hidden="1" customHeight="1">
      <c r="A1066" s="41" t="s">
        <v>387</v>
      </c>
      <c r="B1066" s="110" t="s">
        <v>404</v>
      </c>
      <c r="C1066" s="223" t="s">
        <v>154</v>
      </c>
      <c r="D1066" s="223" t="s">
        <v>156</v>
      </c>
      <c r="E1066" s="49" t="s">
        <v>367</v>
      </c>
      <c r="F1066" s="223"/>
      <c r="G1066" s="223"/>
      <c r="H1066" s="228">
        <f t="shared" si="177"/>
        <v>0</v>
      </c>
      <c r="I1066" s="228"/>
      <c r="J1066" s="231">
        <f t="shared" si="176"/>
        <v>0</v>
      </c>
      <c r="K1066" s="228">
        <f t="shared" si="177"/>
        <v>0</v>
      </c>
      <c r="L1066" s="233">
        <f t="shared" si="178"/>
        <v>0</v>
      </c>
    </row>
    <row r="1067" spans="1:15" s="33" customFormat="1" ht="13.5" hidden="1" customHeight="1">
      <c r="A1067" s="226" t="s">
        <v>388</v>
      </c>
      <c r="B1067" s="110" t="s">
        <v>404</v>
      </c>
      <c r="C1067" s="224" t="s">
        <v>154</v>
      </c>
      <c r="D1067" s="224" t="s">
        <v>156</v>
      </c>
      <c r="E1067" s="45" t="s">
        <v>268</v>
      </c>
      <c r="F1067" s="223"/>
      <c r="G1067" s="223"/>
      <c r="H1067" s="228">
        <f t="shared" si="177"/>
        <v>0</v>
      </c>
      <c r="I1067" s="228"/>
      <c r="J1067" s="231">
        <f t="shared" si="176"/>
        <v>0</v>
      </c>
      <c r="K1067" s="228">
        <f t="shared" si="177"/>
        <v>0</v>
      </c>
      <c r="L1067" s="233">
        <f t="shared" si="178"/>
        <v>0</v>
      </c>
    </row>
    <row r="1068" spans="1:15" s="33" customFormat="1" ht="13.5" hidden="1" customHeight="1">
      <c r="A1068" s="226" t="s">
        <v>391</v>
      </c>
      <c r="B1068" s="110" t="s">
        <v>404</v>
      </c>
      <c r="C1068" s="224" t="s">
        <v>154</v>
      </c>
      <c r="D1068" s="224" t="s">
        <v>156</v>
      </c>
      <c r="E1068" s="45" t="s">
        <v>370</v>
      </c>
      <c r="F1068" s="224"/>
      <c r="G1068" s="224"/>
      <c r="H1068" s="228">
        <f t="shared" si="177"/>
        <v>0</v>
      </c>
      <c r="I1068" s="228"/>
      <c r="J1068" s="231">
        <f t="shared" si="176"/>
        <v>0</v>
      </c>
      <c r="K1068" s="228">
        <f t="shared" si="177"/>
        <v>0</v>
      </c>
      <c r="L1068" s="233">
        <f t="shared" si="178"/>
        <v>0</v>
      </c>
    </row>
    <row r="1069" spans="1:15" s="33" customFormat="1" ht="13.5" hidden="1" customHeight="1">
      <c r="A1069" s="226" t="s">
        <v>35</v>
      </c>
      <c r="B1069" s="110" t="s">
        <v>404</v>
      </c>
      <c r="C1069" s="224" t="s">
        <v>154</v>
      </c>
      <c r="D1069" s="224" t="s">
        <v>156</v>
      </c>
      <c r="E1069" s="45" t="s">
        <v>370</v>
      </c>
      <c r="F1069" s="224" t="s">
        <v>27</v>
      </c>
      <c r="G1069" s="224"/>
      <c r="H1069" s="228">
        <f t="shared" si="177"/>
        <v>0</v>
      </c>
      <c r="I1069" s="228"/>
      <c r="J1069" s="231">
        <f t="shared" si="176"/>
        <v>0</v>
      </c>
      <c r="K1069" s="228">
        <f t="shared" si="177"/>
        <v>0</v>
      </c>
      <c r="L1069" s="233">
        <f t="shared" si="178"/>
        <v>0</v>
      </c>
    </row>
    <row r="1070" spans="1:15" s="33" customFormat="1" ht="13.5" hidden="1" customHeight="1">
      <c r="A1070" s="226" t="s">
        <v>28</v>
      </c>
      <c r="B1070" s="110" t="s">
        <v>404</v>
      </c>
      <c r="C1070" s="224" t="s">
        <v>154</v>
      </c>
      <c r="D1070" s="224" t="s">
        <v>156</v>
      </c>
      <c r="E1070" s="45" t="s">
        <v>370</v>
      </c>
      <c r="F1070" s="224" t="s">
        <v>29</v>
      </c>
      <c r="G1070" s="224"/>
      <c r="H1070" s="228">
        <f t="shared" si="177"/>
        <v>0</v>
      </c>
      <c r="I1070" s="228"/>
      <c r="J1070" s="231">
        <f t="shared" si="176"/>
        <v>0</v>
      </c>
      <c r="K1070" s="228">
        <f t="shared" si="177"/>
        <v>0</v>
      </c>
      <c r="L1070" s="233">
        <f t="shared" si="178"/>
        <v>0</v>
      </c>
    </row>
    <row r="1071" spans="1:15" s="33" customFormat="1" ht="13.5" hidden="1" customHeight="1">
      <c r="A1071" s="226" t="s">
        <v>9</v>
      </c>
      <c r="B1071" s="110" t="s">
        <v>404</v>
      </c>
      <c r="C1071" s="224" t="s">
        <v>154</v>
      </c>
      <c r="D1071" s="224" t="s">
        <v>156</v>
      </c>
      <c r="E1071" s="45" t="s">
        <v>370</v>
      </c>
      <c r="F1071" s="224" t="s">
        <v>29</v>
      </c>
      <c r="G1071" s="224" t="s">
        <v>10</v>
      </c>
      <c r="H1071" s="228"/>
      <c r="I1071" s="228"/>
      <c r="J1071" s="231">
        <f t="shared" si="176"/>
        <v>0</v>
      </c>
      <c r="K1071" s="120"/>
      <c r="L1071" s="233">
        <f t="shared" si="178"/>
        <v>0</v>
      </c>
      <c r="O1071" s="147"/>
    </row>
    <row r="1072" spans="1:15" s="33" customFormat="1" ht="65.25" customHeight="1">
      <c r="A1072" s="226" t="s">
        <v>25</v>
      </c>
      <c r="B1072" s="110" t="s">
        <v>404</v>
      </c>
      <c r="C1072" s="224" t="s">
        <v>154</v>
      </c>
      <c r="D1072" s="224" t="s">
        <v>156</v>
      </c>
      <c r="E1072" s="45" t="s">
        <v>589</v>
      </c>
      <c r="F1072" s="224" t="s">
        <v>19</v>
      </c>
      <c r="G1072" s="224"/>
      <c r="H1072" s="228">
        <f>H1073</f>
        <v>10</v>
      </c>
      <c r="I1072" s="228">
        <f>I1073</f>
        <v>0</v>
      </c>
      <c r="J1072" s="231">
        <f t="shared" si="176"/>
        <v>10</v>
      </c>
      <c r="K1072" s="228">
        <f>K1073</f>
        <v>0</v>
      </c>
      <c r="L1072" s="233"/>
      <c r="O1072" s="147"/>
    </row>
    <row r="1073" spans="1:15" s="33" customFormat="1" ht="13.5" customHeight="1">
      <c r="A1073" s="226" t="s">
        <v>444</v>
      </c>
      <c r="B1073" s="110" t="s">
        <v>404</v>
      </c>
      <c r="C1073" s="224" t="s">
        <v>154</v>
      </c>
      <c r="D1073" s="224" t="s">
        <v>156</v>
      </c>
      <c r="E1073" s="45" t="s">
        <v>589</v>
      </c>
      <c r="F1073" s="224" t="s">
        <v>445</v>
      </c>
      <c r="G1073" s="224"/>
      <c r="H1073" s="228">
        <f>H1074</f>
        <v>10</v>
      </c>
      <c r="I1073" s="228">
        <f>I1074</f>
        <v>0</v>
      </c>
      <c r="J1073" s="231">
        <f t="shared" si="176"/>
        <v>10</v>
      </c>
      <c r="K1073" s="228">
        <f>K1074</f>
        <v>0</v>
      </c>
      <c r="L1073" s="233"/>
      <c r="O1073" s="147"/>
    </row>
    <row r="1074" spans="1:15" s="33" customFormat="1" ht="13.5" customHeight="1">
      <c r="A1074" s="226" t="s">
        <v>9</v>
      </c>
      <c r="B1074" s="110" t="s">
        <v>404</v>
      </c>
      <c r="C1074" s="224" t="s">
        <v>154</v>
      </c>
      <c r="D1074" s="224" t="s">
        <v>156</v>
      </c>
      <c r="E1074" s="45" t="s">
        <v>589</v>
      </c>
      <c r="F1074" s="224" t="s">
        <v>445</v>
      </c>
      <c r="G1074" s="224" t="s">
        <v>10</v>
      </c>
      <c r="H1074" s="228">
        <v>10</v>
      </c>
      <c r="I1074" s="228"/>
      <c r="J1074" s="231">
        <f t="shared" si="176"/>
        <v>10</v>
      </c>
      <c r="K1074" s="120"/>
      <c r="L1074" s="233"/>
      <c r="O1074" s="147"/>
    </row>
    <row r="1075" spans="1:15" s="33" customFormat="1" ht="13.5" customHeight="1">
      <c r="A1075" s="41" t="s">
        <v>387</v>
      </c>
      <c r="B1075" s="131" t="s">
        <v>404</v>
      </c>
      <c r="C1075" s="223" t="s">
        <v>154</v>
      </c>
      <c r="D1075" s="223" t="s">
        <v>156</v>
      </c>
      <c r="E1075" s="49" t="s">
        <v>367</v>
      </c>
      <c r="F1075" s="224"/>
      <c r="G1075" s="224"/>
      <c r="H1075" s="228">
        <f t="shared" ref="H1075:I1078" si="179">H1076</f>
        <v>100</v>
      </c>
      <c r="I1075" s="229">
        <f t="shared" si="179"/>
        <v>0</v>
      </c>
      <c r="J1075" s="231">
        <f t="shared" si="176"/>
        <v>100</v>
      </c>
      <c r="K1075" s="120"/>
      <c r="L1075" s="233"/>
      <c r="O1075" s="147"/>
    </row>
    <row r="1076" spans="1:15" s="33" customFormat="1" ht="13.5" customHeight="1">
      <c r="A1076" s="226" t="s">
        <v>388</v>
      </c>
      <c r="B1076" s="80" t="s">
        <v>404</v>
      </c>
      <c r="C1076" s="224" t="s">
        <v>154</v>
      </c>
      <c r="D1076" s="224" t="s">
        <v>156</v>
      </c>
      <c r="E1076" s="45" t="s">
        <v>268</v>
      </c>
      <c r="F1076" s="224"/>
      <c r="G1076" s="224"/>
      <c r="H1076" s="228">
        <f t="shared" si="179"/>
        <v>100</v>
      </c>
      <c r="I1076" s="228">
        <f t="shared" si="179"/>
        <v>0</v>
      </c>
      <c r="J1076" s="233">
        <f t="shared" si="176"/>
        <v>100</v>
      </c>
      <c r="K1076" s="120"/>
      <c r="L1076" s="233"/>
      <c r="O1076" s="147"/>
    </row>
    <row r="1077" spans="1:15" s="33" customFormat="1" ht="13.5" customHeight="1">
      <c r="A1077" s="38" t="s">
        <v>92</v>
      </c>
      <c r="B1077" s="80" t="s">
        <v>404</v>
      </c>
      <c r="C1077" s="224" t="s">
        <v>154</v>
      </c>
      <c r="D1077" s="224" t="s">
        <v>156</v>
      </c>
      <c r="E1077" s="45" t="s">
        <v>370</v>
      </c>
      <c r="F1077" s="224" t="s">
        <v>93</v>
      </c>
      <c r="G1077" s="224"/>
      <c r="H1077" s="228">
        <f t="shared" si="179"/>
        <v>100</v>
      </c>
      <c r="I1077" s="228">
        <f t="shared" si="179"/>
        <v>0</v>
      </c>
      <c r="J1077" s="233">
        <f t="shared" si="176"/>
        <v>100</v>
      </c>
      <c r="K1077" s="120"/>
      <c r="L1077" s="233"/>
      <c r="O1077" s="147"/>
    </row>
    <row r="1078" spans="1:15" s="33" customFormat="1" ht="13.5" customHeight="1">
      <c r="A1078" s="38" t="s">
        <v>149</v>
      </c>
      <c r="B1078" s="80" t="s">
        <v>404</v>
      </c>
      <c r="C1078" s="224" t="s">
        <v>154</v>
      </c>
      <c r="D1078" s="224" t="s">
        <v>156</v>
      </c>
      <c r="E1078" s="45" t="s">
        <v>370</v>
      </c>
      <c r="F1078" s="224" t="s">
        <v>150</v>
      </c>
      <c r="G1078" s="224"/>
      <c r="H1078" s="228">
        <f t="shared" si="179"/>
        <v>100</v>
      </c>
      <c r="I1078" s="228">
        <f t="shared" si="179"/>
        <v>0</v>
      </c>
      <c r="J1078" s="233">
        <f t="shared" si="176"/>
        <v>100</v>
      </c>
      <c r="K1078" s="120"/>
      <c r="L1078" s="233"/>
      <c r="O1078" s="147"/>
    </row>
    <row r="1079" spans="1:15" s="33" customFormat="1" ht="13.5" customHeight="1">
      <c r="A1079" s="226" t="s">
        <v>9</v>
      </c>
      <c r="B1079" s="80" t="s">
        <v>404</v>
      </c>
      <c r="C1079" s="224" t="s">
        <v>154</v>
      </c>
      <c r="D1079" s="224" t="s">
        <v>156</v>
      </c>
      <c r="E1079" s="45" t="s">
        <v>370</v>
      </c>
      <c r="F1079" s="224" t="s">
        <v>150</v>
      </c>
      <c r="G1079" s="224" t="s">
        <v>10</v>
      </c>
      <c r="H1079" s="228">
        <v>100</v>
      </c>
      <c r="I1079" s="228"/>
      <c r="J1079" s="233">
        <f t="shared" si="176"/>
        <v>100</v>
      </c>
      <c r="K1079" s="120"/>
      <c r="L1079" s="233"/>
      <c r="O1079" s="147"/>
    </row>
    <row r="1080" spans="1:15" s="33" customFormat="1" ht="13.5" hidden="1" customHeight="1">
      <c r="A1080" s="226"/>
      <c r="B1080" s="110"/>
      <c r="C1080" s="224"/>
      <c r="D1080" s="224"/>
      <c r="E1080" s="45"/>
      <c r="F1080" s="224"/>
      <c r="G1080" s="224"/>
      <c r="H1080" s="228"/>
      <c r="I1080" s="228"/>
      <c r="J1080" s="231">
        <f t="shared" si="176"/>
        <v>0</v>
      </c>
      <c r="K1080" s="120"/>
      <c r="L1080" s="233"/>
      <c r="O1080" s="147"/>
    </row>
    <row r="1081" spans="1:15" s="33" customFormat="1" ht="26.25">
      <c r="A1081" s="72" t="s">
        <v>410</v>
      </c>
      <c r="B1081" s="111" t="s">
        <v>91</v>
      </c>
      <c r="C1081" s="223"/>
      <c r="D1081" s="223"/>
      <c r="E1081" s="22"/>
      <c r="F1081" s="223"/>
      <c r="G1081" s="223"/>
      <c r="H1081" s="229">
        <f>H1082+H1083</f>
        <v>9692.1</v>
      </c>
      <c r="I1081" s="229">
        <f>I1082+I1083</f>
        <v>0</v>
      </c>
      <c r="J1081" s="231">
        <f t="shared" si="176"/>
        <v>9692.1</v>
      </c>
      <c r="K1081" s="229">
        <f>K1082+K1083</f>
        <v>8221.2999999999993</v>
      </c>
      <c r="L1081" s="229">
        <f>L1082+L1083</f>
        <v>8172.8</v>
      </c>
      <c r="N1081" s="71"/>
    </row>
    <row r="1082" spans="1:15" s="33" customFormat="1" ht="13.5" customHeight="1">
      <c r="A1082" s="36" t="s">
        <v>128</v>
      </c>
      <c r="B1082" s="111" t="s">
        <v>91</v>
      </c>
      <c r="C1082" s="223"/>
      <c r="D1082" s="223"/>
      <c r="E1082" s="22"/>
      <c r="F1082" s="223"/>
      <c r="G1082" s="223" t="s">
        <v>10</v>
      </c>
      <c r="H1082" s="229">
        <f>H1090+H1093+H1107+H1127+H1132+H1139+H1145+H1178+H1202+H1213+H1100+H1219+H1225+H1207+H1153+H1228</f>
        <v>9664</v>
      </c>
      <c r="I1082" s="229">
        <f>I1090+I1093+I1107+I1127+I1132+I1139+I1145+I1178+I1202+I1213+I1100+I1219+I1225+I1207+I1153+I1228</f>
        <v>0</v>
      </c>
      <c r="J1082" s="231">
        <f t="shared" si="176"/>
        <v>9664</v>
      </c>
      <c r="K1082" s="229">
        <f>K1090+K1093+K1107+K1127+K1132+K1139+K1145+K1178+K1202+K1213+K1100+K1219+K1225+K1207</f>
        <v>8221.2999999999993</v>
      </c>
      <c r="L1082" s="229">
        <f>L1090+L1093+L1107+L1127+L1132+L1139+L1145+L1178+L1202+L1213+L1100+L1219+L1225+L1207+L1112</f>
        <v>8172.8</v>
      </c>
    </row>
    <row r="1083" spans="1:15" s="33" customFormat="1" ht="13.5" customHeight="1">
      <c r="A1083" s="36" t="s">
        <v>11</v>
      </c>
      <c r="B1083" s="111" t="s">
        <v>91</v>
      </c>
      <c r="C1083" s="223"/>
      <c r="D1083" s="223"/>
      <c r="E1083" s="22"/>
      <c r="F1083" s="223"/>
      <c r="G1083" s="223" t="s">
        <v>12</v>
      </c>
      <c r="H1083" s="229">
        <f>H1149+H1197</f>
        <v>28.1</v>
      </c>
      <c r="I1083" s="229">
        <f>I1149+I1197</f>
        <v>0</v>
      </c>
      <c r="J1083" s="231">
        <f t="shared" si="176"/>
        <v>28.1</v>
      </c>
      <c r="K1083" s="229">
        <f>K1173</f>
        <v>0</v>
      </c>
      <c r="L1083" s="231"/>
    </row>
    <row r="1084" spans="1:15" s="33" customFormat="1" ht="13.5" customHeight="1">
      <c r="A1084" s="36" t="s">
        <v>411</v>
      </c>
      <c r="B1084" s="111" t="s">
        <v>91</v>
      </c>
      <c r="C1084" s="223" t="s">
        <v>13</v>
      </c>
      <c r="D1084" s="224"/>
      <c r="E1084" s="22"/>
      <c r="F1084" s="223"/>
      <c r="G1084" s="223"/>
      <c r="H1084" s="229">
        <f>H1085</f>
        <v>773.7</v>
      </c>
      <c r="I1084" s="229">
        <f>I1085</f>
        <v>0</v>
      </c>
      <c r="J1084" s="231">
        <f t="shared" si="176"/>
        <v>773.7</v>
      </c>
      <c r="K1084" s="229">
        <f>K1085</f>
        <v>642.59999999999991</v>
      </c>
      <c r="L1084" s="229">
        <f>L1085</f>
        <v>642.59999999999991</v>
      </c>
    </row>
    <row r="1085" spans="1:15" s="33" customFormat="1" ht="13.5" customHeight="1">
      <c r="A1085" s="36" t="s">
        <v>50</v>
      </c>
      <c r="B1085" s="111" t="s">
        <v>91</v>
      </c>
      <c r="C1085" s="223" t="s">
        <v>13</v>
      </c>
      <c r="D1085" s="223" t="s">
        <v>51</v>
      </c>
      <c r="E1085" s="22"/>
      <c r="F1085" s="223"/>
      <c r="G1085" s="223"/>
      <c r="H1085" s="229">
        <f>H1087</f>
        <v>773.7</v>
      </c>
      <c r="I1085" s="229">
        <f>I1087</f>
        <v>0</v>
      </c>
      <c r="J1085" s="231">
        <f t="shared" si="176"/>
        <v>773.7</v>
      </c>
      <c r="K1085" s="229">
        <f>K1087</f>
        <v>642.59999999999991</v>
      </c>
      <c r="L1085" s="229">
        <f>L1087</f>
        <v>642.59999999999991</v>
      </c>
    </row>
    <row r="1086" spans="1:15" s="33" customFormat="1" ht="13.5" customHeight="1">
      <c r="A1086" s="36" t="s">
        <v>16</v>
      </c>
      <c r="B1086" s="111" t="s">
        <v>91</v>
      </c>
      <c r="C1086" s="223" t="s">
        <v>13</v>
      </c>
      <c r="D1086" s="223" t="s">
        <v>51</v>
      </c>
      <c r="E1086" s="22" t="s">
        <v>203</v>
      </c>
      <c r="F1086" s="223"/>
      <c r="G1086" s="223"/>
      <c r="H1086" s="229">
        <f>H1087</f>
        <v>773.7</v>
      </c>
      <c r="I1086" s="229">
        <f>I1087</f>
        <v>0</v>
      </c>
      <c r="J1086" s="231">
        <f t="shared" si="176"/>
        <v>773.7</v>
      </c>
      <c r="K1086" s="229">
        <f>K1087</f>
        <v>642.59999999999991</v>
      </c>
      <c r="L1086" s="229">
        <f>L1087</f>
        <v>642.59999999999991</v>
      </c>
    </row>
    <row r="1087" spans="1:15" s="33" customFormat="1" ht="51">
      <c r="A1087" s="92" t="s">
        <v>253</v>
      </c>
      <c r="B1087" s="123" t="s">
        <v>91</v>
      </c>
      <c r="C1087" s="39" t="s">
        <v>13</v>
      </c>
      <c r="D1087" s="39" t="s">
        <v>51</v>
      </c>
      <c r="E1087" s="60" t="s">
        <v>247</v>
      </c>
      <c r="F1087" s="39"/>
      <c r="G1087" s="39"/>
      <c r="H1087" s="232">
        <f>H1088+H1091</f>
        <v>773.7</v>
      </c>
      <c r="I1087" s="232">
        <f>I1088+I1091</f>
        <v>0</v>
      </c>
      <c r="J1087" s="231">
        <f t="shared" si="176"/>
        <v>773.7</v>
      </c>
      <c r="K1087" s="232">
        <f>K1088+K1091</f>
        <v>642.59999999999991</v>
      </c>
      <c r="L1087" s="232">
        <f>L1088+L1091</f>
        <v>642.59999999999991</v>
      </c>
    </row>
    <row r="1088" spans="1:15" s="33" customFormat="1" ht="63.75">
      <c r="A1088" s="226" t="s">
        <v>18</v>
      </c>
      <c r="B1088" s="110" t="s">
        <v>91</v>
      </c>
      <c r="C1088" s="224" t="s">
        <v>13</v>
      </c>
      <c r="D1088" s="224" t="s">
        <v>51</v>
      </c>
      <c r="E1088" s="60" t="s">
        <v>247</v>
      </c>
      <c r="F1088" s="224" t="s">
        <v>19</v>
      </c>
      <c r="G1088" s="224"/>
      <c r="H1088" s="228">
        <f>H1089</f>
        <v>460.1</v>
      </c>
      <c r="I1088" s="228">
        <f>I1089</f>
        <v>0</v>
      </c>
      <c r="J1088" s="231">
        <f t="shared" si="176"/>
        <v>460.1</v>
      </c>
      <c r="K1088" s="228">
        <f>K1089</f>
        <v>354.7</v>
      </c>
      <c r="L1088" s="228">
        <f>L1089</f>
        <v>354.7</v>
      </c>
    </row>
    <row r="1089" spans="1:15" s="33" customFormat="1" ht="25.5">
      <c r="A1089" s="226" t="s">
        <v>20</v>
      </c>
      <c r="B1089" s="110" t="s">
        <v>91</v>
      </c>
      <c r="C1089" s="224" t="s">
        <v>13</v>
      </c>
      <c r="D1089" s="224" t="s">
        <v>51</v>
      </c>
      <c r="E1089" s="60" t="s">
        <v>247</v>
      </c>
      <c r="F1089" s="224" t="s">
        <v>21</v>
      </c>
      <c r="G1089" s="224"/>
      <c r="H1089" s="228">
        <f>H1090</f>
        <v>460.1</v>
      </c>
      <c r="I1089" s="228">
        <f>I1090</f>
        <v>0</v>
      </c>
      <c r="J1089" s="231">
        <f t="shared" si="176"/>
        <v>460.1</v>
      </c>
      <c r="K1089" s="228">
        <f>K1090</f>
        <v>354.7</v>
      </c>
      <c r="L1089" s="228">
        <f>L1090</f>
        <v>354.7</v>
      </c>
    </row>
    <row r="1090" spans="1:15" s="33" customFormat="1" ht="13.5" customHeight="1">
      <c r="A1090" s="226" t="s">
        <v>9</v>
      </c>
      <c r="B1090" s="110" t="s">
        <v>91</v>
      </c>
      <c r="C1090" s="224" t="s">
        <v>13</v>
      </c>
      <c r="D1090" s="224" t="s">
        <v>51</v>
      </c>
      <c r="E1090" s="60" t="s">
        <v>247</v>
      </c>
      <c r="F1090" s="224" t="s">
        <v>21</v>
      </c>
      <c r="G1090" s="224" t="s">
        <v>10</v>
      </c>
      <c r="H1090" s="228">
        <v>460.1</v>
      </c>
      <c r="I1090" s="228"/>
      <c r="J1090" s="231">
        <f t="shared" si="176"/>
        <v>460.1</v>
      </c>
      <c r="K1090" s="120">
        <v>354.7</v>
      </c>
      <c r="L1090" s="233">
        <v>354.7</v>
      </c>
      <c r="O1090" s="147"/>
    </row>
    <row r="1091" spans="1:15" s="33" customFormat="1" ht="25.5">
      <c r="A1091" s="226" t="s">
        <v>35</v>
      </c>
      <c r="B1091" s="110" t="s">
        <v>91</v>
      </c>
      <c r="C1091" s="224" t="s">
        <v>13</v>
      </c>
      <c r="D1091" s="224" t="s">
        <v>51</v>
      </c>
      <c r="E1091" s="60" t="s">
        <v>247</v>
      </c>
      <c r="F1091" s="224" t="s">
        <v>27</v>
      </c>
      <c r="G1091" s="224"/>
      <c r="H1091" s="228">
        <f>H1092</f>
        <v>313.60000000000002</v>
      </c>
      <c r="I1091" s="228">
        <f>I1092</f>
        <v>0</v>
      </c>
      <c r="J1091" s="231">
        <f t="shared" si="176"/>
        <v>313.60000000000002</v>
      </c>
      <c r="K1091" s="228">
        <f>K1092</f>
        <v>287.89999999999998</v>
      </c>
      <c r="L1091" s="228">
        <f>L1092</f>
        <v>287.89999999999998</v>
      </c>
    </row>
    <row r="1092" spans="1:15" s="33" customFormat="1" ht="25.5">
      <c r="A1092" s="226" t="s">
        <v>28</v>
      </c>
      <c r="B1092" s="110" t="s">
        <v>91</v>
      </c>
      <c r="C1092" s="224" t="s">
        <v>13</v>
      </c>
      <c r="D1092" s="224" t="s">
        <v>51</v>
      </c>
      <c r="E1092" s="60" t="s">
        <v>247</v>
      </c>
      <c r="F1092" s="224" t="s">
        <v>29</v>
      </c>
      <c r="G1092" s="224"/>
      <c r="H1092" s="228">
        <f>H1093</f>
        <v>313.60000000000002</v>
      </c>
      <c r="I1092" s="228">
        <f>I1093</f>
        <v>0</v>
      </c>
      <c r="J1092" s="231">
        <f t="shared" si="176"/>
        <v>313.60000000000002</v>
      </c>
      <c r="K1092" s="228">
        <f>K1093</f>
        <v>287.89999999999998</v>
      </c>
      <c r="L1092" s="228">
        <f>L1093</f>
        <v>287.89999999999998</v>
      </c>
    </row>
    <row r="1093" spans="1:15" s="33" customFormat="1" ht="13.5" customHeight="1">
      <c r="A1093" s="226" t="s">
        <v>9</v>
      </c>
      <c r="B1093" s="110" t="s">
        <v>91</v>
      </c>
      <c r="C1093" s="224" t="s">
        <v>13</v>
      </c>
      <c r="D1093" s="224" t="s">
        <v>51</v>
      </c>
      <c r="E1093" s="60" t="s">
        <v>247</v>
      </c>
      <c r="F1093" s="224" t="s">
        <v>29</v>
      </c>
      <c r="G1093" s="224" t="s">
        <v>10</v>
      </c>
      <c r="H1093" s="228">
        <v>313.60000000000002</v>
      </c>
      <c r="I1093" s="228"/>
      <c r="J1093" s="231">
        <f t="shared" si="176"/>
        <v>313.60000000000002</v>
      </c>
      <c r="K1093" s="120">
        <v>287.89999999999998</v>
      </c>
      <c r="L1093" s="233">
        <v>287.89999999999998</v>
      </c>
      <c r="O1093" s="147"/>
    </row>
    <row r="1094" spans="1:15" s="33" customFormat="1" ht="13.5" customHeight="1">
      <c r="A1094" s="36" t="s">
        <v>408</v>
      </c>
      <c r="B1094" s="111" t="s">
        <v>91</v>
      </c>
      <c r="C1094" s="223" t="s">
        <v>95</v>
      </c>
      <c r="D1094" s="224"/>
      <c r="E1094" s="61"/>
      <c r="F1094" s="223"/>
      <c r="G1094" s="223"/>
      <c r="H1094" s="229">
        <f>H1095</f>
        <v>3412.9</v>
      </c>
      <c r="I1094" s="229">
        <f>I1095</f>
        <v>0</v>
      </c>
      <c r="J1094" s="231">
        <f t="shared" si="176"/>
        <v>3412.9</v>
      </c>
      <c r="K1094" s="229">
        <f>K1095</f>
        <v>3061.5</v>
      </c>
      <c r="L1094" s="229">
        <f>L1095</f>
        <v>3061.5</v>
      </c>
    </row>
    <row r="1095" spans="1:15" s="33" customFormat="1" ht="13.5" customHeight="1">
      <c r="A1095" s="192" t="s">
        <v>528</v>
      </c>
      <c r="B1095" s="111" t="s">
        <v>91</v>
      </c>
      <c r="C1095" s="223" t="s">
        <v>95</v>
      </c>
      <c r="D1095" s="223" t="s">
        <v>529</v>
      </c>
      <c r="E1095" s="61"/>
      <c r="F1095" s="223"/>
      <c r="G1095" s="223"/>
      <c r="H1095" s="229">
        <f>H1101+H1096+H1108</f>
        <v>3412.9</v>
      </c>
      <c r="I1095" s="229">
        <f>I1101+I1096+I1108</f>
        <v>0</v>
      </c>
      <c r="J1095" s="231">
        <f t="shared" si="176"/>
        <v>3412.9</v>
      </c>
      <c r="K1095" s="229">
        <f>K1101+K1096+K1108</f>
        <v>3061.5</v>
      </c>
      <c r="L1095" s="229">
        <f>L1101+L1096+L1108</f>
        <v>3061.5</v>
      </c>
    </row>
    <row r="1096" spans="1:15" s="33" customFormat="1" ht="13.5" hidden="1" customHeight="1">
      <c r="A1096" s="133" t="s">
        <v>16</v>
      </c>
      <c r="B1096" s="111" t="s">
        <v>91</v>
      </c>
      <c r="C1096" s="223" t="s">
        <v>95</v>
      </c>
      <c r="D1096" s="223" t="s">
        <v>110</v>
      </c>
      <c r="E1096" s="34" t="s">
        <v>203</v>
      </c>
      <c r="F1096" s="223"/>
      <c r="G1096" s="223"/>
      <c r="H1096" s="229">
        <f t="shared" ref="H1096:K1099" si="180">H1097</f>
        <v>0</v>
      </c>
      <c r="I1096" s="229"/>
      <c r="J1096" s="231">
        <f t="shared" si="176"/>
        <v>0</v>
      </c>
      <c r="K1096" s="229">
        <f t="shared" si="180"/>
        <v>0</v>
      </c>
      <c r="L1096" s="231">
        <f>H1096+K1096</f>
        <v>0</v>
      </c>
    </row>
    <row r="1097" spans="1:15" s="33" customFormat="1" ht="13.5" hidden="1" customHeight="1">
      <c r="A1097" s="21" t="s">
        <v>56</v>
      </c>
      <c r="B1097" s="110" t="s">
        <v>91</v>
      </c>
      <c r="C1097" s="223" t="s">
        <v>95</v>
      </c>
      <c r="D1097" s="223" t="s">
        <v>110</v>
      </c>
      <c r="E1097" s="225" t="s">
        <v>239</v>
      </c>
      <c r="F1097" s="224"/>
      <c r="G1097" s="224"/>
      <c r="H1097" s="229">
        <f t="shared" si="180"/>
        <v>0</v>
      </c>
      <c r="I1097" s="229"/>
      <c r="J1097" s="231">
        <f t="shared" si="176"/>
        <v>0</v>
      </c>
      <c r="K1097" s="228">
        <f t="shared" si="180"/>
        <v>0</v>
      </c>
      <c r="L1097" s="233">
        <f>H1097+K1097</f>
        <v>0</v>
      </c>
    </row>
    <row r="1098" spans="1:15" s="33" customFormat="1" ht="13.5" hidden="1" customHeight="1">
      <c r="A1098" s="227" t="s">
        <v>173</v>
      </c>
      <c r="B1098" s="110" t="s">
        <v>91</v>
      </c>
      <c r="C1098" s="223" t="s">
        <v>95</v>
      </c>
      <c r="D1098" s="223" t="s">
        <v>110</v>
      </c>
      <c r="E1098" s="225" t="s">
        <v>239</v>
      </c>
      <c r="F1098" s="224" t="s">
        <v>99</v>
      </c>
      <c r="G1098" s="224"/>
      <c r="H1098" s="229">
        <f t="shared" si="180"/>
        <v>0</v>
      </c>
      <c r="I1098" s="229"/>
      <c r="J1098" s="231">
        <f t="shared" si="176"/>
        <v>0</v>
      </c>
      <c r="K1098" s="228">
        <f t="shared" si="180"/>
        <v>0</v>
      </c>
      <c r="L1098" s="233">
        <f>H1098+K1098</f>
        <v>0</v>
      </c>
    </row>
    <row r="1099" spans="1:15" s="33" customFormat="1" ht="13.5" hidden="1" customHeight="1">
      <c r="A1099" s="227" t="s">
        <v>100</v>
      </c>
      <c r="B1099" s="110" t="s">
        <v>91</v>
      </c>
      <c r="C1099" s="223" t="s">
        <v>95</v>
      </c>
      <c r="D1099" s="223" t="s">
        <v>110</v>
      </c>
      <c r="E1099" s="225" t="s">
        <v>239</v>
      </c>
      <c r="F1099" s="224" t="s">
        <v>101</v>
      </c>
      <c r="G1099" s="224"/>
      <c r="H1099" s="229">
        <f t="shared" si="180"/>
        <v>0</v>
      </c>
      <c r="I1099" s="229"/>
      <c r="J1099" s="231">
        <f t="shared" si="176"/>
        <v>0</v>
      </c>
      <c r="K1099" s="228">
        <f t="shared" si="180"/>
        <v>0</v>
      </c>
      <c r="L1099" s="233">
        <f>H1099+K1099</f>
        <v>0</v>
      </c>
    </row>
    <row r="1100" spans="1:15" s="33" customFormat="1" ht="13.5" hidden="1" customHeight="1">
      <c r="A1100" s="226" t="s">
        <v>128</v>
      </c>
      <c r="B1100" s="110" t="s">
        <v>91</v>
      </c>
      <c r="C1100" s="223" t="s">
        <v>95</v>
      </c>
      <c r="D1100" s="223" t="s">
        <v>110</v>
      </c>
      <c r="E1100" s="225" t="s">
        <v>239</v>
      </c>
      <c r="F1100" s="224" t="s">
        <v>101</v>
      </c>
      <c r="G1100" s="224" t="s">
        <v>10</v>
      </c>
      <c r="H1100" s="229"/>
      <c r="I1100" s="229"/>
      <c r="J1100" s="231">
        <f t="shared" si="176"/>
        <v>0</v>
      </c>
      <c r="K1100" s="228"/>
      <c r="L1100" s="233">
        <f>H1100+K1100</f>
        <v>0</v>
      </c>
      <c r="O1100" s="147"/>
    </row>
    <row r="1101" spans="1:15" s="33" customFormat="1" ht="51.75">
      <c r="A1101" s="21" t="s">
        <v>170</v>
      </c>
      <c r="B1101" s="76" t="s">
        <v>91</v>
      </c>
      <c r="C1101" s="223" t="s">
        <v>95</v>
      </c>
      <c r="D1101" s="223" t="s">
        <v>529</v>
      </c>
      <c r="E1101" s="22" t="s">
        <v>321</v>
      </c>
      <c r="F1101" s="223"/>
      <c r="G1101" s="223"/>
      <c r="H1101" s="229">
        <f>H1102</f>
        <v>3412.9</v>
      </c>
      <c r="I1101" s="229">
        <f>I1102</f>
        <v>0</v>
      </c>
      <c r="J1101" s="231">
        <f t="shared" si="176"/>
        <v>3412.9</v>
      </c>
      <c r="K1101" s="229">
        <f>K1102</f>
        <v>3061.5</v>
      </c>
      <c r="L1101" s="229">
        <f>L1102</f>
        <v>0</v>
      </c>
    </row>
    <row r="1102" spans="1:15" s="33" customFormat="1" ht="39">
      <c r="A1102" s="106" t="s">
        <v>319</v>
      </c>
      <c r="B1102" s="107" t="s">
        <v>91</v>
      </c>
      <c r="C1102" s="39" t="s">
        <v>95</v>
      </c>
      <c r="D1102" s="39" t="s">
        <v>529</v>
      </c>
      <c r="E1102" s="60" t="s">
        <v>322</v>
      </c>
      <c r="F1102" s="39"/>
      <c r="G1102" s="39"/>
      <c r="H1102" s="232">
        <f>H1104</f>
        <v>3412.9</v>
      </c>
      <c r="I1102" s="232">
        <f>I1104</f>
        <v>0</v>
      </c>
      <c r="J1102" s="231">
        <f t="shared" si="176"/>
        <v>3412.9</v>
      </c>
      <c r="K1102" s="232">
        <f>K1104</f>
        <v>3061.5</v>
      </c>
      <c r="L1102" s="232">
        <f>L1104</f>
        <v>0</v>
      </c>
    </row>
    <row r="1103" spans="1:15" s="33" customFormat="1" ht="26.25">
      <c r="A1103" s="106" t="s">
        <v>320</v>
      </c>
      <c r="B1103" s="107" t="s">
        <v>91</v>
      </c>
      <c r="C1103" s="39" t="s">
        <v>95</v>
      </c>
      <c r="D1103" s="39" t="s">
        <v>529</v>
      </c>
      <c r="E1103" s="60" t="s">
        <v>323</v>
      </c>
      <c r="F1103" s="39"/>
      <c r="G1103" s="39"/>
      <c r="H1103" s="232">
        <f t="shared" ref="H1103:I1106" si="181">H1104</f>
        <v>3412.9</v>
      </c>
      <c r="I1103" s="232">
        <f t="shared" si="181"/>
        <v>0</v>
      </c>
      <c r="J1103" s="231">
        <f t="shared" si="176"/>
        <v>3412.9</v>
      </c>
      <c r="K1103" s="232">
        <f t="shared" ref="K1103:L1106" si="182">K1104</f>
        <v>3061.5</v>
      </c>
      <c r="L1103" s="232">
        <f t="shared" si="182"/>
        <v>0</v>
      </c>
    </row>
    <row r="1104" spans="1:15" s="33" customFormat="1" ht="26.25">
      <c r="A1104" s="227" t="s">
        <v>324</v>
      </c>
      <c r="B1104" s="230" t="s">
        <v>91</v>
      </c>
      <c r="C1104" s="224" t="s">
        <v>95</v>
      </c>
      <c r="D1104" s="224" t="s">
        <v>529</v>
      </c>
      <c r="E1104" s="225" t="s">
        <v>325</v>
      </c>
      <c r="F1104" s="224"/>
      <c r="G1104" s="224"/>
      <c r="H1104" s="228">
        <f t="shared" si="181"/>
        <v>3412.9</v>
      </c>
      <c r="I1104" s="228">
        <f t="shared" si="181"/>
        <v>0</v>
      </c>
      <c r="J1104" s="231">
        <f t="shared" si="176"/>
        <v>3412.9</v>
      </c>
      <c r="K1104" s="228">
        <f t="shared" si="182"/>
        <v>3061.5</v>
      </c>
      <c r="L1104" s="228">
        <f t="shared" si="182"/>
        <v>0</v>
      </c>
    </row>
    <row r="1105" spans="1:15" s="33" customFormat="1" ht="26.25">
      <c r="A1105" s="227" t="s">
        <v>174</v>
      </c>
      <c r="B1105" s="230" t="s">
        <v>91</v>
      </c>
      <c r="C1105" s="224" t="s">
        <v>95</v>
      </c>
      <c r="D1105" s="224" t="s">
        <v>529</v>
      </c>
      <c r="E1105" s="225" t="s">
        <v>325</v>
      </c>
      <c r="F1105" s="224" t="s">
        <v>99</v>
      </c>
      <c r="G1105" s="224"/>
      <c r="H1105" s="228">
        <f t="shared" si="181"/>
        <v>3412.9</v>
      </c>
      <c r="I1105" s="228">
        <f t="shared" si="181"/>
        <v>0</v>
      </c>
      <c r="J1105" s="231">
        <f t="shared" si="176"/>
        <v>3412.9</v>
      </c>
      <c r="K1105" s="228">
        <f t="shared" si="182"/>
        <v>3061.5</v>
      </c>
      <c r="L1105" s="228">
        <f t="shared" si="182"/>
        <v>0</v>
      </c>
    </row>
    <row r="1106" spans="1:15" s="33" customFormat="1" ht="13.5" customHeight="1">
      <c r="A1106" s="227" t="s">
        <v>100</v>
      </c>
      <c r="B1106" s="230" t="s">
        <v>91</v>
      </c>
      <c r="C1106" s="224" t="s">
        <v>95</v>
      </c>
      <c r="D1106" s="224" t="s">
        <v>529</v>
      </c>
      <c r="E1106" s="225" t="s">
        <v>325</v>
      </c>
      <c r="F1106" s="224" t="s">
        <v>101</v>
      </c>
      <c r="G1106" s="224"/>
      <c r="H1106" s="228">
        <f t="shared" si="181"/>
        <v>3412.9</v>
      </c>
      <c r="I1106" s="228">
        <f t="shared" si="181"/>
        <v>0</v>
      </c>
      <c r="J1106" s="231">
        <f t="shared" si="176"/>
        <v>3412.9</v>
      </c>
      <c r="K1106" s="228">
        <f t="shared" si="182"/>
        <v>3061.5</v>
      </c>
      <c r="L1106" s="228">
        <f t="shared" si="182"/>
        <v>0</v>
      </c>
    </row>
    <row r="1107" spans="1:15" s="33" customFormat="1" ht="13.5" customHeight="1">
      <c r="A1107" s="227" t="s">
        <v>9</v>
      </c>
      <c r="B1107" s="230" t="s">
        <v>91</v>
      </c>
      <c r="C1107" s="224" t="s">
        <v>95</v>
      </c>
      <c r="D1107" s="224" t="s">
        <v>529</v>
      </c>
      <c r="E1107" s="225" t="s">
        <v>325</v>
      </c>
      <c r="F1107" s="224" t="s">
        <v>101</v>
      </c>
      <c r="G1107" s="224" t="s">
        <v>10</v>
      </c>
      <c r="H1107" s="228">
        <v>3412.9</v>
      </c>
      <c r="I1107" s="228"/>
      <c r="J1107" s="231">
        <f t="shared" si="176"/>
        <v>3412.9</v>
      </c>
      <c r="K1107" s="120">
        <v>3061.5</v>
      </c>
      <c r="L1107" s="233"/>
      <c r="O1107" s="147"/>
    </row>
    <row r="1108" spans="1:15" s="33" customFormat="1" ht="13.5" customHeight="1">
      <c r="A1108" s="106" t="s">
        <v>16</v>
      </c>
      <c r="B1108" s="107" t="s">
        <v>91</v>
      </c>
      <c r="C1108" s="39" t="s">
        <v>95</v>
      </c>
      <c r="D1108" s="39" t="s">
        <v>529</v>
      </c>
      <c r="E1108" s="60"/>
      <c r="F1108" s="39"/>
      <c r="G1108" s="39"/>
      <c r="H1108" s="232">
        <f>H1109</f>
        <v>0</v>
      </c>
      <c r="I1108" s="232"/>
      <c r="J1108" s="231">
        <f t="shared" si="176"/>
        <v>0</v>
      </c>
      <c r="K1108" s="232">
        <f t="shared" ref="K1108:L1111" si="183">K1109</f>
        <v>0</v>
      </c>
      <c r="L1108" s="232">
        <f t="shared" si="183"/>
        <v>3061.5</v>
      </c>
      <c r="O1108" s="147"/>
    </row>
    <row r="1109" spans="1:15" s="33" customFormat="1" ht="26.25">
      <c r="A1109" s="227" t="s">
        <v>324</v>
      </c>
      <c r="B1109" s="230" t="s">
        <v>91</v>
      </c>
      <c r="C1109" s="224" t="s">
        <v>95</v>
      </c>
      <c r="D1109" s="224" t="s">
        <v>529</v>
      </c>
      <c r="E1109" s="225" t="s">
        <v>337</v>
      </c>
      <c r="F1109" s="224"/>
      <c r="G1109" s="224"/>
      <c r="H1109" s="228">
        <f>H1110</f>
        <v>0</v>
      </c>
      <c r="I1109" s="228"/>
      <c r="J1109" s="231">
        <f t="shared" si="176"/>
        <v>0</v>
      </c>
      <c r="K1109" s="228">
        <f t="shared" si="183"/>
        <v>0</v>
      </c>
      <c r="L1109" s="228">
        <f t="shared" si="183"/>
        <v>3061.5</v>
      </c>
      <c r="O1109" s="147"/>
    </row>
    <row r="1110" spans="1:15" s="33" customFormat="1" ht="26.25">
      <c r="A1110" s="227" t="s">
        <v>174</v>
      </c>
      <c r="B1110" s="230" t="s">
        <v>91</v>
      </c>
      <c r="C1110" s="224" t="s">
        <v>95</v>
      </c>
      <c r="D1110" s="224" t="s">
        <v>529</v>
      </c>
      <c r="E1110" s="225" t="s">
        <v>337</v>
      </c>
      <c r="F1110" s="224" t="s">
        <v>99</v>
      </c>
      <c r="G1110" s="224"/>
      <c r="H1110" s="228">
        <f>H1111</f>
        <v>0</v>
      </c>
      <c r="I1110" s="228"/>
      <c r="J1110" s="231">
        <f t="shared" si="176"/>
        <v>0</v>
      </c>
      <c r="K1110" s="228">
        <f t="shared" si="183"/>
        <v>0</v>
      </c>
      <c r="L1110" s="228">
        <f t="shared" si="183"/>
        <v>3061.5</v>
      </c>
      <c r="O1110" s="147"/>
    </row>
    <row r="1111" spans="1:15" s="33" customFormat="1" ht="13.5">
      <c r="A1111" s="227" t="s">
        <v>100</v>
      </c>
      <c r="B1111" s="230" t="s">
        <v>91</v>
      </c>
      <c r="C1111" s="224" t="s">
        <v>95</v>
      </c>
      <c r="D1111" s="224" t="s">
        <v>529</v>
      </c>
      <c r="E1111" s="225" t="s">
        <v>337</v>
      </c>
      <c r="F1111" s="224" t="s">
        <v>101</v>
      </c>
      <c r="G1111" s="224"/>
      <c r="H1111" s="228">
        <f>H1112</f>
        <v>0</v>
      </c>
      <c r="I1111" s="228"/>
      <c r="J1111" s="231">
        <f t="shared" si="176"/>
        <v>0</v>
      </c>
      <c r="K1111" s="228">
        <f t="shared" si="183"/>
        <v>0</v>
      </c>
      <c r="L1111" s="228">
        <f t="shared" si="183"/>
        <v>3061.5</v>
      </c>
      <c r="O1111" s="147"/>
    </row>
    <row r="1112" spans="1:15" s="33" customFormat="1" ht="13.5" customHeight="1">
      <c r="A1112" s="227" t="s">
        <v>9</v>
      </c>
      <c r="B1112" s="230" t="s">
        <v>91</v>
      </c>
      <c r="C1112" s="224" t="s">
        <v>95</v>
      </c>
      <c r="D1112" s="224" t="s">
        <v>529</v>
      </c>
      <c r="E1112" s="225" t="s">
        <v>337</v>
      </c>
      <c r="F1112" s="224" t="s">
        <v>101</v>
      </c>
      <c r="G1112" s="224" t="s">
        <v>10</v>
      </c>
      <c r="H1112" s="228"/>
      <c r="I1112" s="228"/>
      <c r="J1112" s="231">
        <f t="shared" si="176"/>
        <v>0</v>
      </c>
      <c r="K1112" s="120"/>
      <c r="L1112" s="233">
        <v>3061.5</v>
      </c>
      <c r="O1112" s="147"/>
    </row>
    <row r="1113" spans="1:15" s="33" customFormat="1" ht="13.5" customHeight="1">
      <c r="A1113" s="36" t="s">
        <v>409</v>
      </c>
      <c r="B1113" s="111" t="s">
        <v>91</v>
      </c>
      <c r="C1113" s="223" t="s">
        <v>132</v>
      </c>
      <c r="D1113" s="223"/>
      <c r="E1113" s="39"/>
      <c r="F1113" s="223"/>
      <c r="G1113" s="223"/>
      <c r="H1113" s="229">
        <f>H1114+H1208</f>
        <v>6023.2</v>
      </c>
      <c r="I1113" s="229">
        <f>I1114+I1208</f>
        <v>0</v>
      </c>
      <c r="J1113" s="231">
        <f t="shared" si="176"/>
        <v>6023.2</v>
      </c>
      <c r="K1113" s="229">
        <f>K1114+K1208</f>
        <v>4482.2</v>
      </c>
      <c r="L1113" s="229">
        <f>L1114+L1208</f>
        <v>4433.7</v>
      </c>
    </row>
    <row r="1114" spans="1:15" s="33" customFormat="1" ht="13.5" customHeight="1">
      <c r="A1114" s="36" t="s">
        <v>133</v>
      </c>
      <c r="B1114" s="111" t="s">
        <v>91</v>
      </c>
      <c r="C1114" s="223" t="s">
        <v>132</v>
      </c>
      <c r="D1114" s="223" t="s">
        <v>134</v>
      </c>
      <c r="E1114" s="223"/>
      <c r="F1114" s="223"/>
      <c r="G1114" s="223"/>
      <c r="H1114" s="229">
        <f>H1121+H1133+H1198+H1203</f>
        <v>5611.7</v>
      </c>
      <c r="I1114" s="229">
        <f>I1121+I1133+I1198+I1203</f>
        <v>0</v>
      </c>
      <c r="J1114" s="231">
        <f t="shared" si="176"/>
        <v>5611.7</v>
      </c>
      <c r="K1114" s="229">
        <f>K1121+K1133+K1198+K1203</f>
        <v>4104.5</v>
      </c>
      <c r="L1114" s="229">
        <f>L1121+L1133+L1198+L1203</f>
        <v>4056</v>
      </c>
    </row>
    <row r="1115" spans="1:15" s="33" customFormat="1" ht="15" hidden="1" customHeight="1">
      <c r="A1115" s="36" t="s">
        <v>16</v>
      </c>
      <c r="B1115" s="111"/>
      <c r="C1115" s="223" t="s">
        <v>132</v>
      </c>
      <c r="D1115" s="223" t="s">
        <v>134</v>
      </c>
      <c r="E1115" s="25" t="s">
        <v>182</v>
      </c>
      <c r="F1115" s="223"/>
      <c r="G1115" s="223"/>
      <c r="H1115" s="229">
        <f>H1116</f>
        <v>0</v>
      </c>
      <c r="I1115" s="229"/>
      <c r="J1115" s="231">
        <f t="shared" si="176"/>
        <v>0</v>
      </c>
      <c r="K1115" s="117"/>
      <c r="L1115" s="231">
        <f t="shared" ref="L1115:L1193" si="184">H1115+K1115</f>
        <v>0</v>
      </c>
    </row>
    <row r="1116" spans="1:15" s="33" customFormat="1" ht="54" hidden="1" customHeight="1">
      <c r="A1116" s="227" t="s">
        <v>104</v>
      </c>
      <c r="B1116" s="230"/>
      <c r="C1116" s="224" t="s">
        <v>132</v>
      </c>
      <c r="D1116" s="224" t="s">
        <v>134</v>
      </c>
      <c r="E1116" s="225" t="s">
        <v>105</v>
      </c>
      <c r="F1116" s="224"/>
      <c r="G1116" s="224"/>
      <c r="H1116" s="229">
        <f>H1117</f>
        <v>0</v>
      </c>
      <c r="I1116" s="229"/>
      <c r="J1116" s="231">
        <f t="shared" si="176"/>
        <v>0</v>
      </c>
      <c r="K1116" s="117"/>
      <c r="L1116" s="231">
        <f t="shared" si="184"/>
        <v>0</v>
      </c>
    </row>
    <row r="1117" spans="1:15" s="33" customFormat="1" ht="13.5" hidden="1" customHeight="1">
      <c r="A1117" s="38" t="s">
        <v>173</v>
      </c>
      <c r="B1117" s="78"/>
      <c r="C1117" s="224" t="s">
        <v>132</v>
      </c>
      <c r="D1117" s="224" t="s">
        <v>134</v>
      </c>
      <c r="E1117" s="225" t="s">
        <v>105</v>
      </c>
      <c r="F1117" s="224" t="s">
        <v>99</v>
      </c>
      <c r="G1117" s="224"/>
      <c r="H1117" s="229">
        <f>H1118</f>
        <v>0</v>
      </c>
      <c r="I1117" s="229"/>
      <c r="J1117" s="231">
        <f t="shared" si="176"/>
        <v>0</v>
      </c>
      <c r="K1117" s="117"/>
      <c r="L1117" s="231">
        <f t="shared" si="184"/>
        <v>0</v>
      </c>
    </row>
    <row r="1118" spans="1:15" s="33" customFormat="1" ht="13.5" hidden="1" customHeight="1">
      <c r="A1118" s="38" t="s">
        <v>100</v>
      </c>
      <c r="B1118" s="78"/>
      <c r="C1118" s="224" t="s">
        <v>132</v>
      </c>
      <c r="D1118" s="224" t="s">
        <v>134</v>
      </c>
      <c r="E1118" s="225" t="s">
        <v>105</v>
      </c>
      <c r="F1118" s="224" t="s">
        <v>101</v>
      </c>
      <c r="G1118" s="224"/>
      <c r="H1118" s="229">
        <f>H1119</f>
        <v>0</v>
      </c>
      <c r="I1118" s="229"/>
      <c r="J1118" s="231">
        <f t="shared" si="176"/>
        <v>0</v>
      </c>
      <c r="K1118" s="117"/>
      <c r="L1118" s="231">
        <f t="shared" si="184"/>
        <v>0</v>
      </c>
    </row>
    <row r="1119" spans="1:15" s="33" customFormat="1" ht="13.5" hidden="1" customHeight="1">
      <c r="A1119" s="38" t="s">
        <v>115</v>
      </c>
      <c r="B1119" s="78"/>
      <c r="C1119" s="224" t="s">
        <v>132</v>
      </c>
      <c r="D1119" s="224" t="s">
        <v>134</v>
      </c>
      <c r="E1119" s="225" t="s">
        <v>105</v>
      </c>
      <c r="F1119" s="224" t="s">
        <v>108</v>
      </c>
      <c r="G1119" s="224"/>
      <c r="H1119" s="229">
        <f>H1120</f>
        <v>0</v>
      </c>
      <c r="I1119" s="229"/>
      <c r="J1119" s="231">
        <f t="shared" si="176"/>
        <v>0</v>
      </c>
      <c r="K1119" s="117"/>
      <c r="L1119" s="231">
        <f t="shared" si="184"/>
        <v>0</v>
      </c>
    </row>
    <row r="1120" spans="1:15" s="33" customFormat="1" ht="13.5" hidden="1" customHeight="1">
      <c r="A1120" s="38" t="s">
        <v>11</v>
      </c>
      <c r="B1120" s="78"/>
      <c r="C1120" s="224" t="s">
        <v>132</v>
      </c>
      <c r="D1120" s="224" t="s">
        <v>134</v>
      </c>
      <c r="E1120" s="225" t="s">
        <v>105</v>
      </c>
      <c r="F1120" s="224" t="s">
        <v>108</v>
      </c>
      <c r="G1120" s="224" t="s">
        <v>12</v>
      </c>
      <c r="H1120" s="229"/>
      <c r="I1120" s="229"/>
      <c r="J1120" s="231">
        <f t="shared" si="176"/>
        <v>0</v>
      </c>
      <c r="K1120" s="117"/>
      <c r="L1120" s="231">
        <f t="shared" si="184"/>
        <v>0</v>
      </c>
    </row>
    <row r="1121" spans="1:15" s="33" customFormat="1" ht="38.25">
      <c r="A1121" s="36" t="s">
        <v>338</v>
      </c>
      <c r="B1121" s="111" t="s">
        <v>91</v>
      </c>
      <c r="C1121" s="223" t="s">
        <v>132</v>
      </c>
      <c r="D1121" s="223" t="s">
        <v>134</v>
      </c>
      <c r="E1121" s="25" t="s">
        <v>223</v>
      </c>
      <c r="F1121" s="223"/>
      <c r="G1121" s="223"/>
      <c r="H1121" s="229">
        <f>H1122</f>
        <v>61</v>
      </c>
      <c r="I1121" s="229">
        <f>I1122</f>
        <v>0</v>
      </c>
      <c r="J1121" s="231">
        <f t="shared" si="176"/>
        <v>61</v>
      </c>
      <c r="K1121" s="229">
        <f>K1122</f>
        <v>73</v>
      </c>
      <c r="L1121" s="229">
        <f>L1122</f>
        <v>75</v>
      </c>
      <c r="M1121" s="71"/>
      <c r="O1121" s="147"/>
    </row>
    <row r="1122" spans="1:15" s="40" customFormat="1" ht="38.25" customHeight="1">
      <c r="A1122" s="226" t="s">
        <v>225</v>
      </c>
      <c r="B1122" s="110" t="s">
        <v>91</v>
      </c>
      <c r="C1122" s="224" t="s">
        <v>132</v>
      </c>
      <c r="D1122" s="224" t="s">
        <v>134</v>
      </c>
      <c r="E1122" s="11" t="s">
        <v>224</v>
      </c>
      <c r="F1122" s="224"/>
      <c r="G1122" s="224"/>
      <c r="H1122" s="228">
        <f>H1123+H1128</f>
        <v>61</v>
      </c>
      <c r="I1122" s="228">
        <f>I1123+I1128</f>
        <v>0</v>
      </c>
      <c r="J1122" s="231">
        <f t="shared" si="176"/>
        <v>61</v>
      </c>
      <c r="K1122" s="228">
        <f>K1123+K1128</f>
        <v>73</v>
      </c>
      <c r="L1122" s="228">
        <f>L1123+L1128</f>
        <v>75</v>
      </c>
      <c r="M1122" s="169">
        <f>J1123+J1128+J1145+J1150+J1178</f>
        <v>4980.3999999999996</v>
      </c>
    </row>
    <row r="1123" spans="1:15" s="40" customFormat="1" ht="25.5">
      <c r="A1123" s="226" t="s">
        <v>226</v>
      </c>
      <c r="B1123" s="110" t="s">
        <v>91</v>
      </c>
      <c r="C1123" s="224" t="s">
        <v>132</v>
      </c>
      <c r="D1123" s="224" t="s">
        <v>134</v>
      </c>
      <c r="E1123" s="11" t="s">
        <v>227</v>
      </c>
      <c r="F1123" s="224"/>
      <c r="G1123" s="224"/>
      <c r="H1123" s="228">
        <f>H1124</f>
        <v>27</v>
      </c>
      <c r="I1123" s="228">
        <f>I1124</f>
        <v>0</v>
      </c>
      <c r="J1123" s="231">
        <f t="shared" si="176"/>
        <v>27</v>
      </c>
      <c r="K1123" s="228">
        <f>K1124</f>
        <v>28</v>
      </c>
      <c r="L1123" s="228">
        <f>L1124</f>
        <v>28</v>
      </c>
    </row>
    <row r="1124" spans="1:15" s="40" customFormat="1" ht="12.75" customHeight="1">
      <c r="A1124" s="226" t="s">
        <v>214</v>
      </c>
      <c r="B1124" s="110" t="s">
        <v>91</v>
      </c>
      <c r="C1124" s="224" t="s">
        <v>132</v>
      </c>
      <c r="D1124" s="224" t="s">
        <v>134</v>
      </c>
      <c r="E1124" s="11" t="s">
        <v>228</v>
      </c>
      <c r="F1124" s="224"/>
      <c r="G1124" s="224"/>
      <c r="H1124" s="228">
        <f>H1125</f>
        <v>27</v>
      </c>
      <c r="I1124" s="228">
        <f>I1125</f>
        <v>0</v>
      </c>
      <c r="J1124" s="231">
        <f t="shared" si="176"/>
        <v>27</v>
      </c>
      <c r="K1124" s="228">
        <f>K1125</f>
        <v>28</v>
      </c>
      <c r="L1124" s="228">
        <f>L1125</f>
        <v>28</v>
      </c>
    </row>
    <row r="1125" spans="1:15" s="33" customFormat="1" ht="25.5">
      <c r="A1125" s="226" t="s">
        <v>35</v>
      </c>
      <c r="B1125" s="110" t="s">
        <v>91</v>
      </c>
      <c r="C1125" s="224" t="s">
        <v>132</v>
      </c>
      <c r="D1125" s="224" t="s">
        <v>134</v>
      </c>
      <c r="E1125" s="11" t="s">
        <v>228</v>
      </c>
      <c r="F1125" s="224" t="s">
        <v>27</v>
      </c>
      <c r="G1125" s="224"/>
      <c r="H1125" s="228">
        <f t="shared" ref="H1125:L1126" si="185">H1126</f>
        <v>27</v>
      </c>
      <c r="I1125" s="228">
        <f t="shared" si="185"/>
        <v>0</v>
      </c>
      <c r="J1125" s="231">
        <f t="shared" si="176"/>
        <v>27</v>
      </c>
      <c r="K1125" s="228">
        <f t="shared" si="185"/>
        <v>28</v>
      </c>
      <c r="L1125" s="228">
        <f t="shared" si="185"/>
        <v>28</v>
      </c>
    </row>
    <row r="1126" spans="1:15" s="33" customFormat="1" ht="28.5" customHeight="1">
      <c r="A1126" s="226" t="s">
        <v>28</v>
      </c>
      <c r="B1126" s="110" t="s">
        <v>91</v>
      </c>
      <c r="C1126" s="224" t="s">
        <v>132</v>
      </c>
      <c r="D1126" s="224" t="s">
        <v>134</v>
      </c>
      <c r="E1126" s="11" t="s">
        <v>228</v>
      </c>
      <c r="F1126" s="224" t="s">
        <v>29</v>
      </c>
      <c r="G1126" s="224"/>
      <c r="H1126" s="228">
        <f t="shared" si="185"/>
        <v>27</v>
      </c>
      <c r="I1126" s="228">
        <f t="shared" si="185"/>
        <v>0</v>
      </c>
      <c r="J1126" s="231">
        <f t="shared" ref="J1126:J1192" si="186">H1126+I1126</f>
        <v>27</v>
      </c>
      <c r="K1126" s="228">
        <f t="shared" si="185"/>
        <v>28</v>
      </c>
      <c r="L1126" s="228">
        <f t="shared" si="185"/>
        <v>28</v>
      </c>
    </row>
    <row r="1127" spans="1:15" s="33" customFormat="1" ht="13.5" customHeight="1">
      <c r="A1127" s="226" t="s">
        <v>9</v>
      </c>
      <c r="B1127" s="110" t="s">
        <v>91</v>
      </c>
      <c r="C1127" s="224" t="s">
        <v>132</v>
      </c>
      <c r="D1127" s="224" t="s">
        <v>134</v>
      </c>
      <c r="E1127" s="11" t="s">
        <v>228</v>
      </c>
      <c r="F1127" s="224" t="s">
        <v>29</v>
      </c>
      <c r="G1127" s="224" t="s">
        <v>10</v>
      </c>
      <c r="H1127" s="228">
        <v>27</v>
      </c>
      <c r="I1127" s="228"/>
      <c r="J1127" s="231">
        <f t="shared" si="186"/>
        <v>27</v>
      </c>
      <c r="K1127" s="120">
        <v>28</v>
      </c>
      <c r="L1127" s="233">
        <v>28</v>
      </c>
    </row>
    <row r="1128" spans="1:15" s="33" customFormat="1" ht="13.5" customHeight="1">
      <c r="A1128" s="226" t="s">
        <v>229</v>
      </c>
      <c r="B1128" s="110" t="s">
        <v>91</v>
      </c>
      <c r="C1128" s="224" t="s">
        <v>132</v>
      </c>
      <c r="D1128" s="224" t="s">
        <v>134</v>
      </c>
      <c r="E1128" s="11" t="s">
        <v>230</v>
      </c>
      <c r="F1128" s="224"/>
      <c r="G1128" s="224"/>
      <c r="H1128" s="228">
        <f t="shared" ref="H1128:I1131" si="187">H1129</f>
        <v>34</v>
      </c>
      <c r="I1128" s="228">
        <f t="shared" si="187"/>
        <v>0</v>
      </c>
      <c r="J1128" s="231">
        <f t="shared" si="186"/>
        <v>34</v>
      </c>
      <c r="K1128" s="228">
        <f t="shared" ref="K1128:L1131" si="188">K1129</f>
        <v>45</v>
      </c>
      <c r="L1128" s="228">
        <f t="shared" si="188"/>
        <v>47</v>
      </c>
    </row>
    <row r="1129" spans="1:15" s="33" customFormat="1" ht="13.5">
      <c r="A1129" s="226" t="s">
        <v>214</v>
      </c>
      <c r="B1129" s="110" t="s">
        <v>91</v>
      </c>
      <c r="C1129" s="224" t="s">
        <v>132</v>
      </c>
      <c r="D1129" s="224" t="s">
        <v>134</v>
      </c>
      <c r="E1129" s="11" t="s">
        <v>231</v>
      </c>
      <c r="F1129" s="224"/>
      <c r="G1129" s="224"/>
      <c r="H1129" s="228">
        <f t="shared" si="187"/>
        <v>34</v>
      </c>
      <c r="I1129" s="228">
        <f t="shared" si="187"/>
        <v>0</v>
      </c>
      <c r="J1129" s="231">
        <f t="shared" si="186"/>
        <v>34</v>
      </c>
      <c r="K1129" s="228">
        <f t="shared" si="188"/>
        <v>45</v>
      </c>
      <c r="L1129" s="228">
        <f t="shared" si="188"/>
        <v>47</v>
      </c>
    </row>
    <row r="1130" spans="1:15" s="33" customFormat="1" ht="25.5">
      <c r="A1130" s="226" t="s">
        <v>26</v>
      </c>
      <c r="B1130" s="110" t="s">
        <v>91</v>
      </c>
      <c r="C1130" s="224" t="s">
        <v>132</v>
      </c>
      <c r="D1130" s="224" t="s">
        <v>134</v>
      </c>
      <c r="E1130" s="11" t="s">
        <v>231</v>
      </c>
      <c r="F1130" s="224" t="s">
        <v>29</v>
      </c>
      <c r="G1130" s="224"/>
      <c r="H1130" s="228">
        <f t="shared" si="187"/>
        <v>34</v>
      </c>
      <c r="I1130" s="228">
        <f t="shared" si="187"/>
        <v>0</v>
      </c>
      <c r="J1130" s="231">
        <f t="shared" si="186"/>
        <v>34</v>
      </c>
      <c r="K1130" s="228">
        <f t="shared" si="188"/>
        <v>45</v>
      </c>
      <c r="L1130" s="228">
        <f t="shared" si="188"/>
        <v>47</v>
      </c>
    </row>
    <row r="1131" spans="1:15" s="33" customFormat="1" ht="25.5">
      <c r="A1131" s="226" t="s">
        <v>28</v>
      </c>
      <c r="B1131" s="110" t="s">
        <v>91</v>
      </c>
      <c r="C1131" s="224" t="s">
        <v>132</v>
      </c>
      <c r="D1131" s="224" t="s">
        <v>134</v>
      </c>
      <c r="E1131" s="11" t="s">
        <v>231</v>
      </c>
      <c r="F1131" s="224" t="s">
        <v>29</v>
      </c>
      <c r="G1131" s="224"/>
      <c r="H1131" s="228">
        <f t="shared" si="187"/>
        <v>34</v>
      </c>
      <c r="I1131" s="228">
        <f t="shared" si="187"/>
        <v>0</v>
      </c>
      <c r="J1131" s="231">
        <f t="shared" si="186"/>
        <v>34</v>
      </c>
      <c r="K1131" s="228">
        <f t="shared" si="188"/>
        <v>45</v>
      </c>
      <c r="L1131" s="228">
        <f t="shared" si="188"/>
        <v>47</v>
      </c>
    </row>
    <row r="1132" spans="1:15" s="33" customFormat="1" ht="13.5" customHeight="1">
      <c r="A1132" s="226" t="s">
        <v>9</v>
      </c>
      <c r="B1132" s="110" t="s">
        <v>91</v>
      </c>
      <c r="C1132" s="224" t="s">
        <v>132</v>
      </c>
      <c r="D1132" s="224" t="s">
        <v>134</v>
      </c>
      <c r="E1132" s="11" t="s">
        <v>231</v>
      </c>
      <c r="F1132" s="224" t="s">
        <v>29</v>
      </c>
      <c r="G1132" s="224" t="s">
        <v>10</v>
      </c>
      <c r="H1132" s="228">
        <v>34</v>
      </c>
      <c r="I1132" s="228"/>
      <c r="J1132" s="231">
        <f t="shared" si="186"/>
        <v>34</v>
      </c>
      <c r="K1132" s="120">
        <v>45</v>
      </c>
      <c r="L1132" s="233">
        <v>47</v>
      </c>
    </row>
    <row r="1133" spans="1:15" s="33" customFormat="1" ht="51.75">
      <c r="A1133" s="37" t="s">
        <v>407</v>
      </c>
      <c r="B1133" s="79" t="s">
        <v>91</v>
      </c>
      <c r="C1133" s="223" t="s">
        <v>132</v>
      </c>
      <c r="D1133" s="223" t="s">
        <v>134</v>
      </c>
      <c r="E1133" s="223" t="s">
        <v>321</v>
      </c>
      <c r="F1133" s="223"/>
      <c r="G1133" s="223"/>
      <c r="H1133" s="229">
        <f>H1136+H1140+H1150+H1197</f>
        <v>5500.2</v>
      </c>
      <c r="I1133" s="229">
        <f>I1136+I1140+I1150+I1197</f>
        <v>0</v>
      </c>
      <c r="J1133" s="231">
        <f t="shared" si="186"/>
        <v>5500.2</v>
      </c>
      <c r="K1133" s="229">
        <f>K1136+K1140</f>
        <v>3981</v>
      </c>
      <c r="L1133" s="229">
        <f>L1136+L1140</f>
        <v>0</v>
      </c>
    </row>
    <row r="1134" spans="1:15" s="33" customFormat="1" ht="51.75" hidden="1" customHeight="1">
      <c r="A1134" s="38" t="s">
        <v>354</v>
      </c>
      <c r="B1134" s="78" t="s">
        <v>91</v>
      </c>
      <c r="C1134" s="224" t="s">
        <v>132</v>
      </c>
      <c r="D1134" s="224" t="s">
        <v>134</v>
      </c>
      <c r="E1134" s="224" t="s">
        <v>357</v>
      </c>
      <c r="F1134" s="223"/>
      <c r="G1134" s="223"/>
      <c r="H1134" s="228">
        <f>H1135</f>
        <v>0</v>
      </c>
      <c r="I1134" s="228"/>
      <c r="J1134" s="231">
        <f t="shared" si="186"/>
        <v>0</v>
      </c>
      <c r="K1134" s="229">
        <f>K1135</f>
        <v>0</v>
      </c>
      <c r="L1134" s="233">
        <f t="shared" si="184"/>
        <v>0</v>
      </c>
    </row>
    <row r="1135" spans="1:15" s="33" customFormat="1" ht="38.25" hidden="1" customHeight="1">
      <c r="A1135" s="226" t="s">
        <v>355</v>
      </c>
      <c r="B1135" s="78" t="s">
        <v>91</v>
      </c>
      <c r="C1135" s="224" t="s">
        <v>132</v>
      </c>
      <c r="D1135" s="224" t="s">
        <v>134</v>
      </c>
      <c r="E1135" s="224" t="s">
        <v>360</v>
      </c>
      <c r="F1135" s="223"/>
      <c r="G1135" s="223"/>
      <c r="H1135" s="228">
        <f>H1136</f>
        <v>0</v>
      </c>
      <c r="I1135" s="228"/>
      <c r="J1135" s="231">
        <f t="shared" si="186"/>
        <v>0</v>
      </c>
      <c r="K1135" s="229">
        <f>K1136</f>
        <v>0</v>
      </c>
      <c r="L1135" s="233">
        <f t="shared" si="184"/>
        <v>0</v>
      </c>
    </row>
    <row r="1136" spans="1:15" s="33" customFormat="1" ht="13.5" hidden="1" customHeight="1">
      <c r="A1136" s="26" t="s">
        <v>359</v>
      </c>
      <c r="B1136" s="74" t="s">
        <v>91</v>
      </c>
      <c r="C1136" s="224" t="s">
        <v>132</v>
      </c>
      <c r="D1136" s="224" t="s">
        <v>134</v>
      </c>
      <c r="E1136" s="224" t="s">
        <v>360</v>
      </c>
      <c r="F1136" s="224"/>
      <c r="G1136" s="224"/>
      <c r="H1136" s="228">
        <f>H1137</f>
        <v>0</v>
      </c>
      <c r="I1136" s="228"/>
      <c r="J1136" s="231">
        <f t="shared" si="186"/>
        <v>0</v>
      </c>
      <c r="K1136" s="228">
        <f>K1137</f>
        <v>0</v>
      </c>
      <c r="L1136" s="233">
        <f t="shared" si="184"/>
        <v>0</v>
      </c>
    </row>
    <row r="1137" spans="1:15" s="33" customFormat="1" ht="25.5" hidden="1" customHeight="1">
      <c r="A1137" s="226" t="s">
        <v>178</v>
      </c>
      <c r="B1137" s="110" t="s">
        <v>91</v>
      </c>
      <c r="C1137" s="224" t="s">
        <v>132</v>
      </c>
      <c r="D1137" s="224" t="s">
        <v>134</v>
      </c>
      <c r="E1137" s="224" t="s">
        <v>360</v>
      </c>
      <c r="F1137" s="224" t="s">
        <v>29</v>
      </c>
      <c r="G1137" s="224"/>
      <c r="H1137" s="228">
        <f>H1138</f>
        <v>0</v>
      </c>
      <c r="I1137" s="228"/>
      <c r="J1137" s="231">
        <f t="shared" si="186"/>
        <v>0</v>
      </c>
      <c r="K1137" s="228">
        <f>K1138</f>
        <v>0</v>
      </c>
      <c r="L1137" s="233">
        <f t="shared" si="184"/>
        <v>0</v>
      </c>
    </row>
    <row r="1138" spans="1:15" s="33" customFormat="1" ht="25.5" hidden="1" customHeight="1">
      <c r="A1138" s="226" t="s">
        <v>131</v>
      </c>
      <c r="B1138" s="110" t="s">
        <v>91</v>
      </c>
      <c r="C1138" s="224" t="s">
        <v>132</v>
      </c>
      <c r="D1138" s="224" t="s">
        <v>134</v>
      </c>
      <c r="E1138" s="224" t="s">
        <v>360</v>
      </c>
      <c r="F1138" s="224" t="s">
        <v>29</v>
      </c>
      <c r="G1138" s="224"/>
      <c r="H1138" s="228">
        <f>H1139</f>
        <v>0</v>
      </c>
      <c r="I1138" s="228"/>
      <c r="J1138" s="231">
        <f t="shared" si="186"/>
        <v>0</v>
      </c>
      <c r="K1138" s="228">
        <f>K1139</f>
        <v>0</v>
      </c>
      <c r="L1138" s="233">
        <f t="shared" si="184"/>
        <v>0</v>
      </c>
    </row>
    <row r="1139" spans="1:15" s="33" customFormat="1" ht="13.5" hidden="1" customHeight="1">
      <c r="A1139" s="226" t="s">
        <v>128</v>
      </c>
      <c r="B1139" s="110" t="s">
        <v>91</v>
      </c>
      <c r="C1139" s="224" t="s">
        <v>132</v>
      </c>
      <c r="D1139" s="224" t="s">
        <v>134</v>
      </c>
      <c r="E1139" s="224" t="s">
        <v>360</v>
      </c>
      <c r="F1139" s="224" t="s">
        <v>29</v>
      </c>
      <c r="G1139" s="224" t="s">
        <v>10</v>
      </c>
      <c r="H1139" s="228"/>
      <c r="I1139" s="228"/>
      <c r="J1139" s="231">
        <f t="shared" si="186"/>
        <v>0</v>
      </c>
      <c r="K1139" s="120"/>
      <c r="L1139" s="233">
        <f t="shared" si="184"/>
        <v>0</v>
      </c>
    </row>
    <row r="1140" spans="1:15" s="33" customFormat="1" ht="26.25">
      <c r="A1140" s="37" t="s">
        <v>339</v>
      </c>
      <c r="B1140" s="79" t="s">
        <v>91</v>
      </c>
      <c r="C1140" s="224" t="s">
        <v>132</v>
      </c>
      <c r="D1140" s="224" t="s">
        <v>134</v>
      </c>
      <c r="E1140" s="224" t="s">
        <v>342</v>
      </c>
      <c r="F1140" s="224"/>
      <c r="G1140" s="224"/>
      <c r="H1140" s="228">
        <f>H1141+H1174</f>
        <v>4947.5</v>
      </c>
      <c r="I1140" s="228">
        <f>I1141+I1174</f>
        <v>0</v>
      </c>
      <c r="J1140" s="233">
        <f t="shared" si="186"/>
        <v>4947.5</v>
      </c>
      <c r="K1140" s="228">
        <f>K1141+K1174+K1162</f>
        <v>3981</v>
      </c>
      <c r="L1140" s="228">
        <f>L1141+L1174+L1162</f>
        <v>0</v>
      </c>
    </row>
    <row r="1141" spans="1:15" s="33" customFormat="1" ht="25.5">
      <c r="A1141" s="226" t="s">
        <v>343</v>
      </c>
      <c r="B1141" s="110" t="s">
        <v>91</v>
      </c>
      <c r="C1141" s="224" t="s">
        <v>132</v>
      </c>
      <c r="D1141" s="224" t="s">
        <v>134</v>
      </c>
      <c r="E1141" s="224" t="s">
        <v>344</v>
      </c>
      <c r="F1141" s="224"/>
      <c r="G1141" s="224"/>
      <c r="H1141" s="228">
        <f>H1145+H1149+H1153</f>
        <v>4902.5</v>
      </c>
      <c r="I1141" s="228">
        <f>I1145+I1149+I1153</f>
        <v>0</v>
      </c>
      <c r="J1141" s="233">
        <f t="shared" si="186"/>
        <v>4902.5</v>
      </c>
      <c r="K1141" s="228">
        <f>K1142+K1169+K1154+K1161+K1173</f>
        <v>3936</v>
      </c>
      <c r="L1141" s="228">
        <f>L1142+L1169+L1154+L1161+L1173</f>
        <v>0</v>
      </c>
    </row>
    <row r="1142" spans="1:15" s="40" customFormat="1" ht="27" customHeight="1">
      <c r="A1142" s="227" t="s">
        <v>341</v>
      </c>
      <c r="B1142" s="230" t="s">
        <v>91</v>
      </c>
      <c r="C1142" s="224" t="s">
        <v>132</v>
      </c>
      <c r="D1142" s="224" t="s">
        <v>134</v>
      </c>
      <c r="E1142" s="224" t="s">
        <v>345</v>
      </c>
      <c r="F1142" s="224"/>
      <c r="G1142" s="224"/>
      <c r="H1142" s="228">
        <f>H1143</f>
        <v>4321.7</v>
      </c>
      <c r="I1142" s="228">
        <f>I1143</f>
        <v>0</v>
      </c>
      <c r="J1142" s="233">
        <f t="shared" si="186"/>
        <v>4321.7</v>
      </c>
      <c r="K1142" s="228">
        <f>K1143</f>
        <v>3936</v>
      </c>
      <c r="L1142" s="228">
        <f>L1143</f>
        <v>0</v>
      </c>
    </row>
    <row r="1143" spans="1:15" s="33" customFormat="1" ht="26.25">
      <c r="A1143" s="227" t="s">
        <v>173</v>
      </c>
      <c r="B1143" s="230" t="s">
        <v>91</v>
      </c>
      <c r="C1143" s="224" t="s">
        <v>132</v>
      </c>
      <c r="D1143" s="224" t="s">
        <v>134</v>
      </c>
      <c r="E1143" s="224" t="s">
        <v>345</v>
      </c>
      <c r="F1143" s="224" t="s">
        <v>99</v>
      </c>
      <c r="G1143" s="224"/>
      <c r="H1143" s="228">
        <f t="shared" ref="H1143:L1144" si="189">H1144</f>
        <v>4321.7</v>
      </c>
      <c r="I1143" s="228">
        <f t="shared" si="189"/>
        <v>0</v>
      </c>
      <c r="J1143" s="233">
        <f t="shared" si="186"/>
        <v>4321.7</v>
      </c>
      <c r="K1143" s="228">
        <f t="shared" si="189"/>
        <v>3936</v>
      </c>
      <c r="L1143" s="228">
        <f t="shared" si="189"/>
        <v>0</v>
      </c>
    </row>
    <row r="1144" spans="1:15" s="33" customFormat="1" ht="13.5">
      <c r="A1144" s="227" t="s">
        <v>100</v>
      </c>
      <c r="B1144" s="230" t="s">
        <v>91</v>
      </c>
      <c r="C1144" s="224" t="s">
        <v>132</v>
      </c>
      <c r="D1144" s="224" t="s">
        <v>134</v>
      </c>
      <c r="E1144" s="224" t="s">
        <v>345</v>
      </c>
      <c r="F1144" s="224" t="s">
        <v>101</v>
      </c>
      <c r="G1144" s="224"/>
      <c r="H1144" s="228">
        <f>H1145</f>
        <v>4321.7</v>
      </c>
      <c r="I1144" s="228">
        <f>I1145</f>
        <v>0</v>
      </c>
      <c r="J1144" s="233">
        <f t="shared" si="186"/>
        <v>4321.7</v>
      </c>
      <c r="K1144" s="228">
        <f t="shared" si="189"/>
        <v>3936</v>
      </c>
      <c r="L1144" s="228">
        <f t="shared" si="189"/>
        <v>0</v>
      </c>
    </row>
    <row r="1145" spans="1:15" s="33" customFormat="1" ht="13.5" customHeight="1">
      <c r="A1145" s="226" t="s">
        <v>128</v>
      </c>
      <c r="B1145" s="110" t="s">
        <v>91</v>
      </c>
      <c r="C1145" s="224" t="s">
        <v>132</v>
      </c>
      <c r="D1145" s="224" t="s">
        <v>134</v>
      </c>
      <c r="E1145" s="224" t="s">
        <v>345</v>
      </c>
      <c r="F1145" s="224" t="s">
        <v>101</v>
      </c>
      <c r="G1145" s="224" t="s">
        <v>10</v>
      </c>
      <c r="H1145" s="228">
        <v>4321.7</v>
      </c>
      <c r="I1145" s="228"/>
      <c r="J1145" s="233">
        <f t="shared" si="186"/>
        <v>4321.7</v>
      </c>
      <c r="K1145" s="120">
        <v>3936</v>
      </c>
      <c r="L1145" s="233"/>
      <c r="O1145" s="147"/>
    </row>
    <row r="1146" spans="1:15" s="33" customFormat="1" ht="30" customHeight="1">
      <c r="A1146" s="38" t="s">
        <v>483</v>
      </c>
      <c r="B1146" s="110" t="s">
        <v>91</v>
      </c>
      <c r="C1146" s="224" t="s">
        <v>132</v>
      </c>
      <c r="D1146" s="224" t="s">
        <v>134</v>
      </c>
      <c r="E1146" s="224" t="s">
        <v>506</v>
      </c>
      <c r="F1146" s="224"/>
      <c r="G1146" s="224"/>
      <c r="H1146" s="228">
        <f t="shared" ref="H1146:I1148" si="190">H1147</f>
        <v>28.1</v>
      </c>
      <c r="I1146" s="228">
        <f t="shared" si="190"/>
        <v>0</v>
      </c>
      <c r="J1146" s="233"/>
      <c r="K1146" s="120"/>
      <c r="L1146" s="233"/>
      <c r="O1146" s="147"/>
    </row>
    <row r="1147" spans="1:15" s="33" customFormat="1" ht="13.5" customHeight="1">
      <c r="A1147" s="26" t="s">
        <v>61</v>
      </c>
      <c r="B1147" s="110" t="s">
        <v>91</v>
      </c>
      <c r="C1147" s="224" t="s">
        <v>132</v>
      </c>
      <c r="D1147" s="224" t="s">
        <v>134</v>
      </c>
      <c r="E1147" s="224" t="s">
        <v>506</v>
      </c>
      <c r="F1147" s="224" t="s">
        <v>99</v>
      </c>
      <c r="G1147" s="224"/>
      <c r="H1147" s="228">
        <f t="shared" si="190"/>
        <v>28.1</v>
      </c>
      <c r="I1147" s="228">
        <f t="shared" si="190"/>
        <v>0</v>
      </c>
      <c r="J1147" s="233"/>
      <c r="K1147" s="120"/>
      <c r="L1147" s="233"/>
      <c r="O1147" s="147"/>
    </row>
    <row r="1148" spans="1:15" s="33" customFormat="1" ht="13.5" customHeight="1">
      <c r="A1148" s="26" t="s">
        <v>77</v>
      </c>
      <c r="B1148" s="110" t="s">
        <v>91</v>
      </c>
      <c r="C1148" s="224" t="s">
        <v>132</v>
      </c>
      <c r="D1148" s="224" t="s">
        <v>134</v>
      </c>
      <c r="E1148" s="224" t="s">
        <v>506</v>
      </c>
      <c r="F1148" s="224" t="s">
        <v>101</v>
      </c>
      <c r="G1148" s="224"/>
      <c r="H1148" s="228">
        <f t="shared" si="190"/>
        <v>28.1</v>
      </c>
      <c r="I1148" s="228">
        <f t="shared" si="190"/>
        <v>0</v>
      </c>
      <c r="J1148" s="233"/>
      <c r="K1148" s="120"/>
      <c r="L1148" s="233"/>
      <c r="O1148" s="147"/>
    </row>
    <row r="1149" spans="1:15" s="33" customFormat="1" ht="13.5" customHeight="1">
      <c r="A1149" s="226" t="s">
        <v>11</v>
      </c>
      <c r="B1149" s="110" t="s">
        <v>91</v>
      </c>
      <c r="C1149" s="224" t="s">
        <v>132</v>
      </c>
      <c r="D1149" s="224" t="s">
        <v>134</v>
      </c>
      <c r="E1149" s="224" t="s">
        <v>506</v>
      </c>
      <c r="F1149" s="224" t="s">
        <v>101</v>
      </c>
      <c r="G1149" s="224" t="s">
        <v>12</v>
      </c>
      <c r="H1149" s="228">
        <v>28.1</v>
      </c>
      <c r="I1149" s="228"/>
      <c r="J1149" s="233"/>
      <c r="K1149" s="120"/>
      <c r="L1149" s="233"/>
      <c r="O1149" s="147"/>
    </row>
    <row r="1150" spans="1:15" s="33" customFormat="1" ht="38.25">
      <c r="A1150" s="226" t="s">
        <v>576</v>
      </c>
      <c r="B1150" s="110" t="s">
        <v>91</v>
      </c>
      <c r="C1150" s="224" t="s">
        <v>132</v>
      </c>
      <c r="D1150" s="224" t="s">
        <v>134</v>
      </c>
      <c r="E1150" s="224" t="s">
        <v>577</v>
      </c>
      <c r="F1150" s="224"/>
      <c r="G1150" s="224"/>
      <c r="H1150" s="228">
        <f t="shared" ref="H1150:I1152" si="191">H1151</f>
        <v>552.70000000000005</v>
      </c>
      <c r="I1150" s="228">
        <f t="shared" si="191"/>
        <v>0</v>
      </c>
      <c r="J1150" s="233">
        <f t="shared" si="186"/>
        <v>552.70000000000005</v>
      </c>
      <c r="K1150" s="120"/>
      <c r="L1150" s="233"/>
      <c r="O1150" s="147"/>
    </row>
    <row r="1151" spans="1:15" s="33" customFormat="1" ht="26.25">
      <c r="A1151" s="227" t="s">
        <v>173</v>
      </c>
      <c r="B1151" s="110" t="s">
        <v>91</v>
      </c>
      <c r="C1151" s="224" t="s">
        <v>132</v>
      </c>
      <c r="D1151" s="224" t="s">
        <v>134</v>
      </c>
      <c r="E1151" s="224" t="s">
        <v>577</v>
      </c>
      <c r="F1151" s="224" t="s">
        <v>99</v>
      </c>
      <c r="G1151" s="224"/>
      <c r="H1151" s="228">
        <f t="shared" si="191"/>
        <v>552.70000000000005</v>
      </c>
      <c r="I1151" s="228">
        <f t="shared" si="191"/>
        <v>0</v>
      </c>
      <c r="J1151" s="233">
        <f t="shared" si="186"/>
        <v>552.70000000000005</v>
      </c>
      <c r="K1151" s="120"/>
      <c r="L1151" s="233"/>
      <c r="O1151" s="147"/>
    </row>
    <row r="1152" spans="1:15" s="33" customFormat="1" ht="13.5" customHeight="1">
      <c r="A1152" s="227" t="s">
        <v>100</v>
      </c>
      <c r="B1152" s="110" t="s">
        <v>91</v>
      </c>
      <c r="C1152" s="224" t="s">
        <v>132</v>
      </c>
      <c r="D1152" s="224" t="s">
        <v>134</v>
      </c>
      <c r="E1152" s="224" t="s">
        <v>577</v>
      </c>
      <c r="F1152" s="224" t="s">
        <v>101</v>
      </c>
      <c r="G1152" s="224"/>
      <c r="H1152" s="228">
        <f t="shared" si="191"/>
        <v>552.70000000000005</v>
      </c>
      <c r="I1152" s="228">
        <f t="shared" si="191"/>
        <v>0</v>
      </c>
      <c r="J1152" s="233">
        <f t="shared" si="186"/>
        <v>552.70000000000005</v>
      </c>
      <c r="K1152" s="120"/>
      <c r="L1152" s="233"/>
      <c r="O1152" s="147"/>
    </row>
    <row r="1153" spans="1:15" s="33" customFormat="1" ht="13.5" customHeight="1">
      <c r="A1153" s="226" t="s">
        <v>128</v>
      </c>
      <c r="B1153" s="110" t="s">
        <v>91</v>
      </c>
      <c r="C1153" s="224" t="s">
        <v>132</v>
      </c>
      <c r="D1153" s="224" t="s">
        <v>134</v>
      </c>
      <c r="E1153" s="224" t="s">
        <v>577</v>
      </c>
      <c r="F1153" s="224" t="s">
        <v>101</v>
      </c>
      <c r="G1153" s="224" t="s">
        <v>10</v>
      </c>
      <c r="H1153" s="228">
        <v>552.70000000000005</v>
      </c>
      <c r="I1153" s="228"/>
      <c r="J1153" s="233">
        <f t="shared" si="186"/>
        <v>552.70000000000005</v>
      </c>
      <c r="K1153" s="120"/>
      <c r="L1153" s="233"/>
      <c r="O1153" s="147"/>
    </row>
    <row r="1154" spans="1:15" s="33" customFormat="1" ht="42" hidden="1" customHeight="1">
      <c r="A1154" s="226" t="s">
        <v>486</v>
      </c>
      <c r="B1154" s="110" t="s">
        <v>91</v>
      </c>
      <c r="C1154" s="224" t="s">
        <v>132</v>
      </c>
      <c r="D1154" s="224" t="s">
        <v>134</v>
      </c>
      <c r="E1154" s="224" t="s">
        <v>487</v>
      </c>
      <c r="F1154" s="224"/>
      <c r="G1154" s="224"/>
      <c r="H1154" s="228">
        <f t="shared" ref="H1154:K1156" si="192">H1155</f>
        <v>0</v>
      </c>
      <c r="I1154" s="228"/>
      <c r="J1154" s="233">
        <f t="shared" si="186"/>
        <v>0</v>
      </c>
      <c r="K1154" s="228">
        <f t="shared" si="192"/>
        <v>0</v>
      </c>
      <c r="L1154" s="233">
        <f t="shared" si="184"/>
        <v>0</v>
      </c>
      <c r="O1154" s="147"/>
    </row>
    <row r="1155" spans="1:15" s="33" customFormat="1" ht="13.5" hidden="1" customHeight="1">
      <c r="A1155" s="227" t="s">
        <v>173</v>
      </c>
      <c r="B1155" s="110" t="s">
        <v>91</v>
      </c>
      <c r="C1155" s="224" t="s">
        <v>132</v>
      </c>
      <c r="D1155" s="224" t="s">
        <v>134</v>
      </c>
      <c r="E1155" s="224" t="s">
        <v>487</v>
      </c>
      <c r="F1155" s="224" t="s">
        <v>99</v>
      </c>
      <c r="G1155" s="224"/>
      <c r="H1155" s="228">
        <f t="shared" si="192"/>
        <v>0</v>
      </c>
      <c r="I1155" s="228"/>
      <c r="J1155" s="233">
        <f t="shared" si="186"/>
        <v>0</v>
      </c>
      <c r="K1155" s="228">
        <f t="shared" si="192"/>
        <v>0</v>
      </c>
      <c r="L1155" s="233">
        <f t="shared" si="184"/>
        <v>0</v>
      </c>
      <c r="O1155" s="147"/>
    </row>
    <row r="1156" spans="1:15" s="33" customFormat="1" ht="13.5" hidden="1" customHeight="1">
      <c r="A1156" s="227" t="s">
        <v>100</v>
      </c>
      <c r="B1156" s="110" t="s">
        <v>91</v>
      </c>
      <c r="C1156" s="224" t="s">
        <v>132</v>
      </c>
      <c r="D1156" s="224" t="s">
        <v>134</v>
      </c>
      <c r="E1156" s="224" t="s">
        <v>487</v>
      </c>
      <c r="F1156" s="224" t="s">
        <v>101</v>
      </c>
      <c r="G1156" s="224"/>
      <c r="H1156" s="228">
        <f t="shared" si="192"/>
        <v>0</v>
      </c>
      <c r="I1156" s="228"/>
      <c r="J1156" s="233">
        <f t="shared" si="186"/>
        <v>0</v>
      </c>
      <c r="K1156" s="228">
        <f t="shared" si="192"/>
        <v>0</v>
      </c>
      <c r="L1156" s="233">
        <f t="shared" si="184"/>
        <v>0</v>
      </c>
      <c r="O1156" s="147"/>
    </row>
    <row r="1157" spans="1:15" s="33" customFormat="1" ht="13.5" hidden="1" customHeight="1">
      <c r="A1157" s="226" t="s">
        <v>11</v>
      </c>
      <c r="B1157" s="110" t="s">
        <v>91</v>
      </c>
      <c r="C1157" s="224" t="s">
        <v>132</v>
      </c>
      <c r="D1157" s="224" t="s">
        <v>134</v>
      </c>
      <c r="E1157" s="224" t="s">
        <v>487</v>
      </c>
      <c r="F1157" s="224" t="s">
        <v>101</v>
      </c>
      <c r="G1157" s="224" t="s">
        <v>12</v>
      </c>
      <c r="H1157" s="228"/>
      <c r="I1157" s="228"/>
      <c r="J1157" s="233">
        <f t="shared" si="186"/>
        <v>0</v>
      </c>
      <c r="K1157" s="120"/>
      <c r="L1157" s="233">
        <f t="shared" si="184"/>
        <v>0</v>
      </c>
      <c r="O1157" s="147"/>
    </row>
    <row r="1158" spans="1:15" s="33" customFormat="1" ht="55.5" hidden="1" customHeight="1">
      <c r="A1158" s="226" t="s">
        <v>489</v>
      </c>
      <c r="B1158" s="110" t="s">
        <v>91</v>
      </c>
      <c r="C1158" s="224" t="s">
        <v>132</v>
      </c>
      <c r="D1158" s="224" t="s">
        <v>134</v>
      </c>
      <c r="E1158" s="224" t="s">
        <v>488</v>
      </c>
      <c r="F1158" s="224"/>
      <c r="G1158" s="224"/>
      <c r="H1158" s="228">
        <f t="shared" ref="H1158:K1160" si="193">H1159</f>
        <v>0</v>
      </c>
      <c r="I1158" s="228"/>
      <c r="J1158" s="233">
        <f t="shared" si="186"/>
        <v>0</v>
      </c>
      <c r="K1158" s="228">
        <f t="shared" si="193"/>
        <v>0</v>
      </c>
      <c r="L1158" s="233">
        <f t="shared" si="184"/>
        <v>0</v>
      </c>
      <c r="O1158" s="147"/>
    </row>
    <row r="1159" spans="1:15" s="33" customFormat="1" ht="13.5" hidden="1" customHeight="1">
      <c r="A1159" s="227" t="s">
        <v>173</v>
      </c>
      <c r="B1159" s="110" t="s">
        <v>91</v>
      </c>
      <c r="C1159" s="224" t="s">
        <v>132</v>
      </c>
      <c r="D1159" s="224" t="s">
        <v>134</v>
      </c>
      <c r="E1159" s="224" t="s">
        <v>488</v>
      </c>
      <c r="F1159" s="224" t="s">
        <v>99</v>
      </c>
      <c r="G1159" s="224"/>
      <c r="H1159" s="228">
        <f t="shared" si="193"/>
        <v>0</v>
      </c>
      <c r="I1159" s="228"/>
      <c r="J1159" s="233">
        <f t="shared" si="186"/>
        <v>0</v>
      </c>
      <c r="K1159" s="228">
        <f t="shared" si="193"/>
        <v>0</v>
      </c>
      <c r="L1159" s="233">
        <f t="shared" si="184"/>
        <v>0</v>
      </c>
      <c r="O1159" s="147"/>
    </row>
    <row r="1160" spans="1:15" s="33" customFormat="1" ht="13.5" hidden="1" customHeight="1">
      <c r="A1160" s="227" t="s">
        <v>100</v>
      </c>
      <c r="B1160" s="110" t="s">
        <v>91</v>
      </c>
      <c r="C1160" s="224" t="s">
        <v>132</v>
      </c>
      <c r="D1160" s="224" t="s">
        <v>134</v>
      </c>
      <c r="E1160" s="224" t="s">
        <v>488</v>
      </c>
      <c r="F1160" s="224" t="s">
        <v>101</v>
      </c>
      <c r="G1160" s="224"/>
      <c r="H1160" s="228">
        <f t="shared" si="193"/>
        <v>0</v>
      </c>
      <c r="I1160" s="228"/>
      <c r="J1160" s="233">
        <f t="shared" si="186"/>
        <v>0</v>
      </c>
      <c r="K1160" s="228">
        <f t="shared" si="193"/>
        <v>0</v>
      </c>
      <c r="L1160" s="233">
        <f t="shared" si="184"/>
        <v>0</v>
      </c>
      <c r="O1160" s="147"/>
    </row>
    <row r="1161" spans="1:15" s="33" customFormat="1" ht="13.5" hidden="1" customHeight="1">
      <c r="A1161" s="226" t="s">
        <v>11</v>
      </c>
      <c r="B1161" s="110" t="s">
        <v>91</v>
      </c>
      <c r="C1161" s="224" t="s">
        <v>132</v>
      </c>
      <c r="D1161" s="224" t="s">
        <v>134</v>
      </c>
      <c r="E1161" s="224" t="s">
        <v>488</v>
      </c>
      <c r="F1161" s="224" t="s">
        <v>101</v>
      </c>
      <c r="G1161" s="224" t="s">
        <v>12</v>
      </c>
      <c r="H1161" s="228"/>
      <c r="I1161" s="228"/>
      <c r="J1161" s="233">
        <f t="shared" si="186"/>
        <v>0</v>
      </c>
      <c r="K1161" s="120"/>
      <c r="L1161" s="233">
        <f t="shared" si="184"/>
        <v>0</v>
      </c>
      <c r="O1161" s="147"/>
    </row>
    <row r="1162" spans="1:15" s="33" customFormat="1" ht="13.5" hidden="1" customHeight="1">
      <c r="A1162" s="226" t="s">
        <v>483</v>
      </c>
      <c r="B1162" s="110" t="s">
        <v>91</v>
      </c>
      <c r="C1162" s="224" t="s">
        <v>132</v>
      </c>
      <c r="D1162" s="224" t="s">
        <v>134</v>
      </c>
      <c r="E1162" s="224" t="s">
        <v>454</v>
      </c>
      <c r="F1162" s="224"/>
      <c r="G1162" s="224"/>
      <c r="H1162" s="228">
        <f t="shared" ref="H1162:K1164" si="194">H1163</f>
        <v>0</v>
      </c>
      <c r="I1162" s="228"/>
      <c r="J1162" s="233">
        <f t="shared" si="186"/>
        <v>0</v>
      </c>
      <c r="K1162" s="228">
        <f t="shared" si="194"/>
        <v>0</v>
      </c>
      <c r="L1162" s="233">
        <f t="shared" si="184"/>
        <v>0</v>
      </c>
    </row>
    <row r="1163" spans="1:15" s="33" customFormat="1" ht="13.5" hidden="1" customHeight="1">
      <c r="A1163" s="227" t="s">
        <v>173</v>
      </c>
      <c r="B1163" s="110" t="s">
        <v>91</v>
      </c>
      <c r="C1163" s="224" t="s">
        <v>132</v>
      </c>
      <c r="D1163" s="224" t="s">
        <v>134</v>
      </c>
      <c r="E1163" s="224" t="s">
        <v>454</v>
      </c>
      <c r="F1163" s="224" t="s">
        <v>99</v>
      </c>
      <c r="G1163" s="224"/>
      <c r="H1163" s="228">
        <f t="shared" si="194"/>
        <v>0</v>
      </c>
      <c r="I1163" s="228"/>
      <c r="J1163" s="233">
        <f t="shared" si="186"/>
        <v>0</v>
      </c>
      <c r="K1163" s="228">
        <f t="shared" si="194"/>
        <v>0</v>
      </c>
      <c r="L1163" s="233">
        <f t="shared" si="184"/>
        <v>0</v>
      </c>
    </row>
    <row r="1164" spans="1:15" s="33" customFormat="1" ht="13.5" hidden="1" customHeight="1">
      <c r="A1164" s="227" t="s">
        <v>100</v>
      </c>
      <c r="B1164" s="110" t="s">
        <v>91</v>
      </c>
      <c r="C1164" s="224" t="s">
        <v>132</v>
      </c>
      <c r="D1164" s="224" t="s">
        <v>134</v>
      </c>
      <c r="E1164" s="224" t="s">
        <v>454</v>
      </c>
      <c r="F1164" s="224" t="s">
        <v>101</v>
      </c>
      <c r="G1164" s="224"/>
      <c r="H1164" s="228">
        <f t="shared" si="194"/>
        <v>0</v>
      </c>
      <c r="I1164" s="228"/>
      <c r="J1164" s="233">
        <f t="shared" si="186"/>
        <v>0</v>
      </c>
      <c r="K1164" s="228">
        <f t="shared" si="194"/>
        <v>0</v>
      </c>
      <c r="L1164" s="233">
        <f t="shared" si="184"/>
        <v>0</v>
      </c>
    </row>
    <row r="1165" spans="1:15" s="33" customFormat="1" ht="13.5" hidden="1" customHeight="1">
      <c r="A1165" s="226" t="s">
        <v>11</v>
      </c>
      <c r="B1165" s="110" t="s">
        <v>91</v>
      </c>
      <c r="C1165" s="224" t="s">
        <v>132</v>
      </c>
      <c r="D1165" s="224" t="s">
        <v>134</v>
      </c>
      <c r="E1165" s="224" t="s">
        <v>454</v>
      </c>
      <c r="F1165" s="224" t="s">
        <v>101</v>
      </c>
      <c r="G1165" s="224" t="s">
        <v>12</v>
      </c>
      <c r="H1165" s="228"/>
      <c r="I1165" s="228"/>
      <c r="J1165" s="233">
        <f t="shared" si="186"/>
        <v>0</v>
      </c>
      <c r="K1165" s="120"/>
      <c r="L1165" s="233">
        <f t="shared" si="184"/>
        <v>0</v>
      </c>
      <c r="O1165" s="147"/>
    </row>
    <row r="1166" spans="1:15" s="33" customFormat="1" ht="38.25" hidden="1" customHeight="1">
      <c r="A1166" s="36" t="s">
        <v>437</v>
      </c>
      <c r="B1166" s="110" t="s">
        <v>91</v>
      </c>
      <c r="C1166" s="224" t="s">
        <v>132</v>
      </c>
      <c r="D1166" s="224" t="s">
        <v>134</v>
      </c>
      <c r="E1166" s="224" t="s">
        <v>441</v>
      </c>
      <c r="F1166" s="224"/>
      <c r="G1166" s="224"/>
      <c r="H1166" s="228">
        <f t="shared" ref="H1166:K1168" si="195">H1167</f>
        <v>0</v>
      </c>
      <c r="I1166" s="228"/>
      <c r="J1166" s="233">
        <f t="shared" si="186"/>
        <v>0</v>
      </c>
      <c r="K1166" s="228">
        <f t="shared" si="195"/>
        <v>0</v>
      </c>
      <c r="L1166" s="233">
        <f t="shared" si="184"/>
        <v>0</v>
      </c>
    </row>
    <row r="1167" spans="1:15" s="33" customFormat="1" ht="26.25" hidden="1" customHeight="1">
      <c r="A1167" s="227" t="s">
        <v>173</v>
      </c>
      <c r="B1167" s="230" t="s">
        <v>91</v>
      </c>
      <c r="C1167" s="224" t="s">
        <v>132</v>
      </c>
      <c r="D1167" s="224" t="s">
        <v>134</v>
      </c>
      <c r="E1167" s="224" t="s">
        <v>441</v>
      </c>
      <c r="F1167" s="224" t="s">
        <v>99</v>
      </c>
      <c r="G1167" s="224"/>
      <c r="H1167" s="228">
        <f t="shared" si="195"/>
        <v>0</v>
      </c>
      <c r="I1167" s="228"/>
      <c r="J1167" s="233">
        <f t="shared" si="186"/>
        <v>0</v>
      </c>
      <c r="K1167" s="228">
        <f t="shared" si="195"/>
        <v>0</v>
      </c>
      <c r="L1167" s="233">
        <f t="shared" si="184"/>
        <v>0</v>
      </c>
    </row>
    <row r="1168" spans="1:15" s="33" customFormat="1" ht="13.5" hidden="1" customHeight="1">
      <c r="A1168" s="227" t="s">
        <v>100</v>
      </c>
      <c r="B1168" s="230" t="s">
        <v>91</v>
      </c>
      <c r="C1168" s="224" t="s">
        <v>132</v>
      </c>
      <c r="D1168" s="224" t="s">
        <v>134</v>
      </c>
      <c r="E1168" s="224" t="s">
        <v>441</v>
      </c>
      <c r="F1168" s="224" t="s">
        <v>101</v>
      </c>
      <c r="G1168" s="224"/>
      <c r="H1168" s="228">
        <f t="shared" si="195"/>
        <v>0</v>
      </c>
      <c r="I1168" s="228"/>
      <c r="J1168" s="233">
        <f t="shared" si="186"/>
        <v>0</v>
      </c>
      <c r="K1168" s="228">
        <f t="shared" si="195"/>
        <v>0</v>
      </c>
      <c r="L1168" s="233">
        <f t="shared" si="184"/>
        <v>0</v>
      </c>
    </row>
    <row r="1169" spans="1:15" s="33" customFormat="1" ht="15" hidden="1" customHeight="1">
      <c r="A1169" s="226" t="s">
        <v>11</v>
      </c>
      <c r="B1169" s="110" t="s">
        <v>91</v>
      </c>
      <c r="C1169" s="224" t="s">
        <v>132</v>
      </c>
      <c r="D1169" s="224" t="s">
        <v>134</v>
      </c>
      <c r="E1169" s="224" t="s">
        <v>441</v>
      </c>
      <c r="F1169" s="224" t="s">
        <v>101</v>
      </c>
      <c r="G1169" s="224" t="s">
        <v>12</v>
      </c>
      <c r="H1169" s="228"/>
      <c r="I1169" s="228"/>
      <c r="J1169" s="233">
        <f t="shared" si="186"/>
        <v>0</v>
      </c>
      <c r="K1169" s="120"/>
      <c r="L1169" s="233">
        <f t="shared" si="184"/>
        <v>0</v>
      </c>
      <c r="O1169" s="147"/>
    </row>
    <row r="1170" spans="1:15" s="33" customFormat="1" ht="15" hidden="1" customHeight="1">
      <c r="A1170" s="226" t="s">
        <v>505</v>
      </c>
      <c r="B1170" s="110" t="s">
        <v>91</v>
      </c>
      <c r="C1170" s="224" t="s">
        <v>132</v>
      </c>
      <c r="D1170" s="224" t="s">
        <v>134</v>
      </c>
      <c r="E1170" s="224" t="s">
        <v>506</v>
      </c>
      <c r="F1170" s="224"/>
      <c r="G1170" s="224"/>
      <c r="H1170" s="228">
        <f t="shared" ref="H1170:K1172" si="196">H1171</f>
        <v>0</v>
      </c>
      <c r="I1170" s="228"/>
      <c r="J1170" s="233">
        <f t="shared" si="186"/>
        <v>0</v>
      </c>
      <c r="K1170" s="228">
        <f t="shared" si="196"/>
        <v>0</v>
      </c>
      <c r="L1170" s="233">
        <f t="shared" si="184"/>
        <v>0</v>
      </c>
      <c r="O1170" s="147"/>
    </row>
    <row r="1171" spans="1:15" s="33" customFormat="1" ht="15" hidden="1" customHeight="1">
      <c r="A1171" s="38" t="s">
        <v>173</v>
      </c>
      <c r="B1171" s="110" t="s">
        <v>91</v>
      </c>
      <c r="C1171" s="224" t="s">
        <v>132</v>
      </c>
      <c r="D1171" s="224" t="s">
        <v>134</v>
      </c>
      <c r="E1171" s="224" t="s">
        <v>506</v>
      </c>
      <c r="F1171" s="224" t="s">
        <v>99</v>
      </c>
      <c r="G1171" s="224"/>
      <c r="H1171" s="228">
        <f t="shared" si="196"/>
        <v>0</v>
      </c>
      <c r="I1171" s="228"/>
      <c r="J1171" s="233">
        <f t="shared" si="186"/>
        <v>0</v>
      </c>
      <c r="K1171" s="228">
        <f t="shared" si="196"/>
        <v>0</v>
      </c>
      <c r="L1171" s="233">
        <f t="shared" si="184"/>
        <v>0</v>
      </c>
      <c r="O1171" s="147"/>
    </row>
    <row r="1172" spans="1:15" s="33" customFormat="1" ht="15" hidden="1" customHeight="1">
      <c r="A1172" s="38" t="s">
        <v>100</v>
      </c>
      <c r="B1172" s="110" t="s">
        <v>91</v>
      </c>
      <c r="C1172" s="224" t="s">
        <v>132</v>
      </c>
      <c r="D1172" s="224" t="s">
        <v>134</v>
      </c>
      <c r="E1172" s="224" t="s">
        <v>506</v>
      </c>
      <c r="F1172" s="224" t="s">
        <v>101</v>
      </c>
      <c r="G1172" s="224"/>
      <c r="H1172" s="228">
        <f t="shared" si="196"/>
        <v>0</v>
      </c>
      <c r="I1172" s="228"/>
      <c r="J1172" s="233">
        <f t="shared" si="186"/>
        <v>0</v>
      </c>
      <c r="K1172" s="228">
        <f t="shared" si="196"/>
        <v>0</v>
      </c>
      <c r="L1172" s="233">
        <f t="shared" si="184"/>
        <v>0</v>
      </c>
      <c r="O1172" s="147"/>
    </row>
    <row r="1173" spans="1:15" s="33" customFormat="1" ht="15" hidden="1" customHeight="1">
      <c r="A1173" s="226" t="s">
        <v>11</v>
      </c>
      <c r="B1173" s="110" t="s">
        <v>91</v>
      </c>
      <c r="C1173" s="224" t="s">
        <v>132</v>
      </c>
      <c r="D1173" s="224" t="s">
        <v>134</v>
      </c>
      <c r="E1173" s="224" t="s">
        <v>506</v>
      </c>
      <c r="F1173" s="224" t="s">
        <v>101</v>
      </c>
      <c r="G1173" s="224" t="s">
        <v>10</v>
      </c>
      <c r="H1173" s="228"/>
      <c r="I1173" s="228"/>
      <c r="J1173" s="233">
        <f t="shared" si="186"/>
        <v>0</v>
      </c>
      <c r="K1173" s="120"/>
      <c r="L1173" s="233">
        <f t="shared" si="184"/>
        <v>0</v>
      </c>
      <c r="O1173" s="147"/>
    </row>
    <row r="1174" spans="1:15" s="33" customFormat="1" ht="31.5" customHeight="1">
      <c r="A1174" s="226" t="s">
        <v>346</v>
      </c>
      <c r="B1174" s="110" t="s">
        <v>91</v>
      </c>
      <c r="C1174" s="224" t="s">
        <v>132</v>
      </c>
      <c r="D1174" s="224" t="s">
        <v>134</v>
      </c>
      <c r="E1174" s="224" t="s">
        <v>347</v>
      </c>
      <c r="F1174" s="224"/>
      <c r="G1174" s="224"/>
      <c r="H1174" s="228">
        <f t="shared" ref="H1174:I1177" si="197">H1175</f>
        <v>45</v>
      </c>
      <c r="I1174" s="228">
        <f t="shared" si="197"/>
        <v>0</v>
      </c>
      <c r="J1174" s="233">
        <f t="shared" si="186"/>
        <v>45</v>
      </c>
      <c r="K1174" s="228">
        <f t="shared" ref="K1174:L1177" si="198">K1175</f>
        <v>45</v>
      </c>
      <c r="L1174" s="228">
        <f t="shared" si="198"/>
        <v>0</v>
      </c>
    </row>
    <row r="1175" spans="1:15" s="33" customFormat="1" ht="17.25" customHeight="1">
      <c r="A1175" s="226" t="s">
        <v>352</v>
      </c>
      <c r="B1175" s="110" t="s">
        <v>91</v>
      </c>
      <c r="C1175" s="224" t="s">
        <v>132</v>
      </c>
      <c r="D1175" s="224" t="s">
        <v>134</v>
      </c>
      <c r="E1175" s="224" t="s">
        <v>353</v>
      </c>
      <c r="F1175" s="224"/>
      <c r="G1175" s="224"/>
      <c r="H1175" s="228">
        <f t="shared" si="197"/>
        <v>45</v>
      </c>
      <c r="I1175" s="228">
        <f t="shared" si="197"/>
        <v>0</v>
      </c>
      <c r="J1175" s="233">
        <f t="shared" si="186"/>
        <v>45</v>
      </c>
      <c r="K1175" s="228">
        <f t="shared" si="198"/>
        <v>45</v>
      </c>
      <c r="L1175" s="228">
        <f t="shared" si="198"/>
        <v>0</v>
      </c>
    </row>
    <row r="1176" spans="1:15" s="33" customFormat="1" ht="26.25">
      <c r="A1176" s="38" t="s">
        <v>173</v>
      </c>
      <c r="B1176" s="78" t="s">
        <v>91</v>
      </c>
      <c r="C1176" s="224" t="s">
        <v>132</v>
      </c>
      <c r="D1176" s="224" t="s">
        <v>134</v>
      </c>
      <c r="E1176" s="224" t="s">
        <v>353</v>
      </c>
      <c r="F1176" s="224" t="s">
        <v>99</v>
      </c>
      <c r="G1176" s="224"/>
      <c r="H1176" s="228">
        <f t="shared" si="197"/>
        <v>45</v>
      </c>
      <c r="I1176" s="228">
        <f t="shared" si="197"/>
        <v>0</v>
      </c>
      <c r="J1176" s="233">
        <f t="shared" si="186"/>
        <v>45</v>
      </c>
      <c r="K1176" s="228">
        <f t="shared" si="198"/>
        <v>45</v>
      </c>
      <c r="L1176" s="228">
        <f t="shared" si="198"/>
        <v>0</v>
      </c>
    </row>
    <row r="1177" spans="1:15" s="33" customFormat="1" ht="16.5" customHeight="1">
      <c r="A1177" s="38" t="s">
        <v>100</v>
      </c>
      <c r="B1177" s="78" t="s">
        <v>91</v>
      </c>
      <c r="C1177" s="224" t="s">
        <v>132</v>
      </c>
      <c r="D1177" s="224" t="s">
        <v>134</v>
      </c>
      <c r="E1177" s="224" t="s">
        <v>353</v>
      </c>
      <c r="F1177" s="224" t="s">
        <v>101</v>
      </c>
      <c r="G1177" s="224"/>
      <c r="H1177" s="228">
        <f t="shared" si="197"/>
        <v>45</v>
      </c>
      <c r="I1177" s="228">
        <f t="shared" si="197"/>
        <v>0</v>
      </c>
      <c r="J1177" s="233">
        <f t="shared" si="186"/>
        <v>45</v>
      </c>
      <c r="K1177" s="228">
        <f t="shared" si="198"/>
        <v>45</v>
      </c>
      <c r="L1177" s="228">
        <f t="shared" si="198"/>
        <v>0</v>
      </c>
    </row>
    <row r="1178" spans="1:15" s="33" customFormat="1" ht="14.25" customHeight="1">
      <c r="A1178" s="226" t="s">
        <v>128</v>
      </c>
      <c r="B1178" s="110" t="s">
        <v>91</v>
      </c>
      <c r="C1178" s="224" t="s">
        <v>132</v>
      </c>
      <c r="D1178" s="224" t="s">
        <v>134</v>
      </c>
      <c r="E1178" s="224" t="s">
        <v>353</v>
      </c>
      <c r="F1178" s="224" t="s">
        <v>101</v>
      </c>
      <c r="G1178" s="224" t="s">
        <v>10</v>
      </c>
      <c r="H1178" s="228">
        <v>45</v>
      </c>
      <c r="I1178" s="228"/>
      <c r="J1178" s="233">
        <f t="shared" si="186"/>
        <v>45</v>
      </c>
      <c r="K1178" s="120">
        <v>45</v>
      </c>
      <c r="L1178" s="233"/>
      <c r="O1178" s="147"/>
    </row>
    <row r="1179" spans="1:15" s="33" customFormat="1" ht="52.5" hidden="1" customHeight="1">
      <c r="A1179" s="50" t="s">
        <v>348</v>
      </c>
      <c r="B1179" s="46"/>
      <c r="C1179" s="224" t="s">
        <v>132</v>
      </c>
      <c r="D1179" s="224" t="s">
        <v>134</v>
      </c>
      <c r="E1179" s="224" t="s">
        <v>349</v>
      </c>
      <c r="F1179" s="224"/>
      <c r="G1179" s="224"/>
      <c r="H1179" s="228">
        <f>H1180</f>
        <v>0</v>
      </c>
      <c r="I1179" s="228"/>
      <c r="J1179" s="233">
        <f t="shared" si="186"/>
        <v>0</v>
      </c>
      <c r="K1179" s="117"/>
      <c r="L1179" s="231">
        <f t="shared" si="184"/>
        <v>0</v>
      </c>
    </row>
    <row r="1180" spans="1:15" s="33" customFormat="1" ht="25.5" hidden="1" customHeight="1">
      <c r="A1180" s="38" t="s">
        <v>173</v>
      </c>
      <c r="B1180" s="78"/>
      <c r="C1180" s="224" t="s">
        <v>132</v>
      </c>
      <c r="D1180" s="224" t="s">
        <v>134</v>
      </c>
      <c r="E1180" s="224" t="s">
        <v>349</v>
      </c>
      <c r="F1180" s="224" t="s">
        <v>99</v>
      </c>
      <c r="G1180" s="224"/>
      <c r="H1180" s="228">
        <f>H1181</f>
        <v>0</v>
      </c>
      <c r="I1180" s="228"/>
      <c r="J1180" s="233">
        <f t="shared" si="186"/>
        <v>0</v>
      </c>
      <c r="K1180" s="117"/>
      <c r="L1180" s="231">
        <f t="shared" si="184"/>
        <v>0</v>
      </c>
    </row>
    <row r="1181" spans="1:15" s="33" customFormat="1" ht="13.5" hidden="1" customHeight="1">
      <c r="A1181" s="38" t="s">
        <v>100</v>
      </c>
      <c r="B1181" s="78"/>
      <c r="C1181" s="224" t="s">
        <v>132</v>
      </c>
      <c r="D1181" s="224" t="s">
        <v>134</v>
      </c>
      <c r="E1181" s="224" t="s">
        <v>349</v>
      </c>
      <c r="F1181" s="224" t="s">
        <v>101</v>
      </c>
      <c r="G1181" s="224"/>
      <c r="H1181" s="228">
        <f>H1182</f>
        <v>0</v>
      </c>
      <c r="I1181" s="228"/>
      <c r="J1181" s="233">
        <f t="shared" si="186"/>
        <v>0</v>
      </c>
      <c r="K1181" s="117"/>
      <c r="L1181" s="231">
        <f t="shared" si="184"/>
        <v>0</v>
      </c>
    </row>
    <row r="1182" spans="1:15" s="33" customFormat="1" ht="16.5" hidden="1" customHeight="1">
      <c r="A1182" s="38" t="s">
        <v>115</v>
      </c>
      <c r="B1182" s="78"/>
      <c r="C1182" s="224" t="s">
        <v>132</v>
      </c>
      <c r="D1182" s="224" t="s">
        <v>134</v>
      </c>
      <c r="E1182" s="224" t="s">
        <v>349</v>
      </c>
      <c r="F1182" s="224" t="s">
        <v>108</v>
      </c>
      <c r="G1182" s="224"/>
      <c r="H1182" s="228">
        <f>H1183</f>
        <v>0</v>
      </c>
      <c r="I1182" s="228"/>
      <c r="J1182" s="233">
        <f t="shared" si="186"/>
        <v>0</v>
      </c>
      <c r="K1182" s="117"/>
      <c r="L1182" s="231">
        <f t="shared" si="184"/>
        <v>0</v>
      </c>
    </row>
    <row r="1183" spans="1:15" s="33" customFormat="1" ht="13.5" hidden="1" customHeight="1">
      <c r="A1183" s="38" t="s">
        <v>11</v>
      </c>
      <c r="B1183" s="78"/>
      <c r="C1183" s="224" t="s">
        <v>132</v>
      </c>
      <c r="D1183" s="224" t="s">
        <v>134</v>
      </c>
      <c r="E1183" s="224" t="s">
        <v>349</v>
      </c>
      <c r="F1183" s="224" t="s">
        <v>108</v>
      </c>
      <c r="G1183" s="224" t="s">
        <v>12</v>
      </c>
      <c r="H1183" s="228"/>
      <c r="I1183" s="228"/>
      <c r="J1183" s="233">
        <f t="shared" si="186"/>
        <v>0</v>
      </c>
      <c r="K1183" s="117"/>
      <c r="L1183" s="231">
        <f t="shared" si="184"/>
        <v>0</v>
      </c>
    </row>
    <row r="1184" spans="1:15" s="33" customFormat="1" ht="64.5" hidden="1" customHeight="1">
      <c r="A1184" s="50" t="s">
        <v>350</v>
      </c>
      <c r="B1184" s="46"/>
      <c r="C1184" s="66" t="s">
        <v>132</v>
      </c>
      <c r="D1184" s="66" t="s">
        <v>134</v>
      </c>
      <c r="E1184" s="67" t="s">
        <v>351</v>
      </c>
      <c r="F1184" s="67">
        <v>0</v>
      </c>
      <c r="G1184" s="67"/>
      <c r="H1184" s="228">
        <f>H1185</f>
        <v>0</v>
      </c>
      <c r="I1184" s="228"/>
      <c r="J1184" s="233">
        <f t="shared" si="186"/>
        <v>0</v>
      </c>
      <c r="K1184" s="117"/>
      <c r="L1184" s="231">
        <f t="shared" si="184"/>
        <v>0</v>
      </c>
    </row>
    <row r="1185" spans="1:12" s="33" customFormat="1" ht="13.5" hidden="1" customHeight="1">
      <c r="A1185" s="38" t="s">
        <v>173</v>
      </c>
      <c r="B1185" s="78"/>
      <c r="C1185" s="66" t="s">
        <v>132</v>
      </c>
      <c r="D1185" s="66" t="s">
        <v>134</v>
      </c>
      <c r="E1185" s="67" t="s">
        <v>351</v>
      </c>
      <c r="F1185" s="67">
        <v>600</v>
      </c>
      <c r="G1185" s="67"/>
      <c r="H1185" s="228">
        <f>H1186</f>
        <v>0</v>
      </c>
      <c r="I1185" s="228"/>
      <c r="J1185" s="233">
        <f t="shared" si="186"/>
        <v>0</v>
      </c>
      <c r="K1185" s="117"/>
      <c r="L1185" s="231">
        <f t="shared" si="184"/>
        <v>0</v>
      </c>
    </row>
    <row r="1186" spans="1:12" s="33" customFormat="1" ht="13.5" hidden="1" customHeight="1">
      <c r="A1186" s="38" t="s">
        <v>100</v>
      </c>
      <c r="B1186" s="78"/>
      <c r="C1186" s="224" t="s">
        <v>132</v>
      </c>
      <c r="D1186" s="224" t="s">
        <v>134</v>
      </c>
      <c r="E1186" s="67" t="s">
        <v>351</v>
      </c>
      <c r="F1186" s="224" t="s">
        <v>101</v>
      </c>
      <c r="G1186" s="224"/>
      <c r="H1186" s="228">
        <f>H1187</f>
        <v>0</v>
      </c>
      <c r="I1186" s="228"/>
      <c r="J1186" s="233">
        <f t="shared" si="186"/>
        <v>0</v>
      </c>
      <c r="K1186" s="117"/>
      <c r="L1186" s="231">
        <f t="shared" si="184"/>
        <v>0</v>
      </c>
    </row>
    <row r="1187" spans="1:12" s="33" customFormat="1" ht="13.5" hidden="1" customHeight="1">
      <c r="A1187" s="38" t="s">
        <v>115</v>
      </c>
      <c r="B1187" s="78"/>
      <c r="C1187" s="224" t="s">
        <v>132</v>
      </c>
      <c r="D1187" s="224" t="s">
        <v>134</v>
      </c>
      <c r="E1187" s="67" t="s">
        <v>351</v>
      </c>
      <c r="F1187" s="224" t="s">
        <v>108</v>
      </c>
      <c r="G1187" s="224"/>
      <c r="H1187" s="228">
        <f>H1188</f>
        <v>0</v>
      </c>
      <c r="I1187" s="228"/>
      <c r="J1187" s="233">
        <f t="shared" si="186"/>
        <v>0</v>
      </c>
      <c r="K1187" s="117"/>
      <c r="L1187" s="231">
        <f t="shared" si="184"/>
        <v>0</v>
      </c>
    </row>
    <row r="1188" spans="1:12" s="33" customFormat="1" ht="13.5" hidden="1" customHeight="1">
      <c r="A1188" s="38" t="s">
        <v>11</v>
      </c>
      <c r="B1188" s="78"/>
      <c r="C1188" s="224" t="s">
        <v>132</v>
      </c>
      <c r="D1188" s="224" t="s">
        <v>134</v>
      </c>
      <c r="E1188" s="67" t="s">
        <v>351</v>
      </c>
      <c r="F1188" s="224" t="s">
        <v>108</v>
      </c>
      <c r="G1188" s="224" t="s">
        <v>12</v>
      </c>
      <c r="H1188" s="228"/>
      <c r="I1188" s="228"/>
      <c r="J1188" s="233">
        <f t="shared" si="186"/>
        <v>0</v>
      </c>
      <c r="K1188" s="117"/>
      <c r="L1188" s="231">
        <f t="shared" si="184"/>
        <v>0</v>
      </c>
    </row>
    <row r="1189" spans="1:12" s="33" customFormat="1" ht="51.75" hidden="1" customHeight="1">
      <c r="A1189" s="227" t="s">
        <v>104</v>
      </c>
      <c r="B1189" s="230"/>
      <c r="C1189" s="224" t="s">
        <v>132</v>
      </c>
      <c r="D1189" s="224" t="s">
        <v>134</v>
      </c>
      <c r="E1189" s="225" t="s">
        <v>184</v>
      </c>
      <c r="F1189" s="224"/>
      <c r="G1189" s="224"/>
      <c r="H1189" s="228">
        <f>H1190</f>
        <v>0</v>
      </c>
      <c r="I1189" s="228"/>
      <c r="J1189" s="233">
        <f t="shared" si="186"/>
        <v>0</v>
      </c>
      <c r="K1189" s="117"/>
      <c r="L1189" s="231">
        <f t="shared" si="184"/>
        <v>0</v>
      </c>
    </row>
    <row r="1190" spans="1:12" s="33" customFormat="1" ht="26.25" hidden="1" customHeight="1">
      <c r="A1190" s="38" t="s">
        <v>173</v>
      </c>
      <c r="B1190" s="78"/>
      <c r="C1190" s="224" t="s">
        <v>132</v>
      </c>
      <c r="D1190" s="224" t="s">
        <v>134</v>
      </c>
      <c r="E1190" s="225" t="s">
        <v>184</v>
      </c>
      <c r="F1190" s="224" t="s">
        <v>99</v>
      </c>
      <c r="G1190" s="224"/>
      <c r="H1190" s="228">
        <f>H1191</f>
        <v>0</v>
      </c>
      <c r="I1190" s="228"/>
      <c r="J1190" s="233">
        <f t="shared" si="186"/>
        <v>0</v>
      </c>
      <c r="K1190" s="117"/>
      <c r="L1190" s="231">
        <f t="shared" si="184"/>
        <v>0</v>
      </c>
    </row>
    <row r="1191" spans="1:12" s="33" customFormat="1" ht="13.5" hidden="1" customHeight="1">
      <c r="A1191" s="38" t="s">
        <v>100</v>
      </c>
      <c r="B1191" s="78"/>
      <c r="C1191" s="224" t="s">
        <v>132</v>
      </c>
      <c r="D1191" s="224" t="s">
        <v>134</v>
      </c>
      <c r="E1191" s="225" t="s">
        <v>184</v>
      </c>
      <c r="F1191" s="224" t="s">
        <v>101</v>
      </c>
      <c r="G1191" s="224"/>
      <c r="H1191" s="228">
        <f>H1192</f>
        <v>0</v>
      </c>
      <c r="I1191" s="228"/>
      <c r="J1191" s="233">
        <f t="shared" si="186"/>
        <v>0</v>
      </c>
      <c r="K1191" s="117"/>
      <c r="L1191" s="231">
        <f t="shared" si="184"/>
        <v>0</v>
      </c>
    </row>
    <row r="1192" spans="1:12" s="33" customFormat="1" ht="13.5" hidden="1" customHeight="1">
      <c r="A1192" s="38" t="s">
        <v>115</v>
      </c>
      <c r="B1192" s="78"/>
      <c r="C1192" s="224" t="s">
        <v>132</v>
      </c>
      <c r="D1192" s="224" t="s">
        <v>134</v>
      </c>
      <c r="E1192" s="225" t="s">
        <v>184</v>
      </c>
      <c r="F1192" s="224" t="s">
        <v>108</v>
      </c>
      <c r="G1192" s="224"/>
      <c r="H1192" s="228">
        <f>H1193</f>
        <v>0</v>
      </c>
      <c r="I1192" s="228"/>
      <c r="J1192" s="233">
        <f t="shared" si="186"/>
        <v>0</v>
      </c>
      <c r="K1192" s="117"/>
      <c r="L1192" s="231">
        <f t="shared" si="184"/>
        <v>0</v>
      </c>
    </row>
    <row r="1193" spans="1:12" s="33" customFormat="1" ht="13.5" hidden="1" customHeight="1">
      <c r="A1193" s="38" t="s">
        <v>11</v>
      </c>
      <c r="B1193" s="78"/>
      <c r="C1193" s="224" t="s">
        <v>132</v>
      </c>
      <c r="D1193" s="224" t="s">
        <v>134</v>
      </c>
      <c r="E1193" s="225" t="s">
        <v>184</v>
      </c>
      <c r="F1193" s="224" t="s">
        <v>108</v>
      </c>
      <c r="G1193" s="224" t="s">
        <v>12</v>
      </c>
      <c r="H1193" s="228"/>
      <c r="I1193" s="228"/>
      <c r="J1193" s="233">
        <f t="shared" ref="J1193:J1265" si="199">H1193+I1193</f>
        <v>0</v>
      </c>
      <c r="K1193" s="117"/>
      <c r="L1193" s="231">
        <f t="shared" si="184"/>
        <v>0</v>
      </c>
    </row>
    <row r="1194" spans="1:12" s="33" customFormat="1" ht="13.5" customHeight="1">
      <c r="A1194" s="38" t="s">
        <v>612</v>
      </c>
      <c r="B1194" s="110" t="s">
        <v>91</v>
      </c>
      <c r="C1194" s="224" t="s">
        <v>132</v>
      </c>
      <c r="D1194" s="224" t="s">
        <v>134</v>
      </c>
      <c r="E1194" s="224" t="s">
        <v>449</v>
      </c>
      <c r="F1194" s="224"/>
      <c r="G1194" s="224"/>
      <c r="H1194" s="228">
        <f t="shared" ref="H1194:I1196" si="200">H1195</f>
        <v>0</v>
      </c>
      <c r="I1194" s="228">
        <f t="shared" si="200"/>
        <v>0</v>
      </c>
      <c r="J1194" s="233">
        <f t="shared" si="199"/>
        <v>0</v>
      </c>
      <c r="K1194" s="117"/>
      <c r="L1194" s="231"/>
    </row>
    <row r="1195" spans="1:12" s="33" customFormat="1" ht="13.5" customHeight="1">
      <c r="A1195" s="226" t="s">
        <v>35</v>
      </c>
      <c r="B1195" s="110" t="s">
        <v>91</v>
      </c>
      <c r="C1195" s="224" t="s">
        <v>132</v>
      </c>
      <c r="D1195" s="224" t="s">
        <v>134</v>
      </c>
      <c r="E1195" s="224" t="s">
        <v>449</v>
      </c>
      <c r="F1195" s="224" t="s">
        <v>29</v>
      </c>
      <c r="G1195" s="224"/>
      <c r="H1195" s="228">
        <f t="shared" si="200"/>
        <v>0</v>
      </c>
      <c r="I1195" s="228">
        <f t="shared" si="200"/>
        <v>0</v>
      </c>
      <c r="J1195" s="233">
        <f t="shared" si="199"/>
        <v>0</v>
      </c>
      <c r="K1195" s="117"/>
      <c r="L1195" s="231"/>
    </row>
    <row r="1196" spans="1:12" s="33" customFormat="1" ht="13.5" customHeight="1">
      <c r="A1196" s="226" t="s">
        <v>28</v>
      </c>
      <c r="B1196" s="110" t="s">
        <v>91</v>
      </c>
      <c r="C1196" s="224" t="s">
        <v>132</v>
      </c>
      <c r="D1196" s="224" t="s">
        <v>134</v>
      </c>
      <c r="E1196" s="224" t="s">
        <v>449</v>
      </c>
      <c r="F1196" s="224" t="s">
        <v>29</v>
      </c>
      <c r="G1196" s="224"/>
      <c r="H1196" s="228">
        <f t="shared" si="200"/>
        <v>0</v>
      </c>
      <c r="I1196" s="228">
        <f t="shared" si="200"/>
        <v>0</v>
      </c>
      <c r="J1196" s="233">
        <f t="shared" si="199"/>
        <v>0</v>
      </c>
      <c r="K1196" s="117"/>
      <c r="L1196" s="231"/>
    </row>
    <row r="1197" spans="1:12" s="33" customFormat="1" ht="13.5" customHeight="1">
      <c r="A1197" s="226" t="s">
        <v>11</v>
      </c>
      <c r="B1197" s="110" t="s">
        <v>91</v>
      </c>
      <c r="C1197" s="224" t="s">
        <v>132</v>
      </c>
      <c r="D1197" s="224" t="s">
        <v>134</v>
      </c>
      <c r="E1197" s="224" t="s">
        <v>449</v>
      </c>
      <c r="F1197" s="224" t="s">
        <v>29</v>
      </c>
      <c r="G1197" s="224" t="s">
        <v>12</v>
      </c>
      <c r="H1197" s="228"/>
      <c r="I1197" s="228"/>
      <c r="J1197" s="233">
        <f t="shared" si="199"/>
        <v>0</v>
      </c>
      <c r="K1197" s="117"/>
      <c r="L1197" s="231"/>
    </row>
    <row r="1198" spans="1:12" s="33" customFormat="1" ht="39">
      <c r="A1198" s="37" t="s">
        <v>546</v>
      </c>
      <c r="B1198" s="79" t="s">
        <v>91</v>
      </c>
      <c r="C1198" s="223" t="s">
        <v>132</v>
      </c>
      <c r="D1198" s="223" t="s">
        <v>134</v>
      </c>
      <c r="E1198" s="22" t="s">
        <v>361</v>
      </c>
      <c r="F1198" s="223"/>
      <c r="G1198" s="223"/>
      <c r="H1198" s="229">
        <f>H1199</f>
        <v>50.5</v>
      </c>
      <c r="I1198" s="229">
        <f>I1199</f>
        <v>0</v>
      </c>
      <c r="J1198" s="231">
        <f t="shared" si="199"/>
        <v>50.5</v>
      </c>
      <c r="K1198" s="229">
        <f>K1199</f>
        <v>50.5</v>
      </c>
      <c r="L1198" s="229">
        <f>L1199</f>
        <v>0</v>
      </c>
    </row>
    <row r="1199" spans="1:12" s="40" customFormat="1" ht="38.25">
      <c r="A1199" s="38" t="s">
        <v>362</v>
      </c>
      <c r="B1199" s="78" t="s">
        <v>91</v>
      </c>
      <c r="C1199" s="224" t="s">
        <v>132</v>
      </c>
      <c r="D1199" s="224" t="s">
        <v>134</v>
      </c>
      <c r="E1199" s="225" t="s">
        <v>363</v>
      </c>
      <c r="F1199" s="224"/>
      <c r="G1199" s="224"/>
      <c r="H1199" s="228">
        <f>H1200</f>
        <v>50.5</v>
      </c>
      <c r="I1199" s="228">
        <f>I1200</f>
        <v>0</v>
      </c>
      <c r="J1199" s="233">
        <f t="shared" si="199"/>
        <v>50.5</v>
      </c>
      <c r="K1199" s="228">
        <f>K1200</f>
        <v>50.5</v>
      </c>
      <c r="L1199" s="228">
        <f>L1200</f>
        <v>0</v>
      </c>
    </row>
    <row r="1200" spans="1:12" s="33" customFormat="1" ht="25.5">
      <c r="A1200" s="226" t="s">
        <v>35</v>
      </c>
      <c r="B1200" s="110" t="s">
        <v>91</v>
      </c>
      <c r="C1200" s="224" t="s">
        <v>132</v>
      </c>
      <c r="D1200" s="224" t="s">
        <v>134</v>
      </c>
      <c r="E1200" s="225" t="s">
        <v>363</v>
      </c>
      <c r="F1200" s="224" t="s">
        <v>27</v>
      </c>
      <c r="G1200" s="224"/>
      <c r="H1200" s="228">
        <f t="shared" ref="H1200:L1201" si="201">H1201</f>
        <v>50.5</v>
      </c>
      <c r="I1200" s="228">
        <f t="shared" si="201"/>
        <v>0</v>
      </c>
      <c r="J1200" s="233">
        <f t="shared" si="199"/>
        <v>50.5</v>
      </c>
      <c r="K1200" s="228">
        <f t="shared" si="201"/>
        <v>50.5</v>
      </c>
      <c r="L1200" s="228">
        <f t="shared" si="201"/>
        <v>0</v>
      </c>
    </row>
    <row r="1201" spans="1:15" s="33" customFormat="1" ht="25.5">
      <c r="A1201" s="226" t="s">
        <v>137</v>
      </c>
      <c r="B1201" s="110" t="s">
        <v>91</v>
      </c>
      <c r="C1201" s="224" t="s">
        <v>132</v>
      </c>
      <c r="D1201" s="224" t="s">
        <v>134</v>
      </c>
      <c r="E1201" s="225" t="s">
        <v>363</v>
      </c>
      <c r="F1201" s="224" t="s">
        <v>29</v>
      </c>
      <c r="G1201" s="224"/>
      <c r="H1201" s="228">
        <f t="shared" si="201"/>
        <v>50.5</v>
      </c>
      <c r="I1201" s="228">
        <f t="shared" si="201"/>
        <v>0</v>
      </c>
      <c r="J1201" s="233">
        <f t="shared" si="199"/>
        <v>50.5</v>
      </c>
      <c r="K1201" s="228">
        <f t="shared" si="201"/>
        <v>50.5</v>
      </c>
      <c r="L1201" s="228">
        <f t="shared" si="201"/>
        <v>0</v>
      </c>
    </row>
    <row r="1202" spans="1:15" s="33" customFormat="1" ht="13.5" customHeight="1">
      <c r="A1202" s="226" t="s">
        <v>9</v>
      </c>
      <c r="B1202" s="110" t="s">
        <v>91</v>
      </c>
      <c r="C1202" s="224" t="s">
        <v>132</v>
      </c>
      <c r="D1202" s="224" t="s">
        <v>134</v>
      </c>
      <c r="E1202" s="225" t="s">
        <v>363</v>
      </c>
      <c r="F1202" s="224" t="s">
        <v>29</v>
      </c>
      <c r="G1202" s="224" t="s">
        <v>10</v>
      </c>
      <c r="H1202" s="228">
        <v>50.5</v>
      </c>
      <c r="I1202" s="228"/>
      <c r="J1202" s="233">
        <f t="shared" si="199"/>
        <v>50.5</v>
      </c>
      <c r="K1202" s="118">
        <v>50.5</v>
      </c>
      <c r="L1202" s="233"/>
      <c r="O1202" s="147"/>
    </row>
    <row r="1203" spans="1:15" s="33" customFormat="1" ht="13.5" customHeight="1">
      <c r="A1203" s="92" t="s">
        <v>16</v>
      </c>
      <c r="B1203" s="123" t="s">
        <v>91</v>
      </c>
      <c r="C1203" s="39" t="s">
        <v>132</v>
      </c>
      <c r="D1203" s="39" t="s">
        <v>134</v>
      </c>
      <c r="E1203" s="60" t="s">
        <v>203</v>
      </c>
      <c r="F1203" s="39"/>
      <c r="G1203" s="39"/>
      <c r="H1203" s="232">
        <f>H1204</f>
        <v>0</v>
      </c>
      <c r="I1203" s="232"/>
      <c r="J1203" s="231">
        <f t="shared" si="199"/>
        <v>0</v>
      </c>
      <c r="K1203" s="232">
        <f t="shared" ref="K1203:L1206" si="202">K1204</f>
        <v>0</v>
      </c>
      <c r="L1203" s="232">
        <f t="shared" si="202"/>
        <v>3981</v>
      </c>
      <c r="O1203" s="147"/>
    </row>
    <row r="1204" spans="1:15" s="33" customFormat="1" ht="26.25">
      <c r="A1204" s="227" t="s">
        <v>341</v>
      </c>
      <c r="B1204" s="230" t="s">
        <v>91</v>
      </c>
      <c r="C1204" s="224" t="s">
        <v>132</v>
      </c>
      <c r="D1204" s="224" t="s">
        <v>134</v>
      </c>
      <c r="E1204" s="224" t="s">
        <v>570</v>
      </c>
      <c r="F1204" s="224"/>
      <c r="G1204" s="224"/>
      <c r="H1204" s="228">
        <f>H1205</f>
        <v>0</v>
      </c>
      <c r="I1204" s="228"/>
      <c r="J1204" s="231">
        <f t="shared" si="199"/>
        <v>0</v>
      </c>
      <c r="K1204" s="228">
        <f t="shared" si="202"/>
        <v>0</v>
      </c>
      <c r="L1204" s="228">
        <f t="shared" si="202"/>
        <v>3981</v>
      </c>
      <c r="O1204" s="147"/>
    </row>
    <row r="1205" spans="1:15" s="33" customFormat="1" ht="26.25">
      <c r="A1205" s="227" t="s">
        <v>173</v>
      </c>
      <c r="B1205" s="230" t="s">
        <v>91</v>
      </c>
      <c r="C1205" s="224" t="s">
        <v>132</v>
      </c>
      <c r="D1205" s="224" t="s">
        <v>134</v>
      </c>
      <c r="E1205" s="224" t="s">
        <v>570</v>
      </c>
      <c r="F1205" s="224" t="s">
        <v>99</v>
      </c>
      <c r="G1205" s="224"/>
      <c r="H1205" s="228">
        <f>H1206</f>
        <v>0</v>
      </c>
      <c r="I1205" s="228"/>
      <c r="J1205" s="231">
        <f t="shared" si="199"/>
        <v>0</v>
      </c>
      <c r="K1205" s="228">
        <f t="shared" si="202"/>
        <v>0</v>
      </c>
      <c r="L1205" s="228">
        <f t="shared" si="202"/>
        <v>3981</v>
      </c>
      <c r="O1205" s="147"/>
    </row>
    <row r="1206" spans="1:15" s="33" customFormat="1" ht="13.5" customHeight="1">
      <c r="A1206" s="227" t="s">
        <v>100</v>
      </c>
      <c r="B1206" s="230" t="s">
        <v>91</v>
      </c>
      <c r="C1206" s="224" t="s">
        <v>132</v>
      </c>
      <c r="D1206" s="224" t="s">
        <v>134</v>
      </c>
      <c r="E1206" s="224" t="s">
        <v>570</v>
      </c>
      <c r="F1206" s="224" t="s">
        <v>101</v>
      </c>
      <c r="G1206" s="224"/>
      <c r="H1206" s="228">
        <f>H1207</f>
        <v>0</v>
      </c>
      <c r="I1206" s="228"/>
      <c r="J1206" s="231">
        <f t="shared" si="199"/>
        <v>0</v>
      </c>
      <c r="K1206" s="228">
        <f t="shared" si="202"/>
        <v>0</v>
      </c>
      <c r="L1206" s="228">
        <f t="shared" si="202"/>
        <v>3981</v>
      </c>
      <c r="O1206" s="147"/>
    </row>
    <row r="1207" spans="1:15" s="33" customFormat="1" ht="13.5" customHeight="1">
      <c r="A1207" s="226" t="s">
        <v>128</v>
      </c>
      <c r="B1207" s="110" t="s">
        <v>91</v>
      </c>
      <c r="C1207" s="224" t="s">
        <v>132</v>
      </c>
      <c r="D1207" s="224" t="s">
        <v>134</v>
      </c>
      <c r="E1207" s="224" t="s">
        <v>570</v>
      </c>
      <c r="F1207" s="224" t="s">
        <v>101</v>
      </c>
      <c r="G1207" s="224" t="s">
        <v>10</v>
      </c>
      <c r="H1207" s="228"/>
      <c r="I1207" s="228"/>
      <c r="J1207" s="231">
        <f t="shared" si="199"/>
        <v>0</v>
      </c>
      <c r="K1207" s="117"/>
      <c r="L1207" s="233">
        <v>3981</v>
      </c>
      <c r="O1207" s="147"/>
    </row>
    <row r="1208" spans="1:15" s="33" customFormat="1" ht="13.5">
      <c r="A1208" s="36" t="s">
        <v>135</v>
      </c>
      <c r="B1208" s="111" t="s">
        <v>91</v>
      </c>
      <c r="C1208" s="223" t="s">
        <v>132</v>
      </c>
      <c r="D1208" s="223" t="s">
        <v>136</v>
      </c>
      <c r="E1208" s="22"/>
      <c r="F1208" s="223"/>
      <c r="G1208" s="223"/>
      <c r="H1208" s="229">
        <f>H1209</f>
        <v>411.5</v>
      </c>
      <c r="I1208" s="229">
        <f>I1209</f>
        <v>0</v>
      </c>
      <c r="J1208" s="231">
        <f t="shared" si="199"/>
        <v>411.5</v>
      </c>
      <c r="K1208" s="229">
        <f>K1209</f>
        <v>377.7</v>
      </c>
      <c r="L1208" s="229">
        <f>L1209</f>
        <v>377.7</v>
      </c>
    </row>
    <row r="1209" spans="1:15" s="33" customFormat="1" ht="15" customHeight="1">
      <c r="A1209" s="36" t="s">
        <v>16</v>
      </c>
      <c r="B1209" s="111" t="s">
        <v>91</v>
      </c>
      <c r="C1209" s="223" t="s">
        <v>132</v>
      </c>
      <c r="D1209" s="223" t="s">
        <v>136</v>
      </c>
      <c r="E1209" s="223" t="s">
        <v>203</v>
      </c>
      <c r="F1209" s="223"/>
      <c r="G1209" s="223"/>
      <c r="H1209" s="229">
        <f>H1210</f>
        <v>411.5</v>
      </c>
      <c r="I1209" s="229">
        <f>I1210</f>
        <v>0</v>
      </c>
      <c r="J1209" s="231">
        <f t="shared" si="199"/>
        <v>411.5</v>
      </c>
      <c r="K1209" s="229">
        <f>K1210</f>
        <v>377.7</v>
      </c>
      <c r="L1209" s="229">
        <f>L1210</f>
        <v>377.7</v>
      </c>
    </row>
    <row r="1210" spans="1:15" s="33" customFormat="1" ht="15.75" customHeight="1">
      <c r="A1210" s="36" t="s">
        <v>207</v>
      </c>
      <c r="B1210" s="111" t="s">
        <v>91</v>
      </c>
      <c r="C1210" s="223" t="s">
        <v>132</v>
      </c>
      <c r="D1210" s="223" t="s">
        <v>136</v>
      </c>
      <c r="E1210" s="223" t="s">
        <v>206</v>
      </c>
      <c r="F1210" s="223"/>
      <c r="G1210" s="223"/>
      <c r="H1210" s="229">
        <f>H1211+H1214+H1217</f>
        <v>411.5</v>
      </c>
      <c r="I1210" s="229">
        <f>I1211+I1214+I1217</f>
        <v>0</v>
      </c>
      <c r="J1210" s="231">
        <f t="shared" si="199"/>
        <v>411.5</v>
      </c>
      <c r="K1210" s="229">
        <f>K1211+K1214+K1217</f>
        <v>377.7</v>
      </c>
      <c r="L1210" s="229">
        <f>L1211+L1214+L1217</f>
        <v>377.7</v>
      </c>
    </row>
    <row r="1211" spans="1:15" s="33" customFormat="1" ht="63.75" customHeight="1">
      <c r="A1211" s="226" t="s">
        <v>18</v>
      </c>
      <c r="B1211" s="110" t="s">
        <v>91</v>
      </c>
      <c r="C1211" s="224" t="s">
        <v>132</v>
      </c>
      <c r="D1211" s="224" t="s">
        <v>136</v>
      </c>
      <c r="E1211" s="224" t="s">
        <v>206</v>
      </c>
      <c r="F1211" s="224" t="s">
        <v>19</v>
      </c>
      <c r="G1211" s="224"/>
      <c r="H1211" s="228">
        <f t="shared" ref="H1211:L1212" si="203">H1212</f>
        <v>411.5</v>
      </c>
      <c r="I1211" s="228">
        <f t="shared" si="203"/>
        <v>0</v>
      </c>
      <c r="J1211" s="231">
        <f t="shared" si="199"/>
        <v>411.5</v>
      </c>
      <c r="K1211" s="228">
        <f t="shared" si="203"/>
        <v>377.7</v>
      </c>
      <c r="L1211" s="228">
        <f t="shared" si="203"/>
        <v>377.7</v>
      </c>
    </row>
    <row r="1212" spans="1:15" s="33" customFormat="1" ht="25.5">
      <c r="A1212" s="226" t="s">
        <v>20</v>
      </c>
      <c r="B1212" s="110" t="s">
        <v>91</v>
      </c>
      <c r="C1212" s="224" t="s">
        <v>132</v>
      </c>
      <c r="D1212" s="224" t="s">
        <v>136</v>
      </c>
      <c r="E1212" s="224" t="s">
        <v>206</v>
      </c>
      <c r="F1212" s="224" t="s">
        <v>21</v>
      </c>
      <c r="G1212" s="224"/>
      <c r="H1212" s="228">
        <f>H1213</f>
        <v>411.5</v>
      </c>
      <c r="I1212" s="228">
        <f>I1213</f>
        <v>0</v>
      </c>
      <c r="J1212" s="231">
        <f t="shared" si="199"/>
        <v>411.5</v>
      </c>
      <c r="K1212" s="228">
        <f t="shared" si="203"/>
        <v>377.7</v>
      </c>
      <c r="L1212" s="228">
        <f t="shared" si="203"/>
        <v>377.7</v>
      </c>
    </row>
    <row r="1213" spans="1:15" s="33" customFormat="1" ht="13.5">
      <c r="A1213" s="226" t="s">
        <v>9</v>
      </c>
      <c r="B1213" s="110" t="s">
        <v>91</v>
      </c>
      <c r="C1213" s="224" t="s">
        <v>132</v>
      </c>
      <c r="D1213" s="224" t="s">
        <v>136</v>
      </c>
      <c r="E1213" s="224" t="s">
        <v>206</v>
      </c>
      <c r="F1213" s="224" t="s">
        <v>21</v>
      </c>
      <c r="G1213" s="224" t="s">
        <v>10</v>
      </c>
      <c r="H1213" s="228">
        <v>411.5</v>
      </c>
      <c r="I1213" s="228"/>
      <c r="J1213" s="231">
        <f t="shared" si="199"/>
        <v>411.5</v>
      </c>
      <c r="K1213" s="120">
        <v>377.7</v>
      </c>
      <c r="L1213" s="233">
        <v>377.7</v>
      </c>
      <c r="O1213" s="147"/>
    </row>
    <row r="1214" spans="1:15" s="33" customFormat="1" ht="25.5" hidden="1" customHeight="1">
      <c r="A1214" s="226" t="s">
        <v>35</v>
      </c>
      <c r="B1214" s="110"/>
      <c r="C1214" s="224" t="s">
        <v>132</v>
      </c>
      <c r="D1214" s="224" t="s">
        <v>136</v>
      </c>
      <c r="E1214" s="224" t="s">
        <v>206</v>
      </c>
      <c r="F1214" s="224" t="s">
        <v>27</v>
      </c>
      <c r="G1214" s="224"/>
      <c r="H1214" s="228">
        <f>H1215</f>
        <v>0</v>
      </c>
      <c r="I1214" s="228"/>
      <c r="J1214" s="231">
        <f t="shared" si="199"/>
        <v>0</v>
      </c>
      <c r="K1214" s="117"/>
      <c r="L1214" s="233">
        <f t="shared" ref="L1214:L1219" si="204">H1214+K1214</f>
        <v>0</v>
      </c>
    </row>
    <row r="1215" spans="1:15" s="33" customFormat="1" ht="30" hidden="1" customHeight="1">
      <c r="A1215" s="226" t="s">
        <v>137</v>
      </c>
      <c r="B1215" s="110"/>
      <c r="C1215" s="224" t="s">
        <v>132</v>
      </c>
      <c r="D1215" s="224" t="s">
        <v>136</v>
      </c>
      <c r="E1215" s="224" t="s">
        <v>206</v>
      </c>
      <c r="F1215" s="224" t="s">
        <v>29</v>
      </c>
      <c r="G1215" s="224"/>
      <c r="H1215" s="228">
        <f>H1216</f>
        <v>0</v>
      </c>
      <c r="I1215" s="228"/>
      <c r="J1215" s="231">
        <f t="shared" si="199"/>
        <v>0</v>
      </c>
      <c r="K1215" s="117"/>
      <c r="L1215" s="233">
        <f t="shared" si="204"/>
        <v>0</v>
      </c>
    </row>
    <row r="1216" spans="1:15" s="33" customFormat="1" ht="13.5" hidden="1" customHeight="1">
      <c r="A1216" s="226" t="s">
        <v>9</v>
      </c>
      <c r="B1216" s="110"/>
      <c r="C1216" s="224" t="s">
        <v>132</v>
      </c>
      <c r="D1216" s="224" t="s">
        <v>136</v>
      </c>
      <c r="E1216" s="224" t="s">
        <v>206</v>
      </c>
      <c r="F1216" s="224" t="s">
        <v>29</v>
      </c>
      <c r="G1216" s="224" t="s">
        <v>10</v>
      </c>
      <c r="H1216" s="228"/>
      <c r="I1216" s="228"/>
      <c r="J1216" s="231">
        <f t="shared" si="199"/>
        <v>0</v>
      </c>
      <c r="K1216" s="117"/>
      <c r="L1216" s="233">
        <f t="shared" si="204"/>
        <v>0</v>
      </c>
    </row>
    <row r="1217" spans="1:12" s="33" customFormat="1" ht="13.5" hidden="1" customHeight="1">
      <c r="A1217" s="226" t="s">
        <v>30</v>
      </c>
      <c r="B1217" s="110" t="s">
        <v>91</v>
      </c>
      <c r="C1217" s="224" t="s">
        <v>132</v>
      </c>
      <c r="D1217" s="224" t="s">
        <v>136</v>
      </c>
      <c r="E1217" s="224" t="s">
        <v>206</v>
      </c>
      <c r="F1217" s="224" t="s">
        <v>31</v>
      </c>
      <c r="G1217" s="224"/>
      <c r="H1217" s="228">
        <f>H1218</f>
        <v>0</v>
      </c>
      <c r="I1217" s="228"/>
      <c r="J1217" s="231">
        <f t="shared" si="199"/>
        <v>0</v>
      </c>
      <c r="K1217" s="228">
        <f>K1218</f>
        <v>0</v>
      </c>
      <c r="L1217" s="233">
        <f t="shared" si="204"/>
        <v>0</v>
      </c>
    </row>
    <row r="1218" spans="1:12" s="33" customFormat="1" ht="13.5" hidden="1" customHeight="1">
      <c r="A1218" s="226" t="s">
        <v>32</v>
      </c>
      <c r="B1218" s="110" t="s">
        <v>91</v>
      </c>
      <c r="C1218" s="224" t="s">
        <v>132</v>
      </c>
      <c r="D1218" s="224" t="s">
        <v>136</v>
      </c>
      <c r="E1218" s="224" t="s">
        <v>206</v>
      </c>
      <c r="F1218" s="224" t="s">
        <v>33</v>
      </c>
      <c r="G1218" s="224"/>
      <c r="H1218" s="228">
        <f>H1219</f>
        <v>0</v>
      </c>
      <c r="I1218" s="228"/>
      <c r="J1218" s="231">
        <f t="shared" si="199"/>
        <v>0</v>
      </c>
      <c r="K1218" s="228">
        <f>K1219</f>
        <v>0</v>
      </c>
      <c r="L1218" s="233">
        <f t="shared" si="204"/>
        <v>0</v>
      </c>
    </row>
    <row r="1219" spans="1:12" s="33" customFormat="1" ht="13.5" hidden="1" customHeight="1">
      <c r="A1219" s="226" t="s">
        <v>9</v>
      </c>
      <c r="B1219" s="110" t="s">
        <v>91</v>
      </c>
      <c r="C1219" s="224" t="s">
        <v>132</v>
      </c>
      <c r="D1219" s="224" t="s">
        <v>136</v>
      </c>
      <c r="E1219" s="224" t="s">
        <v>206</v>
      </c>
      <c r="F1219" s="224" t="s">
        <v>33</v>
      </c>
      <c r="G1219" s="224" t="s">
        <v>10</v>
      </c>
      <c r="H1219" s="228"/>
      <c r="I1219" s="228"/>
      <c r="J1219" s="231">
        <f t="shared" si="199"/>
        <v>0</v>
      </c>
      <c r="K1219" s="118"/>
      <c r="L1219" s="233">
        <f t="shared" si="204"/>
        <v>0</v>
      </c>
    </row>
    <row r="1220" spans="1:12" s="33" customFormat="1" ht="13.5" customHeight="1">
      <c r="A1220" s="98" t="s">
        <v>139</v>
      </c>
      <c r="B1220" s="110" t="s">
        <v>91</v>
      </c>
      <c r="C1220" s="18" t="s">
        <v>138</v>
      </c>
      <c r="D1220" s="18" t="s">
        <v>140</v>
      </c>
      <c r="E1220" s="18"/>
      <c r="F1220" s="18"/>
      <c r="G1220" s="18"/>
      <c r="H1220" s="228">
        <f>H1221</f>
        <v>35</v>
      </c>
      <c r="I1220" s="228">
        <f>I1221</f>
        <v>0</v>
      </c>
      <c r="J1220" s="231">
        <f t="shared" si="199"/>
        <v>35</v>
      </c>
      <c r="K1220" s="228">
        <f>K1221</f>
        <v>35</v>
      </c>
      <c r="L1220" s="228">
        <f>L1221</f>
        <v>35</v>
      </c>
    </row>
    <row r="1221" spans="1:12" s="33" customFormat="1" ht="13.5" customHeight="1">
      <c r="A1221" s="98" t="s">
        <v>16</v>
      </c>
      <c r="B1221" s="110" t="s">
        <v>91</v>
      </c>
      <c r="C1221" s="18" t="s">
        <v>138</v>
      </c>
      <c r="D1221" s="18" t="s">
        <v>140</v>
      </c>
      <c r="E1221" s="18" t="s">
        <v>203</v>
      </c>
      <c r="F1221" s="18"/>
      <c r="G1221" s="18"/>
      <c r="H1221" s="228">
        <f t="shared" ref="H1221:L1224" si="205">H1222</f>
        <v>35</v>
      </c>
      <c r="I1221" s="228">
        <f t="shared" si="205"/>
        <v>0</v>
      </c>
      <c r="J1221" s="231">
        <f t="shared" si="199"/>
        <v>35</v>
      </c>
      <c r="K1221" s="228">
        <f t="shared" si="205"/>
        <v>35</v>
      </c>
      <c r="L1221" s="228">
        <f t="shared" si="205"/>
        <v>35</v>
      </c>
    </row>
    <row r="1222" spans="1:12" s="33" customFormat="1" ht="13.5" customHeight="1">
      <c r="A1222" s="227" t="s">
        <v>141</v>
      </c>
      <c r="B1222" s="110" t="s">
        <v>91</v>
      </c>
      <c r="C1222" s="224" t="s">
        <v>138</v>
      </c>
      <c r="D1222" s="224" t="s">
        <v>140</v>
      </c>
      <c r="E1222" s="225" t="s">
        <v>340</v>
      </c>
      <c r="F1222" s="224"/>
      <c r="G1222" s="224"/>
      <c r="H1222" s="228">
        <f t="shared" si="205"/>
        <v>35</v>
      </c>
      <c r="I1222" s="228">
        <f t="shared" si="205"/>
        <v>0</v>
      </c>
      <c r="J1222" s="231">
        <f t="shared" si="199"/>
        <v>35</v>
      </c>
      <c r="K1222" s="228">
        <f t="shared" si="205"/>
        <v>35</v>
      </c>
      <c r="L1222" s="228">
        <f t="shared" si="205"/>
        <v>35</v>
      </c>
    </row>
    <row r="1223" spans="1:12" s="33" customFormat="1" ht="13.5" customHeight="1">
      <c r="A1223" s="226" t="s">
        <v>123</v>
      </c>
      <c r="B1223" s="110" t="s">
        <v>91</v>
      </c>
      <c r="C1223" s="224" t="s">
        <v>138</v>
      </c>
      <c r="D1223" s="224" t="s">
        <v>140</v>
      </c>
      <c r="E1223" s="225" t="s">
        <v>340</v>
      </c>
      <c r="F1223" s="224" t="s">
        <v>124</v>
      </c>
      <c r="G1223" s="224"/>
      <c r="H1223" s="228">
        <f>H1224+H1227</f>
        <v>35</v>
      </c>
      <c r="I1223" s="228">
        <f>I1224+I1227</f>
        <v>0</v>
      </c>
      <c r="J1223" s="231">
        <f t="shared" si="199"/>
        <v>35</v>
      </c>
      <c r="K1223" s="228">
        <f t="shared" si="205"/>
        <v>35</v>
      </c>
      <c r="L1223" s="228">
        <f t="shared" si="205"/>
        <v>35</v>
      </c>
    </row>
    <row r="1224" spans="1:12" s="33" customFormat="1" ht="13.5" customHeight="1">
      <c r="A1224" s="227" t="s">
        <v>434</v>
      </c>
      <c r="B1224" s="110" t="s">
        <v>91</v>
      </c>
      <c r="C1224" s="224" t="s">
        <v>138</v>
      </c>
      <c r="D1224" s="224" t="s">
        <v>140</v>
      </c>
      <c r="E1224" s="225" t="s">
        <v>340</v>
      </c>
      <c r="F1224" s="224" t="s">
        <v>435</v>
      </c>
      <c r="G1224" s="224"/>
      <c r="H1224" s="228">
        <f t="shared" si="205"/>
        <v>0</v>
      </c>
      <c r="I1224" s="228">
        <f t="shared" si="205"/>
        <v>0</v>
      </c>
      <c r="J1224" s="231">
        <f t="shared" si="199"/>
        <v>0</v>
      </c>
      <c r="K1224" s="228">
        <f t="shared" si="205"/>
        <v>35</v>
      </c>
      <c r="L1224" s="228">
        <f t="shared" si="205"/>
        <v>35</v>
      </c>
    </row>
    <row r="1225" spans="1:12" s="33" customFormat="1" ht="13.5" customHeight="1">
      <c r="A1225" s="227" t="s">
        <v>9</v>
      </c>
      <c r="B1225" s="110" t="s">
        <v>91</v>
      </c>
      <c r="C1225" s="224" t="s">
        <v>138</v>
      </c>
      <c r="D1225" s="224" t="s">
        <v>140</v>
      </c>
      <c r="E1225" s="225" t="s">
        <v>340</v>
      </c>
      <c r="F1225" s="224" t="s">
        <v>435</v>
      </c>
      <c r="G1225" s="224" t="s">
        <v>10</v>
      </c>
      <c r="H1225" s="228"/>
      <c r="I1225" s="228"/>
      <c r="J1225" s="231">
        <f t="shared" si="199"/>
        <v>0</v>
      </c>
      <c r="K1225" s="120">
        <v>35</v>
      </c>
      <c r="L1225" s="233">
        <v>35</v>
      </c>
    </row>
    <row r="1226" spans="1:12" s="33" customFormat="1" ht="13.5" hidden="1" customHeight="1">
      <c r="A1226" s="226"/>
      <c r="B1226" s="110"/>
      <c r="C1226" s="224"/>
      <c r="D1226" s="224"/>
      <c r="E1226" s="224"/>
      <c r="F1226" s="224"/>
      <c r="G1226" s="224"/>
      <c r="H1226" s="228"/>
      <c r="I1226" s="228"/>
      <c r="J1226" s="231">
        <f t="shared" si="199"/>
        <v>0</v>
      </c>
      <c r="K1226" s="118"/>
      <c r="L1226" s="233">
        <f>H1226+K1226</f>
        <v>0</v>
      </c>
    </row>
    <row r="1227" spans="1:12" s="33" customFormat="1" ht="13.5" customHeight="1">
      <c r="A1227" s="227" t="s">
        <v>127</v>
      </c>
      <c r="B1227" s="110" t="s">
        <v>91</v>
      </c>
      <c r="C1227" s="224" t="s">
        <v>138</v>
      </c>
      <c r="D1227" s="224" t="s">
        <v>140</v>
      </c>
      <c r="E1227" s="225" t="s">
        <v>340</v>
      </c>
      <c r="F1227" s="224" t="s">
        <v>126</v>
      </c>
      <c r="G1227" s="224"/>
      <c r="H1227" s="228">
        <f>H1228</f>
        <v>35</v>
      </c>
      <c r="I1227" s="228">
        <f>I1228</f>
        <v>0</v>
      </c>
      <c r="J1227" s="231">
        <f t="shared" si="199"/>
        <v>35</v>
      </c>
      <c r="K1227" s="118"/>
      <c r="L1227" s="233"/>
    </row>
    <row r="1228" spans="1:12" s="33" customFormat="1" ht="13.5" customHeight="1">
      <c r="A1228" s="227" t="s">
        <v>9</v>
      </c>
      <c r="B1228" s="110" t="s">
        <v>91</v>
      </c>
      <c r="C1228" s="224" t="s">
        <v>138</v>
      </c>
      <c r="D1228" s="224" t="s">
        <v>140</v>
      </c>
      <c r="E1228" s="225" t="s">
        <v>340</v>
      </c>
      <c r="F1228" s="224" t="s">
        <v>126</v>
      </c>
      <c r="G1228" s="224" t="s">
        <v>10</v>
      </c>
      <c r="H1228" s="228">
        <v>35</v>
      </c>
      <c r="I1228" s="228"/>
      <c r="J1228" s="231">
        <f t="shared" si="199"/>
        <v>35</v>
      </c>
      <c r="K1228" s="118"/>
      <c r="L1228" s="233"/>
    </row>
    <row r="1229" spans="1:12" ht="25.5">
      <c r="A1229" s="87" t="s">
        <v>415</v>
      </c>
      <c r="B1229" s="52" t="s">
        <v>405</v>
      </c>
      <c r="C1229" s="52"/>
      <c r="D1229" s="25"/>
      <c r="E1229" s="25"/>
      <c r="F1229" s="25"/>
      <c r="G1229" s="25"/>
      <c r="H1229" s="53">
        <f>H1230+H1231</f>
        <v>3782.3999999999996</v>
      </c>
      <c r="I1229" s="53">
        <f>I1230+I1231</f>
        <v>0</v>
      </c>
      <c r="J1229" s="231">
        <f t="shared" si="199"/>
        <v>3782.3999999999996</v>
      </c>
      <c r="K1229" s="53">
        <f>K1230+K1231</f>
        <v>3325.3999999999996</v>
      </c>
      <c r="L1229" s="53">
        <f>L1230+L1231</f>
        <v>3325.3999999999996</v>
      </c>
    </row>
    <row r="1230" spans="1:12">
      <c r="A1230" s="87" t="s">
        <v>9</v>
      </c>
      <c r="B1230" s="52" t="s">
        <v>405</v>
      </c>
      <c r="C1230" s="52"/>
      <c r="D1230" s="25"/>
      <c r="E1230" s="25"/>
      <c r="F1230" s="25"/>
      <c r="G1230" s="25" t="s">
        <v>10</v>
      </c>
      <c r="H1230" s="53">
        <f>H1238+H1253+H1260+H1242+H1265+H1274+H1243</f>
        <v>937.2</v>
      </c>
      <c r="I1230" s="53">
        <f>I1238+I1253+I1260+I1242+I1265+I1274+I1243</f>
        <v>0</v>
      </c>
      <c r="J1230" s="231">
        <f t="shared" si="199"/>
        <v>937.2</v>
      </c>
      <c r="K1230" s="53">
        <f>K1238+K1253+K1260+K1242+K1265+K1274</f>
        <v>480</v>
      </c>
      <c r="L1230" s="53">
        <f>L1238+L1253+L1260+L1242+L1265+L1274</f>
        <v>480</v>
      </c>
    </row>
    <row r="1231" spans="1:12">
      <c r="A1231" s="87" t="s">
        <v>11</v>
      </c>
      <c r="B1231" s="52" t="s">
        <v>405</v>
      </c>
      <c r="C1231" s="52"/>
      <c r="D1231" s="25"/>
      <c r="E1231" s="25"/>
      <c r="F1231" s="25"/>
      <c r="G1231" s="25" t="s">
        <v>12</v>
      </c>
      <c r="H1231" s="53">
        <f>H1281+H1287+H1291+H1296</f>
        <v>2845.2</v>
      </c>
      <c r="I1231" s="53">
        <f>I1281+I1287+I1291+I1296</f>
        <v>0</v>
      </c>
      <c r="J1231" s="231">
        <f t="shared" si="199"/>
        <v>2845.2</v>
      </c>
      <c r="K1231" s="53">
        <f>K1281+K1287+K1291+K1296</f>
        <v>2845.3999999999996</v>
      </c>
      <c r="L1231" s="53">
        <f>L1281+L1287+L1291+L1296</f>
        <v>2845.3999999999996</v>
      </c>
    </row>
    <row r="1232" spans="1:12">
      <c r="A1232" s="87" t="s">
        <v>411</v>
      </c>
      <c r="B1232" s="88" t="s">
        <v>405</v>
      </c>
      <c r="C1232" s="52" t="s">
        <v>13</v>
      </c>
      <c r="D1232" s="209"/>
      <c r="E1232" s="25"/>
      <c r="F1232" s="25"/>
      <c r="G1232" s="25"/>
      <c r="H1232" s="53">
        <f>H1233</f>
        <v>677.2</v>
      </c>
      <c r="I1232" s="53">
        <f>I1233</f>
        <v>0</v>
      </c>
      <c r="J1232" s="231">
        <f t="shared" si="199"/>
        <v>677.2</v>
      </c>
      <c r="K1232" s="53">
        <f t="shared" ref="K1232:M1233" si="206">K1233</f>
        <v>135</v>
      </c>
      <c r="L1232" s="53">
        <f t="shared" si="206"/>
        <v>135</v>
      </c>
    </row>
    <row r="1233" spans="1:15">
      <c r="A1233" s="87" t="s">
        <v>50</v>
      </c>
      <c r="B1233" s="88" t="s">
        <v>405</v>
      </c>
      <c r="C1233" s="52" t="s">
        <v>13</v>
      </c>
      <c r="D1233" s="25" t="s">
        <v>51</v>
      </c>
      <c r="E1233" s="25"/>
      <c r="F1233" s="25"/>
      <c r="G1233" s="25"/>
      <c r="H1233" s="53">
        <f>H1234</f>
        <v>677.2</v>
      </c>
      <c r="I1233" s="53">
        <f>I1234</f>
        <v>0</v>
      </c>
      <c r="J1233" s="231">
        <f t="shared" si="199"/>
        <v>677.2</v>
      </c>
      <c r="K1233" s="53">
        <f t="shared" si="206"/>
        <v>135</v>
      </c>
      <c r="L1233" s="53">
        <f t="shared" si="206"/>
        <v>135</v>
      </c>
      <c r="M1233" s="53">
        <f t="shared" si="206"/>
        <v>0</v>
      </c>
    </row>
    <row r="1234" spans="1:15">
      <c r="A1234" s="36" t="s">
        <v>43</v>
      </c>
      <c r="B1234" s="88" t="s">
        <v>405</v>
      </c>
      <c r="C1234" s="52" t="s">
        <v>13</v>
      </c>
      <c r="D1234" s="25" t="s">
        <v>51</v>
      </c>
      <c r="E1234" s="25" t="s">
        <v>203</v>
      </c>
      <c r="F1234" s="25"/>
      <c r="G1234" s="25"/>
      <c r="H1234" s="53">
        <f>H1235+H1242+H1243</f>
        <v>677.2</v>
      </c>
      <c r="I1234" s="53">
        <f>I1235+I1242+I1243</f>
        <v>0</v>
      </c>
      <c r="J1234" s="231">
        <f t="shared" si="199"/>
        <v>677.2</v>
      </c>
      <c r="K1234" s="53">
        <f>K1235+K1242</f>
        <v>135</v>
      </c>
      <c r="L1234" s="53">
        <f>L1235+L1242</f>
        <v>135</v>
      </c>
    </row>
    <row r="1235" spans="1:15" ht="38.25">
      <c r="A1235" s="36" t="s">
        <v>240</v>
      </c>
      <c r="B1235" s="111" t="s">
        <v>405</v>
      </c>
      <c r="C1235" s="223" t="s">
        <v>13</v>
      </c>
      <c r="D1235" s="223" t="s">
        <v>51</v>
      </c>
      <c r="E1235" s="22" t="s">
        <v>241</v>
      </c>
      <c r="F1235" s="223"/>
      <c r="G1235" s="223"/>
      <c r="H1235" s="229">
        <f t="shared" ref="H1235:L1237" si="207">H1236</f>
        <v>149</v>
      </c>
      <c r="I1235" s="229">
        <f t="shared" si="207"/>
        <v>0</v>
      </c>
      <c r="J1235" s="231">
        <f t="shared" si="199"/>
        <v>149</v>
      </c>
      <c r="K1235" s="229">
        <f t="shared" si="207"/>
        <v>35</v>
      </c>
      <c r="L1235" s="229">
        <f t="shared" si="207"/>
        <v>35</v>
      </c>
    </row>
    <row r="1236" spans="1:15" ht="25.5">
      <c r="A1236" s="226" t="s">
        <v>35</v>
      </c>
      <c r="B1236" s="110" t="s">
        <v>405</v>
      </c>
      <c r="C1236" s="224" t="s">
        <v>13</v>
      </c>
      <c r="D1236" s="224" t="s">
        <v>51</v>
      </c>
      <c r="E1236" s="225" t="s">
        <v>241</v>
      </c>
      <c r="F1236" s="224" t="s">
        <v>27</v>
      </c>
      <c r="G1236" s="224"/>
      <c r="H1236" s="228">
        <f t="shared" si="207"/>
        <v>149</v>
      </c>
      <c r="I1236" s="228">
        <f t="shared" si="207"/>
        <v>0</v>
      </c>
      <c r="J1236" s="231">
        <f t="shared" si="199"/>
        <v>149</v>
      </c>
      <c r="K1236" s="228">
        <f t="shared" si="207"/>
        <v>35</v>
      </c>
      <c r="L1236" s="228">
        <f t="shared" si="207"/>
        <v>35</v>
      </c>
    </row>
    <row r="1237" spans="1:15" ht="25.5">
      <c r="A1237" s="226" t="s">
        <v>28</v>
      </c>
      <c r="B1237" s="110" t="s">
        <v>405</v>
      </c>
      <c r="C1237" s="224" t="s">
        <v>13</v>
      </c>
      <c r="D1237" s="224" t="s">
        <v>51</v>
      </c>
      <c r="E1237" s="225" t="s">
        <v>241</v>
      </c>
      <c r="F1237" s="224" t="s">
        <v>29</v>
      </c>
      <c r="G1237" s="224"/>
      <c r="H1237" s="228">
        <f t="shared" si="207"/>
        <v>149</v>
      </c>
      <c r="I1237" s="228">
        <f t="shared" si="207"/>
        <v>0</v>
      </c>
      <c r="J1237" s="231">
        <f t="shared" si="199"/>
        <v>149</v>
      </c>
      <c r="K1237" s="228">
        <f t="shared" si="207"/>
        <v>35</v>
      </c>
      <c r="L1237" s="228">
        <f t="shared" si="207"/>
        <v>35</v>
      </c>
    </row>
    <row r="1238" spans="1:15">
      <c r="A1238" s="226" t="s">
        <v>9</v>
      </c>
      <c r="B1238" s="110" t="s">
        <v>405</v>
      </c>
      <c r="C1238" s="224" t="s">
        <v>13</v>
      </c>
      <c r="D1238" s="224" t="s">
        <v>51</v>
      </c>
      <c r="E1238" s="225" t="s">
        <v>241</v>
      </c>
      <c r="F1238" s="224" t="s">
        <v>29</v>
      </c>
      <c r="G1238" s="224" t="s">
        <v>10</v>
      </c>
      <c r="H1238" s="228">
        <v>149</v>
      </c>
      <c r="I1238" s="228"/>
      <c r="J1238" s="231">
        <f t="shared" si="199"/>
        <v>149</v>
      </c>
      <c r="K1238" s="120">
        <v>35</v>
      </c>
      <c r="L1238" s="233">
        <v>35</v>
      </c>
      <c r="O1238" s="149"/>
    </row>
    <row r="1239" spans="1:15" ht="51">
      <c r="A1239" s="20" t="s">
        <v>55</v>
      </c>
      <c r="B1239" s="75" t="s">
        <v>405</v>
      </c>
      <c r="C1239" s="224" t="s">
        <v>13</v>
      </c>
      <c r="D1239" s="224" t="s">
        <v>51</v>
      </c>
      <c r="E1239" s="225" t="s">
        <v>238</v>
      </c>
      <c r="F1239" s="224"/>
      <c r="G1239" s="224"/>
      <c r="H1239" s="228">
        <f t="shared" ref="H1239:L1241" si="208">H1240</f>
        <v>263</v>
      </c>
      <c r="I1239" s="228">
        <f t="shared" si="208"/>
        <v>0</v>
      </c>
      <c r="J1239" s="231">
        <f t="shared" si="199"/>
        <v>263</v>
      </c>
      <c r="K1239" s="228">
        <f t="shared" si="208"/>
        <v>100</v>
      </c>
      <c r="L1239" s="228">
        <f t="shared" si="208"/>
        <v>100</v>
      </c>
    </row>
    <row r="1240" spans="1:15" ht="25.5">
      <c r="A1240" s="226" t="s">
        <v>35</v>
      </c>
      <c r="B1240" s="110" t="s">
        <v>405</v>
      </c>
      <c r="C1240" s="224" t="s">
        <v>13</v>
      </c>
      <c r="D1240" s="224" t="s">
        <v>51</v>
      </c>
      <c r="E1240" s="225" t="s">
        <v>238</v>
      </c>
      <c r="F1240" s="224" t="s">
        <v>27</v>
      </c>
      <c r="G1240" s="224"/>
      <c r="H1240" s="228">
        <f t="shared" si="208"/>
        <v>263</v>
      </c>
      <c r="I1240" s="228">
        <f t="shared" si="208"/>
        <v>0</v>
      </c>
      <c r="J1240" s="231">
        <f t="shared" si="199"/>
        <v>263</v>
      </c>
      <c r="K1240" s="228">
        <f t="shared" si="208"/>
        <v>100</v>
      </c>
      <c r="L1240" s="228">
        <f t="shared" si="208"/>
        <v>100</v>
      </c>
    </row>
    <row r="1241" spans="1:15" ht="25.5">
      <c r="A1241" s="226" t="s">
        <v>28</v>
      </c>
      <c r="B1241" s="110" t="s">
        <v>405</v>
      </c>
      <c r="C1241" s="224" t="s">
        <v>13</v>
      </c>
      <c r="D1241" s="224" t="s">
        <v>51</v>
      </c>
      <c r="E1241" s="225" t="s">
        <v>238</v>
      </c>
      <c r="F1241" s="224" t="s">
        <v>29</v>
      </c>
      <c r="G1241" s="224"/>
      <c r="H1241" s="228">
        <f t="shared" si="208"/>
        <v>263</v>
      </c>
      <c r="I1241" s="228">
        <f t="shared" si="208"/>
        <v>0</v>
      </c>
      <c r="J1241" s="231">
        <f t="shared" si="199"/>
        <v>263</v>
      </c>
      <c r="K1241" s="228">
        <f t="shared" si="208"/>
        <v>100</v>
      </c>
      <c r="L1241" s="228">
        <f t="shared" si="208"/>
        <v>100</v>
      </c>
    </row>
    <row r="1242" spans="1:15">
      <c r="A1242" s="226" t="s">
        <v>9</v>
      </c>
      <c r="B1242" s="110" t="s">
        <v>405</v>
      </c>
      <c r="C1242" s="224" t="s">
        <v>13</v>
      </c>
      <c r="D1242" s="224" t="s">
        <v>51</v>
      </c>
      <c r="E1242" s="225" t="s">
        <v>238</v>
      </c>
      <c r="F1242" s="224" t="s">
        <v>29</v>
      </c>
      <c r="G1242" s="224" t="s">
        <v>10</v>
      </c>
      <c r="H1242" s="228">
        <v>263</v>
      </c>
      <c r="I1242" s="228"/>
      <c r="J1242" s="231">
        <f t="shared" si="199"/>
        <v>263</v>
      </c>
      <c r="K1242" s="120">
        <v>100</v>
      </c>
      <c r="L1242" s="233">
        <v>100</v>
      </c>
      <c r="O1242" s="149"/>
    </row>
    <row r="1243" spans="1:15" ht="51">
      <c r="A1243" s="92" t="s">
        <v>592</v>
      </c>
      <c r="B1243" s="75" t="s">
        <v>405</v>
      </c>
      <c r="C1243" s="224" t="s">
        <v>13</v>
      </c>
      <c r="D1243" s="224" t="s">
        <v>51</v>
      </c>
      <c r="E1243" s="225" t="s">
        <v>593</v>
      </c>
      <c r="F1243" s="224"/>
      <c r="G1243" s="224"/>
      <c r="H1243" s="228">
        <f t="shared" ref="H1243:I1245" si="209">H1244</f>
        <v>265.2</v>
      </c>
      <c r="I1243" s="228">
        <f t="shared" si="209"/>
        <v>0</v>
      </c>
      <c r="J1243" s="231">
        <f t="shared" si="199"/>
        <v>265.2</v>
      </c>
      <c r="K1243" s="120"/>
      <c r="L1243" s="233"/>
      <c r="O1243" s="149"/>
    </row>
    <row r="1244" spans="1:15" ht="25.5">
      <c r="A1244" s="226" t="s">
        <v>35</v>
      </c>
      <c r="B1244" s="110" t="s">
        <v>405</v>
      </c>
      <c r="C1244" s="224" t="s">
        <v>13</v>
      </c>
      <c r="D1244" s="224" t="s">
        <v>51</v>
      </c>
      <c r="E1244" s="225" t="s">
        <v>593</v>
      </c>
      <c r="F1244" s="224" t="s">
        <v>27</v>
      </c>
      <c r="G1244" s="224"/>
      <c r="H1244" s="228">
        <f t="shared" si="209"/>
        <v>265.2</v>
      </c>
      <c r="I1244" s="228">
        <f t="shared" si="209"/>
        <v>0</v>
      </c>
      <c r="J1244" s="231">
        <f t="shared" si="199"/>
        <v>265.2</v>
      </c>
      <c r="K1244" s="120"/>
      <c r="L1244" s="233"/>
      <c r="O1244" s="149"/>
    </row>
    <row r="1245" spans="1:15" ht="25.5">
      <c r="A1245" s="226" t="s">
        <v>28</v>
      </c>
      <c r="B1245" s="110" t="s">
        <v>405</v>
      </c>
      <c r="C1245" s="224" t="s">
        <v>13</v>
      </c>
      <c r="D1245" s="224" t="s">
        <v>51</v>
      </c>
      <c r="E1245" s="225" t="s">
        <v>593</v>
      </c>
      <c r="F1245" s="224" t="s">
        <v>29</v>
      </c>
      <c r="G1245" s="224"/>
      <c r="H1245" s="228">
        <f t="shared" si="209"/>
        <v>265.2</v>
      </c>
      <c r="I1245" s="228">
        <f t="shared" si="209"/>
        <v>0</v>
      </c>
      <c r="J1245" s="231">
        <f t="shared" si="199"/>
        <v>265.2</v>
      </c>
      <c r="K1245" s="120"/>
      <c r="L1245" s="233"/>
      <c r="O1245" s="149"/>
    </row>
    <row r="1246" spans="1:15">
      <c r="A1246" s="226" t="s">
        <v>9</v>
      </c>
      <c r="B1246" s="110" t="s">
        <v>405</v>
      </c>
      <c r="C1246" s="224" t="s">
        <v>13</v>
      </c>
      <c r="D1246" s="224" t="s">
        <v>51</v>
      </c>
      <c r="E1246" s="225" t="s">
        <v>593</v>
      </c>
      <c r="F1246" s="224" t="s">
        <v>29</v>
      </c>
      <c r="G1246" s="224" t="s">
        <v>10</v>
      </c>
      <c r="H1246" s="228">
        <v>265.2</v>
      </c>
      <c r="I1246" s="228"/>
      <c r="J1246" s="231">
        <f t="shared" si="199"/>
        <v>265.2</v>
      </c>
      <c r="K1246" s="120"/>
      <c r="L1246" s="233"/>
      <c r="O1246" s="149"/>
    </row>
    <row r="1247" spans="1:15" s="29" customFormat="1">
      <c r="A1247" s="52" t="s">
        <v>399</v>
      </c>
      <c r="B1247" s="52" t="s">
        <v>405</v>
      </c>
      <c r="C1247" s="52" t="s">
        <v>65</v>
      </c>
      <c r="D1247" s="209"/>
      <c r="E1247" s="25"/>
      <c r="F1247" s="25"/>
      <c r="G1247" s="25"/>
      <c r="H1247" s="53">
        <f>H1248</f>
        <v>80</v>
      </c>
      <c r="I1247" s="53">
        <f>I1248</f>
        <v>0</v>
      </c>
      <c r="J1247" s="231">
        <f t="shared" si="199"/>
        <v>80</v>
      </c>
      <c r="K1247" s="53">
        <f>K1248</f>
        <v>165</v>
      </c>
      <c r="L1247" s="53">
        <f>L1248</f>
        <v>165</v>
      </c>
    </row>
    <row r="1248" spans="1:15">
      <c r="A1248" s="36" t="s">
        <v>79</v>
      </c>
      <c r="B1248" s="111" t="s">
        <v>405</v>
      </c>
      <c r="C1248" s="223" t="s">
        <v>65</v>
      </c>
      <c r="D1248" s="223" t="s">
        <v>80</v>
      </c>
      <c r="E1248" s="223"/>
      <c r="F1248" s="223"/>
      <c r="G1248" s="223"/>
      <c r="H1248" s="229">
        <f t="shared" ref="H1248:L1252" si="210">H1249</f>
        <v>80</v>
      </c>
      <c r="I1248" s="229">
        <f t="shared" si="210"/>
        <v>0</v>
      </c>
      <c r="J1248" s="231">
        <f t="shared" si="199"/>
        <v>80</v>
      </c>
      <c r="K1248" s="229">
        <f t="shared" si="210"/>
        <v>165</v>
      </c>
      <c r="L1248" s="229">
        <f t="shared" si="210"/>
        <v>165</v>
      </c>
    </row>
    <row r="1249" spans="1:15">
      <c r="A1249" s="36" t="s">
        <v>43</v>
      </c>
      <c r="B1249" s="111" t="s">
        <v>405</v>
      </c>
      <c r="C1249" s="223" t="s">
        <v>65</v>
      </c>
      <c r="D1249" s="223" t="s">
        <v>80</v>
      </c>
      <c r="E1249" s="223" t="s">
        <v>264</v>
      </c>
      <c r="F1249" s="223"/>
      <c r="G1249" s="223"/>
      <c r="H1249" s="229">
        <f t="shared" si="210"/>
        <v>80</v>
      </c>
      <c r="I1249" s="229">
        <f t="shared" si="210"/>
        <v>0</v>
      </c>
      <c r="J1249" s="231">
        <f t="shared" si="199"/>
        <v>80</v>
      </c>
      <c r="K1249" s="229">
        <f t="shared" si="210"/>
        <v>165</v>
      </c>
      <c r="L1249" s="229">
        <f t="shared" si="210"/>
        <v>165</v>
      </c>
    </row>
    <row r="1250" spans="1:15">
      <c r="A1250" s="227" t="s">
        <v>83</v>
      </c>
      <c r="B1250" s="230" t="s">
        <v>405</v>
      </c>
      <c r="C1250" s="224" t="s">
        <v>65</v>
      </c>
      <c r="D1250" s="224" t="s">
        <v>80</v>
      </c>
      <c r="E1250" s="225" t="s">
        <v>265</v>
      </c>
      <c r="F1250" s="224"/>
      <c r="G1250" s="224"/>
      <c r="H1250" s="228">
        <f t="shared" si="210"/>
        <v>80</v>
      </c>
      <c r="I1250" s="228">
        <f t="shared" si="210"/>
        <v>0</v>
      </c>
      <c r="J1250" s="231">
        <f t="shared" si="199"/>
        <v>80</v>
      </c>
      <c r="K1250" s="228">
        <f t="shared" si="210"/>
        <v>165</v>
      </c>
      <c r="L1250" s="228">
        <f t="shared" si="210"/>
        <v>165</v>
      </c>
    </row>
    <row r="1251" spans="1:15" ht="25.5">
      <c r="A1251" s="20" t="s">
        <v>73</v>
      </c>
      <c r="B1251" s="75" t="s">
        <v>405</v>
      </c>
      <c r="C1251" s="224" t="s">
        <v>65</v>
      </c>
      <c r="D1251" s="224" t="s">
        <v>80</v>
      </c>
      <c r="E1251" s="225" t="s">
        <v>265</v>
      </c>
      <c r="F1251" s="224" t="s">
        <v>27</v>
      </c>
      <c r="G1251" s="224"/>
      <c r="H1251" s="228">
        <f t="shared" si="210"/>
        <v>80</v>
      </c>
      <c r="I1251" s="228">
        <f t="shared" si="210"/>
        <v>0</v>
      </c>
      <c r="J1251" s="231">
        <f t="shared" si="199"/>
        <v>80</v>
      </c>
      <c r="K1251" s="228">
        <f t="shared" si="210"/>
        <v>165</v>
      </c>
      <c r="L1251" s="228">
        <f t="shared" si="210"/>
        <v>165</v>
      </c>
    </row>
    <row r="1252" spans="1:15" ht="25.5">
      <c r="A1252" s="20" t="s">
        <v>74</v>
      </c>
      <c r="B1252" s="75" t="s">
        <v>405</v>
      </c>
      <c r="C1252" s="224" t="s">
        <v>65</v>
      </c>
      <c r="D1252" s="224" t="s">
        <v>80</v>
      </c>
      <c r="E1252" s="225" t="s">
        <v>265</v>
      </c>
      <c r="F1252" s="224" t="s">
        <v>29</v>
      </c>
      <c r="G1252" s="224"/>
      <c r="H1252" s="228">
        <f>H1253</f>
        <v>80</v>
      </c>
      <c r="I1252" s="228">
        <f>I1253</f>
        <v>0</v>
      </c>
      <c r="J1252" s="231">
        <f t="shared" si="199"/>
        <v>80</v>
      </c>
      <c r="K1252" s="228">
        <f t="shared" si="210"/>
        <v>165</v>
      </c>
      <c r="L1252" s="228">
        <f t="shared" si="210"/>
        <v>165</v>
      </c>
    </row>
    <row r="1253" spans="1:15">
      <c r="A1253" s="227" t="s">
        <v>9</v>
      </c>
      <c r="B1253" s="230" t="s">
        <v>405</v>
      </c>
      <c r="C1253" s="224" t="s">
        <v>65</v>
      </c>
      <c r="D1253" s="224" t="s">
        <v>80</v>
      </c>
      <c r="E1253" s="225" t="s">
        <v>265</v>
      </c>
      <c r="F1253" s="224" t="s">
        <v>29</v>
      </c>
      <c r="G1253" s="224" t="s">
        <v>10</v>
      </c>
      <c r="H1253" s="228">
        <v>80</v>
      </c>
      <c r="I1253" s="228"/>
      <c r="J1253" s="231">
        <f t="shared" si="199"/>
        <v>80</v>
      </c>
      <c r="K1253" s="120">
        <v>165</v>
      </c>
      <c r="L1253" s="233">
        <v>165</v>
      </c>
      <c r="O1253" s="149"/>
    </row>
    <row r="1254" spans="1:15">
      <c r="A1254" s="89" t="s">
        <v>400</v>
      </c>
      <c r="B1254" s="42" t="s">
        <v>405</v>
      </c>
      <c r="C1254" s="223" t="s">
        <v>84</v>
      </c>
      <c r="D1254" s="224" t="s">
        <v>561</v>
      </c>
      <c r="E1254" s="223"/>
      <c r="F1254" s="223"/>
      <c r="G1254" s="223"/>
      <c r="H1254" s="229">
        <f>H1255+H1261+H1267</f>
        <v>180</v>
      </c>
      <c r="I1254" s="229">
        <f>I1255+I1261+I1267</f>
        <v>0</v>
      </c>
      <c r="J1254" s="231">
        <f t="shared" si="199"/>
        <v>180</v>
      </c>
      <c r="K1254" s="229">
        <f>K1255+K1261+K1267</f>
        <v>180</v>
      </c>
      <c r="L1254" s="229">
        <f>L1255+L1261+L1267</f>
        <v>180</v>
      </c>
    </row>
    <row r="1255" spans="1:15">
      <c r="A1255" s="89" t="s">
        <v>85</v>
      </c>
      <c r="B1255" s="42" t="s">
        <v>405</v>
      </c>
      <c r="C1255" s="223" t="s">
        <v>84</v>
      </c>
      <c r="D1255" s="223" t="s">
        <v>86</v>
      </c>
      <c r="E1255" s="34"/>
      <c r="F1255" s="223"/>
      <c r="G1255" s="223"/>
      <c r="H1255" s="229">
        <f>H1257</f>
        <v>180</v>
      </c>
      <c r="I1255" s="229">
        <f>I1257</f>
        <v>0</v>
      </c>
      <c r="J1255" s="231">
        <f t="shared" si="199"/>
        <v>180</v>
      </c>
      <c r="K1255" s="229">
        <f>K1257</f>
        <v>180</v>
      </c>
      <c r="L1255" s="229">
        <f>L1257</f>
        <v>180</v>
      </c>
    </row>
    <row r="1256" spans="1:15" ht="25.5">
      <c r="A1256" s="36" t="s">
        <v>16</v>
      </c>
      <c r="B1256" s="111" t="s">
        <v>405</v>
      </c>
      <c r="C1256" s="223" t="s">
        <v>84</v>
      </c>
      <c r="D1256" s="223" t="s">
        <v>86</v>
      </c>
      <c r="E1256" s="34" t="s">
        <v>203</v>
      </c>
      <c r="F1256" s="223"/>
      <c r="G1256" s="223"/>
      <c r="H1256" s="229">
        <f>H1257</f>
        <v>180</v>
      </c>
      <c r="I1256" s="229">
        <f>I1257</f>
        <v>0</v>
      </c>
      <c r="J1256" s="231">
        <f t="shared" si="199"/>
        <v>180</v>
      </c>
      <c r="K1256" s="229">
        <f>K1257</f>
        <v>180</v>
      </c>
      <c r="L1256" s="229">
        <f>L1257</f>
        <v>180</v>
      </c>
    </row>
    <row r="1257" spans="1:15" ht="38.25">
      <c r="A1257" s="91" t="s">
        <v>168</v>
      </c>
      <c r="B1257" s="132" t="s">
        <v>405</v>
      </c>
      <c r="C1257" s="224" t="s">
        <v>84</v>
      </c>
      <c r="D1257" s="224" t="s">
        <v>86</v>
      </c>
      <c r="E1257" s="35" t="s">
        <v>266</v>
      </c>
      <c r="F1257" s="224"/>
      <c r="G1257" s="224"/>
      <c r="H1257" s="228">
        <f>H1258</f>
        <v>180</v>
      </c>
      <c r="I1257" s="228">
        <f>I1258</f>
        <v>0</v>
      </c>
      <c r="J1257" s="231">
        <f t="shared" si="199"/>
        <v>180</v>
      </c>
      <c r="K1257" s="228">
        <f>K1258</f>
        <v>180</v>
      </c>
      <c r="L1257" s="228">
        <f>L1258</f>
        <v>180</v>
      </c>
    </row>
    <row r="1258" spans="1:15" ht="25.5">
      <c r="A1258" s="20" t="s">
        <v>82</v>
      </c>
      <c r="B1258" s="75" t="s">
        <v>405</v>
      </c>
      <c r="C1258" s="224" t="s">
        <v>84</v>
      </c>
      <c r="D1258" s="224" t="s">
        <v>86</v>
      </c>
      <c r="E1258" s="35" t="s">
        <v>266</v>
      </c>
      <c r="F1258" s="224" t="s">
        <v>27</v>
      </c>
      <c r="G1258" s="224"/>
      <c r="H1258" s="228">
        <f t="shared" ref="H1258:L1259" si="211">H1259</f>
        <v>180</v>
      </c>
      <c r="I1258" s="228">
        <f t="shared" si="211"/>
        <v>0</v>
      </c>
      <c r="J1258" s="231">
        <f t="shared" si="199"/>
        <v>180</v>
      </c>
      <c r="K1258" s="228">
        <f t="shared" si="211"/>
        <v>180</v>
      </c>
      <c r="L1258" s="228">
        <f t="shared" si="211"/>
        <v>180</v>
      </c>
    </row>
    <row r="1259" spans="1:15" ht="25.5">
      <c r="A1259" s="20" t="s">
        <v>74</v>
      </c>
      <c r="B1259" s="75" t="s">
        <v>405</v>
      </c>
      <c r="C1259" s="224" t="s">
        <v>84</v>
      </c>
      <c r="D1259" s="224" t="s">
        <v>86</v>
      </c>
      <c r="E1259" s="35" t="s">
        <v>266</v>
      </c>
      <c r="F1259" s="224" t="s">
        <v>29</v>
      </c>
      <c r="G1259" s="224"/>
      <c r="H1259" s="228">
        <f>H1260</f>
        <v>180</v>
      </c>
      <c r="I1259" s="228">
        <f>I1260</f>
        <v>0</v>
      </c>
      <c r="J1259" s="231">
        <f t="shared" si="199"/>
        <v>180</v>
      </c>
      <c r="K1259" s="228">
        <f t="shared" si="211"/>
        <v>180</v>
      </c>
      <c r="L1259" s="228">
        <f t="shared" si="211"/>
        <v>180</v>
      </c>
    </row>
    <row r="1260" spans="1:15">
      <c r="A1260" s="227" t="s">
        <v>9</v>
      </c>
      <c r="B1260" s="230" t="s">
        <v>405</v>
      </c>
      <c r="C1260" s="224" t="s">
        <v>84</v>
      </c>
      <c r="D1260" s="224" t="s">
        <v>86</v>
      </c>
      <c r="E1260" s="35" t="s">
        <v>266</v>
      </c>
      <c r="F1260" s="224" t="s">
        <v>29</v>
      </c>
      <c r="G1260" s="224" t="s">
        <v>10</v>
      </c>
      <c r="H1260" s="228">
        <v>180</v>
      </c>
      <c r="I1260" s="228"/>
      <c r="J1260" s="231">
        <f t="shared" si="199"/>
        <v>180</v>
      </c>
      <c r="K1260" s="120">
        <v>180</v>
      </c>
      <c r="L1260" s="233">
        <v>180</v>
      </c>
      <c r="O1260" s="149"/>
    </row>
    <row r="1261" spans="1:15" ht="12.75" hidden="1" customHeight="1">
      <c r="A1261" s="21" t="s">
        <v>176</v>
      </c>
      <c r="B1261" s="76" t="s">
        <v>405</v>
      </c>
      <c r="C1261" s="223" t="s">
        <v>84</v>
      </c>
      <c r="D1261" s="223" t="s">
        <v>177</v>
      </c>
      <c r="E1261" s="34"/>
      <c r="F1261" s="223"/>
      <c r="G1261" s="223"/>
      <c r="H1261" s="229">
        <f t="shared" ref="H1261:K1264" si="212">H1262</f>
        <v>0</v>
      </c>
      <c r="I1261" s="229"/>
      <c r="J1261" s="231">
        <f t="shared" si="199"/>
        <v>0</v>
      </c>
      <c r="K1261" s="229">
        <f t="shared" si="212"/>
        <v>0</v>
      </c>
      <c r="L1261" s="233">
        <f t="shared" ref="L1261:L1268" si="213">H1261+K1261</f>
        <v>0</v>
      </c>
    </row>
    <row r="1262" spans="1:15" ht="29.25" hidden="1" customHeight="1">
      <c r="A1262" s="92" t="s">
        <v>278</v>
      </c>
      <c r="B1262" s="123" t="s">
        <v>395</v>
      </c>
      <c r="C1262" s="224" t="s">
        <v>84</v>
      </c>
      <c r="D1262" s="224" t="s">
        <v>177</v>
      </c>
      <c r="E1262" s="35" t="s">
        <v>279</v>
      </c>
      <c r="F1262" s="224"/>
      <c r="G1262" s="224"/>
      <c r="H1262" s="228">
        <f t="shared" si="212"/>
        <v>0</v>
      </c>
      <c r="I1262" s="228"/>
      <c r="J1262" s="231">
        <f t="shared" si="199"/>
        <v>0</v>
      </c>
      <c r="K1262" s="228">
        <f t="shared" si="212"/>
        <v>0</v>
      </c>
      <c r="L1262" s="233">
        <f t="shared" si="213"/>
        <v>0</v>
      </c>
    </row>
    <row r="1263" spans="1:15" ht="25.5" hidden="1" customHeight="1">
      <c r="A1263" s="20" t="s">
        <v>82</v>
      </c>
      <c r="B1263" s="123" t="s">
        <v>395</v>
      </c>
      <c r="C1263" s="224" t="s">
        <v>84</v>
      </c>
      <c r="D1263" s="224" t="s">
        <v>177</v>
      </c>
      <c r="E1263" s="35" t="s">
        <v>279</v>
      </c>
      <c r="F1263" s="224" t="s">
        <v>27</v>
      </c>
      <c r="G1263" s="224"/>
      <c r="H1263" s="228">
        <f t="shared" si="212"/>
        <v>0</v>
      </c>
      <c r="I1263" s="228"/>
      <c r="J1263" s="231">
        <f t="shared" si="199"/>
        <v>0</v>
      </c>
      <c r="K1263" s="228">
        <f t="shared" si="212"/>
        <v>0</v>
      </c>
      <c r="L1263" s="233">
        <f t="shared" si="213"/>
        <v>0</v>
      </c>
    </row>
    <row r="1264" spans="1:15" ht="25.5" hidden="1" customHeight="1">
      <c r="A1264" s="20" t="s">
        <v>74</v>
      </c>
      <c r="B1264" s="123" t="s">
        <v>395</v>
      </c>
      <c r="C1264" s="224" t="s">
        <v>84</v>
      </c>
      <c r="D1264" s="224" t="s">
        <v>177</v>
      </c>
      <c r="E1264" s="35" t="s">
        <v>279</v>
      </c>
      <c r="F1264" s="224" t="s">
        <v>29</v>
      </c>
      <c r="G1264" s="224"/>
      <c r="H1264" s="228">
        <f t="shared" si="212"/>
        <v>0</v>
      </c>
      <c r="I1264" s="228"/>
      <c r="J1264" s="231">
        <f t="shared" si="199"/>
        <v>0</v>
      </c>
      <c r="K1264" s="228">
        <f t="shared" si="212"/>
        <v>0</v>
      </c>
      <c r="L1264" s="233">
        <f t="shared" si="213"/>
        <v>0</v>
      </c>
    </row>
    <row r="1265" spans="1:12" ht="12.75" hidden="1" customHeight="1">
      <c r="A1265" s="227" t="s">
        <v>9</v>
      </c>
      <c r="B1265" s="123" t="s">
        <v>395</v>
      </c>
      <c r="C1265" s="224" t="s">
        <v>84</v>
      </c>
      <c r="D1265" s="224" t="s">
        <v>177</v>
      </c>
      <c r="E1265" s="35" t="s">
        <v>279</v>
      </c>
      <c r="F1265" s="224" t="s">
        <v>29</v>
      </c>
      <c r="G1265" s="224" t="s">
        <v>10</v>
      </c>
      <c r="H1265" s="228"/>
      <c r="I1265" s="228"/>
      <c r="J1265" s="231">
        <f t="shared" si="199"/>
        <v>0</v>
      </c>
      <c r="K1265" s="120"/>
      <c r="L1265" s="233">
        <f t="shared" si="213"/>
        <v>0</v>
      </c>
    </row>
    <row r="1266" spans="1:12" ht="12.75" hidden="1" customHeight="1">
      <c r="A1266" s="89" t="s">
        <v>400</v>
      </c>
      <c r="B1266" s="230" t="s">
        <v>405</v>
      </c>
      <c r="C1266" s="223" t="s">
        <v>84</v>
      </c>
      <c r="D1266" s="223"/>
      <c r="E1266" s="223"/>
      <c r="F1266" s="223"/>
      <c r="G1266" s="223"/>
      <c r="H1266" s="228">
        <f t="shared" ref="H1266:K1273" si="214">H1267</f>
        <v>0</v>
      </c>
      <c r="I1266" s="228"/>
      <c r="J1266" s="231">
        <f t="shared" ref="J1266:J1314" si="215">H1266+I1266</f>
        <v>0</v>
      </c>
      <c r="K1266" s="228">
        <f t="shared" si="214"/>
        <v>0</v>
      </c>
      <c r="L1266" s="233">
        <f t="shared" si="213"/>
        <v>0</v>
      </c>
    </row>
    <row r="1267" spans="1:12" ht="12.75" hidden="1" customHeight="1">
      <c r="A1267" s="89" t="s">
        <v>87</v>
      </c>
      <c r="B1267" s="230" t="s">
        <v>405</v>
      </c>
      <c r="C1267" s="223" t="s">
        <v>84</v>
      </c>
      <c r="D1267" s="223" t="s">
        <v>88</v>
      </c>
      <c r="E1267" s="223"/>
      <c r="F1267" s="223"/>
      <c r="G1267" s="223"/>
      <c r="H1267" s="228">
        <f t="shared" si="214"/>
        <v>0</v>
      </c>
      <c r="I1267" s="228"/>
      <c r="J1267" s="231">
        <f t="shared" si="215"/>
        <v>0</v>
      </c>
      <c r="K1267" s="228">
        <f t="shared" si="214"/>
        <v>0</v>
      </c>
      <c r="L1267" s="233">
        <f t="shared" si="213"/>
        <v>0</v>
      </c>
    </row>
    <row r="1268" spans="1:12" ht="38.25" hidden="1" customHeight="1">
      <c r="A1268" s="89" t="s">
        <v>53</v>
      </c>
      <c r="B1268" s="230" t="s">
        <v>405</v>
      </c>
      <c r="C1268" s="223" t="s">
        <v>84</v>
      </c>
      <c r="D1268" s="223" t="s">
        <v>88</v>
      </c>
      <c r="E1268" s="25" t="s">
        <v>223</v>
      </c>
      <c r="F1268" s="223"/>
      <c r="G1268" s="223"/>
      <c r="H1268" s="228">
        <f t="shared" si="214"/>
        <v>0</v>
      </c>
      <c r="I1268" s="228"/>
      <c r="J1268" s="231">
        <f t="shared" si="215"/>
        <v>0</v>
      </c>
      <c r="K1268" s="228">
        <f t="shared" si="214"/>
        <v>0</v>
      </c>
      <c r="L1268" s="233">
        <f t="shared" si="213"/>
        <v>0</v>
      </c>
    </row>
    <row r="1269" spans="1:12" ht="38.25" hidden="1" customHeight="1">
      <c r="A1269" s="89" t="s">
        <v>267</v>
      </c>
      <c r="B1269" s="230" t="s">
        <v>405</v>
      </c>
      <c r="C1269" s="223" t="s">
        <v>84</v>
      </c>
      <c r="D1269" s="223" t="s">
        <v>88</v>
      </c>
      <c r="E1269" s="25" t="s">
        <v>367</v>
      </c>
      <c r="F1269" s="18"/>
      <c r="G1269" s="18"/>
      <c r="H1269" s="228">
        <f t="shared" si="214"/>
        <v>0</v>
      </c>
      <c r="I1269" s="228"/>
      <c r="J1269" s="231">
        <f t="shared" si="215"/>
        <v>0</v>
      </c>
      <c r="K1269" s="228">
        <f t="shared" si="214"/>
        <v>0</v>
      </c>
      <c r="L1269" s="233"/>
    </row>
    <row r="1270" spans="1:12" ht="27" hidden="1" customHeight="1">
      <c r="A1270" s="97" t="s">
        <v>366</v>
      </c>
      <c r="B1270" s="230" t="s">
        <v>405</v>
      </c>
      <c r="C1270" s="18" t="s">
        <v>84</v>
      </c>
      <c r="D1270" s="18" t="s">
        <v>88</v>
      </c>
      <c r="E1270" s="25" t="s">
        <v>368</v>
      </c>
      <c r="F1270" s="18"/>
      <c r="G1270" s="18"/>
      <c r="H1270" s="228">
        <f t="shared" si="214"/>
        <v>0</v>
      </c>
      <c r="I1270" s="228"/>
      <c r="J1270" s="231">
        <f t="shared" si="215"/>
        <v>0</v>
      </c>
      <c r="K1270" s="228">
        <f t="shared" si="214"/>
        <v>0</v>
      </c>
      <c r="L1270" s="233">
        <f>H1270+K1270</f>
        <v>0</v>
      </c>
    </row>
    <row r="1271" spans="1:12" ht="25.5" hidden="1" customHeight="1">
      <c r="A1271" s="226" t="s">
        <v>485</v>
      </c>
      <c r="B1271" s="230" t="s">
        <v>405</v>
      </c>
      <c r="C1271" s="224" t="s">
        <v>84</v>
      </c>
      <c r="D1271" s="224" t="s">
        <v>88</v>
      </c>
      <c r="E1271" s="11" t="s">
        <v>369</v>
      </c>
      <c r="F1271" s="224"/>
      <c r="G1271" s="224"/>
      <c r="H1271" s="228">
        <f t="shared" si="214"/>
        <v>0</v>
      </c>
      <c r="I1271" s="228"/>
      <c r="J1271" s="231">
        <f t="shared" si="215"/>
        <v>0</v>
      </c>
      <c r="K1271" s="228">
        <f t="shared" si="214"/>
        <v>0</v>
      </c>
      <c r="L1271" s="233">
        <f>H1271+K1271</f>
        <v>0</v>
      </c>
    </row>
    <row r="1272" spans="1:12" ht="25.5" hidden="1" customHeight="1">
      <c r="A1272" s="20" t="s">
        <v>82</v>
      </c>
      <c r="B1272" s="230" t="s">
        <v>405</v>
      </c>
      <c r="C1272" s="224" t="s">
        <v>84</v>
      </c>
      <c r="D1272" s="224" t="s">
        <v>88</v>
      </c>
      <c r="E1272" s="11" t="s">
        <v>369</v>
      </c>
      <c r="F1272" s="224" t="s">
        <v>27</v>
      </c>
      <c r="G1272" s="224"/>
      <c r="H1272" s="228">
        <f t="shared" si="214"/>
        <v>0</v>
      </c>
      <c r="I1272" s="228"/>
      <c r="J1272" s="231">
        <f t="shared" si="215"/>
        <v>0</v>
      </c>
      <c r="K1272" s="228">
        <f t="shared" si="214"/>
        <v>0</v>
      </c>
      <c r="L1272" s="233">
        <f>H1272+K1272</f>
        <v>0</v>
      </c>
    </row>
    <row r="1273" spans="1:12" ht="25.5" hidden="1" customHeight="1">
      <c r="A1273" s="20" t="s">
        <v>74</v>
      </c>
      <c r="B1273" s="230" t="s">
        <v>405</v>
      </c>
      <c r="C1273" s="224" t="s">
        <v>84</v>
      </c>
      <c r="D1273" s="224" t="s">
        <v>88</v>
      </c>
      <c r="E1273" s="11" t="s">
        <v>369</v>
      </c>
      <c r="F1273" s="224" t="s">
        <v>29</v>
      </c>
      <c r="G1273" s="224"/>
      <c r="H1273" s="228">
        <f t="shared" si="214"/>
        <v>0</v>
      </c>
      <c r="I1273" s="228"/>
      <c r="J1273" s="231">
        <f t="shared" si="215"/>
        <v>0</v>
      </c>
      <c r="K1273" s="228">
        <f t="shared" si="214"/>
        <v>0</v>
      </c>
      <c r="L1273" s="233">
        <f>H1273+K1273</f>
        <v>0</v>
      </c>
    </row>
    <row r="1274" spans="1:12" ht="12.75" hidden="1" customHeight="1">
      <c r="A1274" s="226" t="s">
        <v>9</v>
      </c>
      <c r="B1274" s="230" t="s">
        <v>405</v>
      </c>
      <c r="C1274" s="224" t="s">
        <v>84</v>
      </c>
      <c r="D1274" s="224" t="s">
        <v>88</v>
      </c>
      <c r="E1274" s="11" t="s">
        <v>369</v>
      </c>
      <c r="F1274" s="224" t="s">
        <v>29</v>
      </c>
      <c r="G1274" s="224" t="s">
        <v>10</v>
      </c>
      <c r="H1274" s="228"/>
      <c r="I1274" s="228"/>
      <c r="J1274" s="231">
        <f t="shared" si="215"/>
        <v>0</v>
      </c>
      <c r="K1274" s="120"/>
      <c r="L1274" s="233">
        <f>H1274+K1274</f>
        <v>0</v>
      </c>
    </row>
    <row r="1275" spans="1:12">
      <c r="A1275" s="52" t="s">
        <v>401</v>
      </c>
      <c r="B1275" s="52" t="s">
        <v>405</v>
      </c>
      <c r="C1275" s="24" t="s">
        <v>138</v>
      </c>
      <c r="D1275" s="209" t="s">
        <v>152</v>
      </c>
      <c r="E1275" s="25"/>
      <c r="F1275" s="25"/>
      <c r="G1275" s="25"/>
      <c r="H1275" s="53">
        <f>H1276+H1282</f>
        <v>2845.2</v>
      </c>
      <c r="I1275" s="53">
        <f>I1276+I1282</f>
        <v>0</v>
      </c>
      <c r="J1275" s="231">
        <f t="shared" si="215"/>
        <v>2845.2</v>
      </c>
      <c r="K1275" s="53">
        <f>K1276+K1282</f>
        <v>2845.3999999999996</v>
      </c>
      <c r="L1275" s="53">
        <f>L1276+L1282</f>
        <v>2845.3999999999996</v>
      </c>
    </row>
    <row r="1276" spans="1:12" ht="12.75" hidden="1" customHeight="1">
      <c r="A1276" s="36" t="s">
        <v>142</v>
      </c>
      <c r="B1276" s="111" t="s">
        <v>405</v>
      </c>
      <c r="C1276" s="223" t="s">
        <v>138</v>
      </c>
      <c r="D1276" s="223" t="s">
        <v>143</v>
      </c>
      <c r="E1276" s="223"/>
      <c r="F1276" s="223"/>
      <c r="G1276" s="223"/>
      <c r="H1276" s="229">
        <f>H1277</f>
        <v>0</v>
      </c>
      <c r="I1276" s="229"/>
      <c r="J1276" s="231">
        <f t="shared" si="215"/>
        <v>0</v>
      </c>
      <c r="K1276" s="229">
        <f>K1277</f>
        <v>0</v>
      </c>
      <c r="L1276" s="231">
        <f t="shared" ref="L1276:L1281" si="216">H1276+K1276</f>
        <v>0</v>
      </c>
    </row>
    <row r="1277" spans="1:12" ht="25.5" hidden="1" customHeight="1">
      <c r="A1277" s="36" t="s">
        <v>16</v>
      </c>
      <c r="B1277" s="111" t="s">
        <v>405</v>
      </c>
      <c r="C1277" s="223" t="s">
        <v>138</v>
      </c>
      <c r="D1277" s="223" t="s">
        <v>143</v>
      </c>
      <c r="E1277" s="223" t="s">
        <v>203</v>
      </c>
      <c r="F1277" s="223" t="s">
        <v>38</v>
      </c>
      <c r="G1277" s="223"/>
      <c r="H1277" s="229">
        <f>H1278</f>
        <v>0</v>
      </c>
      <c r="I1277" s="229"/>
      <c r="J1277" s="231">
        <f t="shared" si="215"/>
        <v>0</v>
      </c>
      <c r="K1277" s="229">
        <f>K1278</f>
        <v>0</v>
      </c>
      <c r="L1277" s="231">
        <f t="shared" si="216"/>
        <v>0</v>
      </c>
    </row>
    <row r="1278" spans="1:12" ht="90" hidden="1" customHeight="1">
      <c r="A1278" s="69" t="s">
        <v>364</v>
      </c>
      <c r="B1278" s="81" t="s">
        <v>405</v>
      </c>
      <c r="C1278" s="224" t="s">
        <v>138</v>
      </c>
      <c r="D1278" s="224" t="s">
        <v>143</v>
      </c>
      <c r="E1278" s="224" t="s">
        <v>416</v>
      </c>
      <c r="F1278" s="224" t="s">
        <v>38</v>
      </c>
      <c r="G1278" s="224"/>
      <c r="H1278" s="228">
        <f>H1279</f>
        <v>0</v>
      </c>
      <c r="I1278" s="228"/>
      <c r="J1278" s="231">
        <f t="shared" si="215"/>
        <v>0</v>
      </c>
      <c r="K1278" s="228">
        <f>K1279</f>
        <v>0</v>
      </c>
      <c r="L1278" s="231">
        <f t="shared" si="216"/>
        <v>0</v>
      </c>
    </row>
    <row r="1279" spans="1:12" ht="12.75" hidden="1" customHeight="1">
      <c r="A1279" s="226" t="s">
        <v>123</v>
      </c>
      <c r="B1279" s="110" t="s">
        <v>405</v>
      </c>
      <c r="C1279" s="224" t="s">
        <v>138</v>
      </c>
      <c r="D1279" s="224" t="s">
        <v>143</v>
      </c>
      <c r="E1279" s="224" t="s">
        <v>416</v>
      </c>
      <c r="F1279" s="224" t="s">
        <v>124</v>
      </c>
      <c r="G1279" s="224"/>
      <c r="H1279" s="228">
        <f>H1280</f>
        <v>0</v>
      </c>
      <c r="I1279" s="228"/>
      <c r="J1279" s="231">
        <f t="shared" si="215"/>
        <v>0</v>
      </c>
      <c r="K1279" s="228">
        <f>K1280</f>
        <v>0</v>
      </c>
      <c r="L1279" s="231">
        <f t="shared" si="216"/>
        <v>0</v>
      </c>
    </row>
    <row r="1280" spans="1:12" ht="25.5" hidden="1" customHeight="1">
      <c r="A1280" s="38" t="s">
        <v>125</v>
      </c>
      <c r="B1280" s="78" t="s">
        <v>405</v>
      </c>
      <c r="C1280" s="224" t="s">
        <v>138</v>
      </c>
      <c r="D1280" s="224" t="s">
        <v>143</v>
      </c>
      <c r="E1280" s="224" t="s">
        <v>416</v>
      </c>
      <c r="F1280" s="224" t="s">
        <v>126</v>
      </c>
      <c r="G1280" s="224"/>
      <c r="H1280" s="228">
        <f>H1281</f>
        <v>0</v>
      </c>
      <c r="I1280" s="228"/>
      <c r="J1280" s="231">
        <f t="shared" si="215"/>
        <v>0</v>
      </c>
      <c r="K1280" s="228">
        <f>K1281</f>
        <v>0</v>
      </c>
      <c r="L1280" s="231">
        <f t="shared" si="216"/>
        <v>0</v>
      </c>
    </row>
    <row r="1281" spans="1:15" ht="12.75" hidden="1" customHeight="1">
      <c r="A1281" s="226" t="s">
        <v>11</v>
      </c>
      <c r="B1281" s="110" t="s">
        <v>405</v>
      </c>
      <c r="C1281" s="224" t="s">
        <v>138</v>
      </c>
      <c r="D1281" s="224" t="s">
        <v>143</v>
      </c>
      <c r="E1281" s="224" t="s">
        <v>416</v>
      </c>
      <c r="F1281" s="224" t="s">
        <v>126</v>
      </c>
      <c r="G1281" s="224" t="s">
        <v>12</v>
      </c>
      <c r="H1281" s="228"/>
      <c r="I1281" s="228"/>
      <c r="J1281" s="231">
        <f t="shared" si="215"/>
        <v>0</v>
      </c>
      <c r="K1281" s="118"/>
      <c r="L1281" s="231">
        <f t="shared" si="216"/>
        <v>0</v>
      </c>
    </row>
    <row r="1282" spans="1:15">
      <c r="A1282" s="36" t="s">
        <v>145</v>
      </c>
      <c r="B1282" s="111" t="s">
        <v>405</v>
      </c>
      <c r="C1282" s="223" t="s">
        <v>138</v>
      </c>
      <c r="D1282" s="223" t="s">
        <v>146</v>
      </c>
      <c r="E1282" s="223"/>
      <c r="F1282" s="224"/>
      <c r="G1282" s="224"/>
      <c r="H1282" s="229">
        <f>H1283</f>
        <v>2845.2</v>
      </c>
      <c r="I1282" s="229">
        <f>I1283</f>
        <v>0</v>
      </c>
      <c r="J1282" s="231">
        <f t="shared" si="215"/>
        <v>2845.2</v>
      </c>
      <c r="K1282" s="229">
        <f t="shared" ref="K1282:L1284" si="217">K1283</f>
        <v>2845.3999999999996</v>
      </c>
      <c r="L1282" s="229">
        <f t="shared" si="217"/>
        <v>2845.3999999999996</v>
      </c>
    </row>
    <row r="1283" spans="1:15" ht="27">
      <c r="A1283" s="98" t="s">
        <v>16</v>
      </c>
      <c r="B1283" s="130" t="s">
        <v>405</v>
      </c>
      <c r="C1283" s="223" t="s">
        <v>138</v>
      </c>
      <c r="D1283" s="223" t="s">
        <v>146</v>
      </c>
      <c r="E1283" s="42" t="s">
        <v>203</v>
      </c>
      <c r="F1283" s="54"/>
      <c r="G1283" s="54"/>
      <c r="H1283" s="53">
        <f>H1284+H1288+H1292</f>
        <v>2845.2</v>
      </c>
      <c r="I1283" s="53">
        <f>I1284+I1288+I1292</f>
        <v>0</v>
      </c>
      <c r="J1283" s="231">
        <f t="shared" si="215"/>
        <v>2845.2</v>
      </c>
      <c r="K1283" s="53">
        <f>K1284+K1288+K1292</f>
        <v>2845.3999999999996</v>
      </c>
      <c r="L1283" s="53">
        <f>L1284+L1288+L1292</f>
        <v>2845.3999999999996</v>
      </c>
    </row>
    <row r="1284" spans="1:15" ht="51" hidden="1" customHeight="1">
      <c r="A1284" s="68" t="s">
        <v>385</v>
      </c>
      <c r="B1284" s="74" t="s">
        <v>405</v>
      </c>
      <c r="C1284" s="224" t="s">
        <v>138</v>
      </c>
      <c r="D1284" s="224" t="s">
        <v>146</v>
      </c>
      <c r="E1284" s="45" t="s">
        <v>386</v>
      </c>
      <c r="F1284" s="224"/>
      <c r="G1284" s="224"/>
      <c r="H1284" s="228">
        <f>H1285</f>
        <v>0</v>
      </c>
      <c r="I1284" s="228"/>
      <c r="J1284" s="231">
        <f t="shared" si="215"/>
        <v>0</v>
      </c>
      <c r="K1284" s="228">
        <f t="shared" si="217"/>
        <v>0</v>
      </c>
      <c r="L1284" s="233">
        <f>H1284+K1284</f>
        <v>0</v>
      </c>
    </row>
    <row r="1285" spans="1:15" ht="27" hidden="1" customHeight="1">
      <c r="A1285" s="20" t="s">
        <v>148</v>
      </c>
      <c r="B1285" s="75" t="s">
        <v>405</v>
      </c>
      <c r="C1285" s="224" t="s">
        <v>138</v>
      </c>
      <c r="D1285" s="224" t="s">
        <v>146</v>
      </c>
      <c r="E1285" s="45" t="s">
        <v>386</v>
      </c>
      <c r="F1285" s="224" t="s">
        <v>93</v>
      </c>
      <c r="G1285" s="224"/>
      <c r="H1285" s="228">
        <f>H1286</f>
        <v>0</v>
      </c>
      <c r="I1285" s="228"/>
      <c r="J1285" s="231">
        <f t="shared" si="215"/>
        <v>0</v>
      </c>
      <c r="K1285" s="228">
        <f>K1286</f>
        <v>0</v>
      </c>
      <c r="L1285" s="233">
        <f>H1285+K1285</f>
        <v>0</v>
      </c>
    </row>
    <row r="1286" spans="1:15" ht="12.75" hidden="1" customHeight="1">
      <c r="A1286" s="20" t="s">
        <v>149</v>
      </c>
      <c r="B1286" s="75" t="s">
        <v>405</v>
      </c>
      <c r="C1286" s="224" t="s">
        <v>138</v>
      </c>
      <c r="D1286" s="224" t="s">
        <v>146</v>
      </c>
      <c r="E1286" s="45" t="s">
        <v>386</v>
      </c>
      <c r="F1286" s="224" t="s">
        <v>150</v>
      </c>
      <c r="G1286" s="224"/>
      <c r="H1286" s="228">
        <f>H1287</f>
        <v>0</v>
      </c>
      <c r="I1286" s="228"/>
      <c r="J1286" s="231">
        <f t="shared" si="215"/>
        <v>0</v>
      </c>
      <c r="K1286" s="228">
        <f>K1287</f>
        <v>0</v>
      </c>
      <c r="L1286" s="233">
        <f>H1286+K1286</f>
        <v>0</v>
      </c>
    </row>
    <row r="1287" spans="1:15" ht="12.75" hidden="1" customHeight="1">
      <c r="A1287" s="47" t="s">
        <v>11</v>
      </c>
      <c r="B1287" s="83" t="s">
        <v>405</v>
      </c>
      <c r="C1287" s="224" t="s">
        <v>138</v>
      </c>
      <c r="D1287" s="224" t="s">
        <v>146</v>
      </c>
      <c r="E1287" s="45" t="s">
        <v>386</v>
      </c>
      <c r="F1287" s="224" t="s">
        <v>150</v>
      </c>
      <c r="G1287" s="224" t="s">
        <v>12</v>
      </c>
      <c r="H1287" s="228"/>
      <c r="I1287" s="228"/>
      <c r="J1287" s="231">
        <f t="shared" si="215"/>
        <v>0</v>
      </c>
      <c r="K1287" s="120"/>
      <c r="L1287" s="233">
        <f>H1287+K1287</f>
        <v>0</v>
      </c>
    </row>
    <row r="1288" spans="1:15" ht="67.5" customHeight="1">
      <c r="A1288" s="190" t="s">
        <v>524</v>
      </c>
      <c r="B1288" s="74" t="s">
        <v>405</v>
      </c>
      <c r="C1288" s="224" t="s">
        <v>138</v>
      </c>
      <c r="D1288" s="224" t="s">
        <v>146</v>
      </c>
      <c r="E1288" s="45" t="s">
        <v>482</v>
      </c>
      <c r="F1288" s="224"/>
      <c r="G1288" s="224"/>
      <c r="H1288" s="228">
        <f t="shared" ref="H1288:L1290" si="218">H1289</f>
        <v>948.4</v>
      </c>
      <c r="I1288" s="228">
        <f t="shared" si="218"/>
        <v>0</v>
      </c>
      <c r="J1288" s="231">
        <f t="shared" si="215"/>
        <v>948.4</v>
      </c>
      <c r="K1288" s="228">
        <f t="shared" si="218"/>
        <v>877.8</v>
      </c>
      <c r="L1288" s="228">
        <f t="shared" si="218"/>
        <v>877.8</v>
      </c>
    </row>
    <row r="1289" spans="1:15" ht="27.75" customHeight="1">
      <c r="A1289" s="20" t="s">
        <v>148</v>
      </c>
      <c r="B1289" s="75" t="s">
        <v>405</v>
      </c>
      <c r="C1289" s="224" t="s">
        <v>138</v>
      </c>
      <c r="D1289" s="224" t="s">
        <v>146</v>
      </c>
      <c r="E1289" s="45" t="s">
        <v>482</v>
      </c>
      <c r="F1289" s="224" t="s">
        <v>93</v>
      </c>
      <c r="G1289" s="224"/>
      <c r="H1289" s="228">
        <f t="shared" si="218"/>
        <v>948.4</v>
      </c>
      <c r="I1289" s="228">
        <f t="shared" si="218"/>
        <v>0</v>
      </c>
      <c r="J1289" s="231">
        <f t="shared" si="215"/>
        <v>948.4</v>
      </c>
      <c r="K1289" s="228">
        <f t="shared" si="218"/>
        <v>877.8</v>
      </c>
      <c r="L1289" s="228">
        <f t="shared" si="218"/>
        <v>877.8</v>
      </c>
    </row>
    <row r="1290" spans="1:15">
      <c r="A1290" s="20" t="s">
        <v>149</v>
      </c>
      <c r="B1290" s="75" t="s">
        <v>405</v>
      </c>
      <c r="C1290" s="224" t="s">
        <v>138</v>
      </c>
      <c r="D1290" s="224" t="s">
        <v>146</v>
      </c>
      <c r="E1290" s="45" t="s">
        <v>482</v>
      </c>
      <c r="F1290" s="224" t="s">
        <v>150</v>
      </c>
      <c r="G1290" s="224"/>
      <c r="H1290" s="228">
        <f t="shared" si="218"/>
        <v>948.4</v>
      </c>
      <c r="I1290" s="228">
        <f t="shared" si="218"/>
        <v>0</v>
      </c>
      <c r="J1290" s="231">
        <f t="shared" si="215"/>
        <v>948.4</v>
      </c>
      <c r="K1290" s="228">
        <f t="shared" si="218"/>
        <v>877.8</v>
      </c>
      <c r="L1290" s="228">
        <f t="shared" si="218"/>
        <v>877.8</v>
      </c>
    </row>
    <row r="1291" spans="1:15">
      <c r="A1291" s="47" t="s">
        <v>11</v>
      </c>
      <c r="B1291" s="83" t="s">
        <v>405</v>
      </c>
      <c r="C1291" s="224" t="s">
        <v>138</v>
      </c>
      <c r="D1291" s="224" t="s">
        <v>146</v>
      </c>
      <c r="E1291" s="45" t="s">
        <v>482</v>
      </c>
      <c r="F1291" s="224" t="s">
        <v>150</v>
      </c>
      <c r="G1291" s="224" t="s">
        <v>12</v>
      </c>
      <c r="H1291" s="228">
        <v>948.4</v>
      </c>
      <c r="I1291" s="228"/>
      <c r="J1291" s="231">
        <f t="shared" si="215"/>
        <v>948.4</v>
      </c>
      <c r="K1291" s="120">
        <v>877.8</v>
      </c>
      <c r="L1291" s="233">
        <v>877.8</v>
      </c>
      <c r="O1291" s="149"/>
    </row>
    <row r="1292" spans="1:15" ht="51">
      <c r="A1292" s="189" t="s">
        <v>385</v>
      </c>
      <c r="B1292" s="83" t="s">
        <v>405</v>
      </c>
      <c r="C1292" s="224" t="s">
        <v>138</v>
      </c>
      <c r="D1292" s="224" t="s">
        <v>146</v>
      </c>
      <c r="E1292" s="45" t="s">
        <v>513</v>
      </c>
      <c r="F1292" s="224"/>
      <c r="G1292" s="138"/>
      <c r="H1292" s="155">
        <f>H1293</f>
        <v>1896.8</v>
      </c>
      <c r="I1292" s="155">
        <f>I1293</f>
        <v>0</v>
      </c>
      <c r="J1292" s="231">
        <f t="shared" si="215"/>
        <v>1896.8</v>
      </c>
      <c r="K1292" s="155">
        <f>K1293</f>
        <v>1967.6</v>
      </c>
      <c r="L1292" s="155">
        <f>L1293</f>
        <v>1967.6</v>
      </c>
      <c r="O1292" s="149"/>
    </row>
    <row r="1293" spans="1:15" ht="26.25" customHeight="1">
      <c r="A1293" s="20" t="s">
        <v>148</v>
      </c>
      <c r="B1293" s="83" t="s">
        <v>405</v>
      </c>
      <c r="C1293" s="224" t="s">
        <v>138</v>
      </c>
      <c r="D1293" s="224" t="s">
        <v>146</v>
      </c>
      <c r="E1293" s="45" t="s">
        <v>513</v>
      </c>
      <c r="F1293" s="224" t="s">
        <v>93</v>
      </c>
      <c r="G1293" s="138"/>
      <c r="H1293" s="155">
        <f>H1294</f>
        <v>1896.8</v>
      </c>
      <c r="I1293" s="155">
        <f>I1294</f>
        <v>0</v>
      </c>
      <c r="J1293" s="231">
        <f t="shared" si="215"/>
        <v>1896.8</v>
      </c>
      <c r="K1293" s="155">
        <f>K1294</f>
        <v>1967.6</v>
      </c>
      <c r="L1293" s="155">
        <f>L1294</f>
        <v>1967.6</v>
      </c>
      <c r="O1293" s="149"/>
    </row>
    <row r="1294" spans="1:15" ht="10.5" customHeight="1">
      <c r="A1294" s="20" t="s">
        <v>149</v>
      </c>
      <c r="B1294" s="83" t="s">
        <v>405</v>
      </c>
      <c r="C1294" s="224" t="s">
        <v>138</v>
      </c>
      <c r="D1294" s="224" t="s">
        <v>146</v>
      </c>
      <c r="E1294" s="45" t="s">
        <v>513</v>
      </c>
      <c r="F1294" s="224" t="s">
        <v>150</v>
      </c>
      <c r="G1294" s="138"/>
      <c r="H1294" s="155">
        <f>H1296</f>
        <v>1896.8</v>
      </c>
      <c r="I1294" s="155">
        <f>I1296</f>
        <v>0</v>
      </c>
      <c r="J1294" s="231">
        <f t="shared" si="215"/>
        <v>1896.8</v>
      </c>
      <c r="K1294" s="155">
        <f>K1296</f>
        <v>1967.6</v>
      </c>
      <c r="L1294" s="155">
        <f>L1296</f>
        <v>1967.6</v>
      </c>
      <c r="O1294" s="149"/>
    </row>
    <row r="1295" spans="1:15" ht="1.5" hidden="1" customHeight="1">
      <c r="A1295" s="26" t="s">
        <v>512</v>
      </c>
      <c r="B1295" s="83" t="s">
        <v>405</v>
      </c>
      <c r="C1295" s="224" t="s">
        <v>138</v>
      </c>
      <c r="D1295" s="224" t="s">
        <v>146</v>
      </c>
      <c r="E1295" s="45" t="s">
        <v>513</v>
      </c>
      <c r="F1295" s="224" t="s">
        <v>514</v>
      </c>
      <c r="G1295" s="138"/>
      <c r="H1295" s="155">
        <f>H1296</f>
        <v>1896.8</v>
      </c>
      <c r="I1295" s="155"/>
      <c r="J1295" s="231">
        <f t="shared" si="215"/>
        <v>1896.8</v>
      </c>
      <c r="K1295" s="120">
        <f>K1296</f>
        <v>1967.6</v>
      </c>
      <c r="L1295" s="188">
        <f>H1295+K1295</f>
        <v>3864.3999999999996</v>
      </c>
      <c r="O1295" s="149"/>
    </row>
    <row r="1296" spans="1:15">
      <c r="A1296" s="47" t="s">
        <v>11</v>
      </c>
      <c r="B1296" s="83" t="s">
        <v>405</v>
      </c>
      <c r="C1296" s="224" t="s">
        <v>138</v>
      </c>
      <c r="D1296" s="224" t="s">
        <v>146</v>
      </c>
      <c r="E1296" s="45" t="s">
        <v>513</v>
      </c>
      <c r="F1296" s="224" t="s">
        <v>150</v>
      </c>
      <c r="G1296" s="224" t="s">
        <v>12</v>
      </c>
      <c r="H1296" s="155">
        <v>1896.8</v>
      </c>
      <c r="I1296" s="155"/>
      <c r="J1296" s="231">
        <f t="shared" si="215"/>
        <v>1896.8</v>
      </c>
      <c r="K1296" s="120">
        <v>1967.6</v>
      </c>
      <c r="L1296" s="188">
        <v>1967.6</v>
      </c>
      <c r="O1296" s="149"/>
    </row>
    <row r="1297" spans="1:15" ht="38.25">
      <c r="A1297" s="48" t="s">
        <v>431</v>
      </c>
      <c r="B1297" s="84" t="s">
        <v>430</v>
      </c>
      <c r="C1297" s="223"/>
      <c r="D1297" s="223"/>
      <c r="E1297" s="49"/>
      <c r="F1297" s="223"/>
      <c r="G1297" s="223"/>
      <c r="H1297" s="229">
        <f>H1298+H1299</f>
        <v>1371.1999999999998</v>
      </c>
      <c r="I1297" s="229">
        <f>I1298+I1299</f>
        <v>0</v>
      </c>
      <c r="J1297" s="231">
        <f t="shared" si="215"/>
        <v>1371.1999999999998</v>
      </c>
      <c r="K1297" s="229">
        <f>K1298+K1299</f>
        <v>964</v>
      </c>
      <c r="L1297" s="229">
        <f>L1298+L1299</f>
        <v>964</v>
      </c>
    </row>
    <row r="1298" spans="1:15">
      <c r="A1298" s="48" t="s">
        <v>9</v>
      </c>
      <c r="B1298" s="84" t="s">
        <v>430</v>
      </c>
      <c r="C1298" s="223"/>
      <c r="D1298" s="223"/>
      <c r="E1298" s="49"/>
      <c r="F1298" s="223"/>
      <c r="G1298" s="223" t="s">
        <v>10</v>
      </c>
      <c r="H1298" s="229">
        <f>H1306+H1311+H1308+H1314</f>
        <v>1371.1999999999998</v>
      </c>
      <c r="I1298" s="229">
        <f>I1306+I1311+I1308+I1314</f>
        <v>0</v>
      </c>
      <c r="J1298" s="231">
        <f t="shared" si="215"/>
        <v>1371.1999999999998</v>
      </c>
      <c r="K1298" s="229">
        <f>K1306+K1311+K1308+K1314</f>
        <v>964</v>
      </c>
      <c r="L1298" s="229">
        <f>L1306+L1311+L1308+L1314</f>
        <v>964</v>
      </c>
    </row>
    <row r="1299" spans="1:15">
      <c r="A1299" s="48" t="s">
        <v>11</v>
      </c>
      <c r="B1299" s="84" t="s">
        <v>430</v>
      </c>
      <c r="C1299" s="223"/>
      <c r="D1299" s="223"/>
      <c r="E1299" s="49"/>
      <c r="F1299" s="223"/>
      <c r="G1299" s="223" t="s">
        <v>12</v>
      </c>
      <c r="H1299" s="229"/>
      <c r="I1299" s="229"/>
      <c r="J1299" s="231">
        <f t="shared" si="215"/>
        <v>0</v>
      </c>
      <c r="K1299" s="116"/>
      <c r="L1299" s="233">
        <f>H1299+K1299</f>
        <v>0</v>
      </c>
    </row>
    <row r="1300" spans="1:15" ht="25.5">
      <c r="A1300" s="23" t="s">
        <v>398</v>
      </c>
      <c r="B1300" s="77" t="s">
        <v>430</v>
      </c>
      <c r="C1300" s="24" t="s">
        <v>186</v>
      </c>
      <c r="D1300" s="209" t="s">
        <v>562</v>
      </c>
      <c r="E1300" s="22"/>
      <c r="F1300" s="24"/>
      <c r="G1300" s="24"/>
      <c r="H1300" s="229">
        <f t="shared" ref="H1300:I1302" si="219">H1301</f>
        <v>1371.1999999999998</v>
      </c>
      <c r="I1300" s="229">
        <f t="shared" si="219"/>
        <v>0</v>
      </c>
      <c r="J1300" s="231">
        <f t="shared" si="215"/>
        <v>1371.1999999999998</v>
      </c>
      <c r="K1300" s="229">
        <f t="shared" ref="K1300:L1302" si="220">K1301</f>
        <v>964</v>
      </c>
      <c r="L1300" s="229">
        <f t="shared" si="220"/>
        <v>964</v>
      </c>
    </row>
    <row r="1301" spans="1:15" ht="38.25">
      <c r="A1301" s="23" t="s">
        <v>187</v>
      </c>
      <c r="B1301" s="77" t="s">
        <v>430</v>
      </c>
      <c r="C1301" s="24" t="s">
        <v>186</v>
      </c>
      <c r="D1301" s="24" t="s">
        <v>188</v>
      </c>
      <c r="E1301" s="22"/>
      <c r="F1301" s="24"/>
      <c r="G1301" s="24"/>
      <c r="H1301" s="229">
        <f t="shared" si="219"/>
        <v>1371.1999999999998</v>
      </c>
      <c r="I1301" s="229">
        <f t="shared" si="219"/>
        <v>0</v>
      </c>
      <c r="J1301" s="231">
        <f t="shared" si="215"/>
        <v>1371.1999999999998</v>
      </c>
      <c r="K1301" s="229">
        <f t="shared" si="220"/>
        <v>964</v>
      </c>
      <c r="L1301" s="229">
        <f t="shared" si="220"/>
        <v>964</v>
      </c>
    </row>
    <row r="1302" spans="1:15">
      <c r="A1302" s="36" t="s">
        <v>54</v>
      </c>
      <c r="B1302" s="111" t="s">
        <v>430</v>
      </c>
      <c r="C1302" s="24" t="s">
        <v>186</v>
      </c>
      <c r="D1302" s="24" t="s">
        <v>188</v>
      </c>
      <c r="E1302" s="22" t="s">
        <v>203</v>
      </c>
      <c r="F1302" s="24"/>
      <c r="G1302" s="24"/>
      <c r="H1302" s="126">
        <f t="shared" si="219"/>
        <v>1371.1999999999998</v>
      </c>
      <c r="I1302" s="126">
        <f t="shared" si="219"/>
        <v>0</v>
      </c>
      <c r="J1302" s="231">
        <f t="shared" si="215"/>
        <v>1371.1999999999998</v>
      </c>
      <c r="K1302" s="126">
        <f t="shared" si="220"/>
        <v>964</v>
      </c>
      <c r="L1302" s="126">
        <f t="shared" si="220"/>
        <v>964</v>
      </c>
    </row>
    <row r="1303" spans="1:15" ht="25.5">
      <c r="A1303" s="95" t="s">
        <v>428</v>
      </c>
      <c r="B1303" s="96" t="s">
        <v>430</v>
      </c>
      <c r="C1303" s="63" t="s">
        <v>186</v>
      </c>
      <c r="D1303" s="63" t="s">
        <v>188</v>
      </c>
      <c r="E1303" s="60" t="s">
        <v>261</v>
      </c>
      <c r="F1303" s="63"/>
      <c r="G1303" s="63"/>
      <c r="H1303" s="126">
        <f>H1304+H1309+H1314</f>
        <v>1371.1999999999998</v>
      </c>
      <c r="I1303" s="126">
        <f>I1304+I1309+I1314</f>
        <v>0</v>
      </c>
      <c r="J1303" s="231">
        <f t="shared" si="215"/>
        <v>1371.1999999999998</v>
      </c>
      <c r="K1303" s="126">
        <f>K1304+K1309+K1314</f>
        <v>964</v>
      </c>
      <c r="L1303" s="126">
        <f>L1304+L1309+L1314</f>
        <v>964</v>
      </c>
      <c r="O1303" s="149"/>
    </row>
    <row r="1304" spans="1:15" ht="63.75">
      <c r="A1304" s="226" t="s">
        <v>25</v>
      </c>
      <c r="B1304" s="110" t="s">
        <v>430</v>
      </c>
      <c r="C1304" s="27" t="s">
        <v>186</v>
      </c>
      <c r="D1304" s="27" t="s">
        <v>188</v>
      </c>
      <c r="E1304" s="60" t="s">
        <v>261</v>
      </c>
      <c r="F1304" s="27" t="s">
        <v>19</v>
      </c>
      <c r="G1304" s="27"/>
      <c r="H1304" s="125">
        <f>H1305+H1308</f>
        <v>1168.5999999999999</v>
      </c>
      <c r="I1304" s="126">
        <f>I1305+I1308</f>
        <v>0</v>
      </c>
      <c r="J1304" s="233">
        <f t="shared" si="215"/>
        <v>1168.5999999999999</v>
      </c>
      <c r="K1304" s="125">
        <f>K1305+K1308</f>
        <v>797.4</v>
      </c>
      <c r="L1304" s="125">
        <f>L1305+L1308</f>
        <v>797.4</v>
      </c>
    </row>
    <row r="1305" spans="1:15" ht="25.5" hidden="1" customHeight="1">
      <c r="A1305" s="226" t="s">
        <v>20</v>
      </c>
      <c r="B1305" s="110" t="s">
        <v>430</v>
      </c>
      <c r="C1305" s="27" t="s">
        <v>186</v>
      </c>
      <c r="D1305" s="27" t="s">
        <v>188</v>
      </c>
      <c r="E1305" s="60" t="s">
        <v>261</v>
      </c>
      <c r="F1305" s="27" t="s">
        <v>21</v>
      </c>
      <c r="G1305" s="27"/>
      <c r="H1305" s="125">
        <f>H1306</f>
        <v>0</v>
      </c>
      <c r="I1305" s="126"/>
      <c r="J1305" s="233">
        <f t="shared" si="215"/>
        <v>0</v>
      </c>
      <c r="K1305" s="126">
        <f>K1306</f>
        <v>0</v>
      </c>
      <c r="L1305" s="233">
        <f>H1305+K1305</f>
        <v>0</v>
      </c>
    </row>
    <row r="1306" spans="1:15" ht="12.75" hidden="1" customHeight="1">
      <c r="A1306" s="226" t="s">
        <v>9</v>
      </c>
      <c r="B1306" s="110" t="s">
        <v>430</v>
      </c>
      <c r="C1306" s="27" t="s">
        <v>186</v>
      </c>
      <c r="D1306" s="27" t="s">
        <v>188</v>
      </c>
      <c r="E1306" s="60" t="s">
        <v>261</v>
      </c>
      <c r="F1306" s="27" t="s">
        <v>21</v>
      </c>
      <c r="G1306" s="27" t="s">
        <v>10</v>
      </c>
      <c r="H1306" s="125"/>
      <c r="I1306" s="126"/>
      <c r="J1306" s="233">
        <f t="shared" si="215"/>
        <v>0</v>
      </c>
      <c r="K1306" s="120"/>
      <c r="L1306" s="233">
        <f>H1306+K1306</f>
        <v>0</v>
      </c>
    </row>
    <row r="1307" spans="1:15" ht="14.25" customHeight="1">
      <c r="A1307" s="226" t="s">
        <v>444</v>
      </c>
      <c r="B1307" s="110" t="s">
        <v>430</v>
      </c>
      <c r="C1307" s="27" t="s">
        <v>186</v>
      </c>
      <c r="D1307" s="27" t="s">
        <v>188</v>
      </c>
      <c r="E1307" s="60" t="s">
        <v>261</v>
      </c>
      <c r="F1307" s="27" t="s">
        <v>445</v>
      </c>
      <c r="G1307" s="27"/>
      <c r="H1307" s="125">
        <f>H1308</f>
        <v>1168.5999999999999</v>
      </c>
      <c r="I1307" s="126">
        <f>I1308</f>
        <v>0</v>
      </c>
      <c r="J1307" s="233">
        <f t="shared" si="215"/>
        <v>1168.5999999999999</v>
      </c>
      <c r="K1307" s="125">
        <f>K1308</f>
        <v>797.4</v>
      </c>
      <c r="L1307" s="125">
        <f>L1308</f>
        <v>797.4</v>
      </c>
    </row>
    <row r="1308" spans="1:15">
      <c r="A1308" s="226" t="s">
        <v>9</v>
      </c>
      <c r="B1308" s="110" t="s">
        <v>430</v>
      </c>
      <c r="C1308" s="27" t="s">
        <v>186</v>
      </c>
      <c r="D1308" s="27" t="s">
        <v>188</v>
      </c>
      <c r="E1308" s="60" t="s">
        <v>261</v>
      </c>
      <c r="F1308" s="27" t="s">
        <v>445</v>
      </c>
      <c r="G1308" s="27" t="s">
        <v>10</v>
      </c>
      <c r="H1308" s="125">
        <v>1168.5999999999999</v>
      </c>
      <c r="I1308" s="126"/>
      <c r="J1308" s="233">
        <f t="shared" si="215"/>
        <v>1168.5999999999999</v>
      </c>
      <c r="K1308" s="120">
        <v>797.4</v>
      </c>
      <c r="L1308" s="233">
        <v>797.4</v>
      </c>
      <c r="O1308" s="149"/>
    </row>
    <row r="1309" spans="1:15" ht="25.5">
      <c r="A1309" s="226" t="s">
        <v>26</v>
      </c>
      <c r="B1309" s="110" t="s">
        <v>430</v>
      </c>
      <c r="C1309" s="27" t="s">
        <v>186</v>
      </c>
      <c r="D1309" s="27" t="s">
        <v>188</v>
      </c>
      <c r="E1309" s="60" t="s">
        <v>261</v>
      </c>
      <c r="F1309" s="27" t="s">
        <v>27</v>
      </c>
      <c r="G1309" s="27"/>
      <c r="H1309" s="126">
        <f t="shared" ref="H1309:L1310" si="221">H1310</f>
        <v>202.6</v>
      </c>
      <c r="I1309" s="126">
        <f t="shared" si="221"/>
        <v>0</v>
      </c>
      <c r="J1309" s="233">
        <f t="shared" si="215"/>
        <v>202.6</v>
      </c>
      <c r="K1309" s="126">
        <f t="shared" si="221"/>
        <v>166.6</v>
      </c>
      <c r="L1309" s="126">
        <f t="shared" si="221"/>
        <v>166.6</v>
      </c>
    </row>
    <row r="1310" spans="1:15" ht="25.5">
      <c r="A1310" s="226" t="s">
        <v>28</v>
      </c>
      <c r="B1310" s="110" t="s">
        <v>430</v>
      </c>
      <c r="C1310" s="27" t="s">
        <v>186</v>
      </c>
      <c r="D1310" s="27" t="s">
        <v>188</v>
      </c>
      <c r="E1310" s="60" t="s">
        <v>261</v>
      </c>
      <c r="F1310" s="27" t="s">
        <v>29</v>
      </c>
      <c r="G1310" s="27"/>
      <c r="H1310" s="126">
        <f t="shared" si="221"/>
        <v>202.6</v>
      </c>
      <c r="I1310" s="126">
        <f t="shared" si="221"/>
        <v>0</v>
      </c>
      <c r="J1310" s="233">
        <f t="shared" si="215"/>
        <v>202.6</v>
      </c>
      <c r="K1310" s="126">
        <f t="shared" si="221"/>
        <v>166.6</v>
      </c>
      <c r="L1310" s="126">
        <f t="shared" si="221"/>
        <v>166.6</v>
      </c>
    </row>
    <row r="1311" spans="1:15">
      <c r="A1311" s="226" t="s">
        <v>9</v>
      </c>
      <c r="B1311" s="110" t="s">
        <v>430</v>
      </c>
      <c r="C1311" s="27" t="s">
        <v>186</v>
      </c>
      <c r="D1311" s="27" t="s">
        <v>188</v>
      </c>
      <c r="E1311" s="60" t="s">
        <v>261</v>
      </c>
      <c r="F1311" s="27" t="s">
        <v>29</v>
      </c>
      <c r="G1311" s="27" t="s">
        <v>10</v>
      </c>
      <c r="H1311" s="126">
        <v>202.6</v>
      </c>
      <c r="I1311" s="126"/>
      <c r="J1311" s="233">
        <f t="shared" si="215"/>
        <v>202.6</v>
      </c>
      <c r="K1311" s="120">
        <v>166.6</v>
      </c>
      <c r="L1311" s="233">
        <v>166.6</v>
      </c>
    </row>
    <row r="1312" spans="1:15" hidden="1">
      <c r="A1312" s="88" t="s">
        <v>30</v>
      </c>
      <c r="B1312" s="110" t="s">
        <v>430</v>
      </c>
      <c r="C1312" s="27" t="s">
        <v>186</v>
      </c>
      <c r="D1312" s="27" t="s">
        <v>188</v>
      </c>
      <c r="E1312" s="60" t="s">
        <v>261</v>
      </c>
      <c r="F1312" s="27" t="s">
        <v>31</v>
      </c>
      <c r="G1312" s="27"/>
      <c r="H1312" s="125">
        <f t="shared" ref="H1312:L1313" si="222">H1313</f>
        <v>0</v>
      </c>
      <c r="I1312" s="125"/>
      <c r="J1312" s="231">
        <f t="shared" si="215"/>
        <v>0</v>
      </c>
      <c r="K1312" s="125">
        <f t="shared" si="222"/>
        <v>0</v>
      </c>
      <c r="L1312" s="125">
        <f t="shared" si="222"/>
        <v>0</v>
      </c>
      <c r="O1312" s="149"/>
    </row>
    <row r="1313" spans="1:12" hidden="1">
      <c r="A1313" s="88" t="s">
        <v>32</v>
      </c>
      <c r="B1313" s="110" t="s">
        <v>430</v>
      </c>
      <c r="C1313" s="27" t="s">
        <v>186</v>
      </c>
      <c r="D1313" s="27" t="s">
        <v>188</v>
      </c>
      <c r="E1313" s="60" t="s">
        <v>261</v>
      </c>
      <c r="F1313" s="27" t="s">
        <v>33</v>
      </c>
      <c r="G1313" s="27"/>
      <c r="H1313" s="125">
        <f t="shared" si="222"/>
        <v>0</v>
      </c>
      <c r="I1313" s="125"/>
      <c r="J1313" s="231">
        <f t="shared" si="215"/>
        <v>0</v>
      </c>
      <c r="K1313" s="125">
        <f t="shared" si="222"/>
        <v>0</v>
      </c>
      <c r="L1313" s="125">
        <f t="shared" si="222"/>
        <v>0</v>
      </c>
    </row>
    <row r="1314" spans="1:12" hidden="1">
      <c r="A1314" s="88" t="s">
        <v>9</v>
      </c>
      <c r="B1314" s="110" t="s">
        <v>430</v>
      </c>
      <c r="C1314" s="27" t="s">
        <v>186</v>
      </c>
      <c r="D1314" s="27" t="s">
        <v>188</v>
      </c>
      <c r="E1314" s="60" t="s">
        <v>261</v>
      </c>
      <c r="F1314" s="27" t="s">
        <v>33</v>
      </c>
      <c r="G1314" s="27" t="s">
        <v>10</v>
      </c>
      <c r="H1314" s="125"/>
      <c r="I1314" s="125"/>
      <c r="J1314" s="231">
        <f t="shared" si="215"/>
        <v>0</v>
      </c>
      <c r="K1314" s="118"/>
      <c r="L1314" s="233">
        <f>H1314+K1314</f>
        <v>0</v>
      </c>
    </row>
  </sheetData>
  <mergeCells count="12">
    <mergeCell ref="A20:L20"/>
    <mergeCell ref="A6:H6"/>
    <mergeCell ref="A8:L8"/>
    <mergeCell ref="A9:L9"/>
    <mergeCell ref="A10:L10"/>
    <mergeCell ref="A11:L11"/>
    <mergeCell ref="A13:L13"/>
    <mergeCell ref="A14:L14"/>
    <mergeCell ref="A15:L15"/>
    <mergeCell ref="A16:L16"/>
    <mergeCell ref="A17:L17"/>
    <mergeCell ref="A18:L18"/>
  </mergeCells>
  <printOptions horizontalCentered="1"/>
  <pageMargins left="0" right="0" top="0" bottom="0" header="0.11811023622047245" footer="0.11811023622047245"/>
  <pageSetup paperSize="9" scale="80" orientation="portrait" horizontalDpi="120" verticalDpi="7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R1434"/>
  <sheetViews>
    <sheetView tabSelected="1" zoomScaleNormal="100" zoomScaleSheetLayoutView="100" workbookViewId="0">
      <selection activeCell="N883" sqref="N883"/>
    </sheetView>
  </sheetViews>
  <sheetFormatPr defaultRowHeight="12.75"/>
  <cols>
    <col min="1" max="1" width="30.140625" style="55" customWidth="1"/>
    <col min="2" max="2" width="4.5703125" style="55" customWidth="1"/>
    <col min="3" max="3" width="5.42578125" style="56" customWidth="1"/>
    <col min="4" max="4" width="5.42578125" style="57" customWidth="1"/>
    <col min="5" max="5" width="12.42578125" style="57" customWidth="1"/>
    <col min="6" max="6" width="5.28515625" style="57" customWidth="1"/>
    <col min="7" max="7" width="5" style="57" customWidth="1"/>
    <col min="8" max="10" width="10.85546875" style="9" customWidth="1"/>
    <col min="11" max="11" width="9.7109375" customWidth="1"/>
    <col min="12" max="12" width="8.7109375" customWidth="1"/>
    <col min="13" max="13" width="12" customWidth="1"/>
    <col min="15" max="17" width="10" customWidth="1"/>
  </cols>
  <sheetData>
    <row r="1" spans="1:16">
      <c r="A1" s="296" t="s">
        <v>905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  <c r="L1" s="296"/>
      <c r="M1" s="296"/>
      <c r="N1" s="296"/>
    </row>
    <row r="2" spans="1:16">
      <c r="A2" s="296" t="s">
        <v>1</v>
      </c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</row>
    <row r="3" spans="1:16">
      <c r="A3" s="296" t="s">
        <v>2</v>
      </c>
      <c r="B3" s="296"/>
      <c r="C3" s="296"/>
      <c r="D3" s="296"/>
      <c r="E3" s="296"/>
      <c r="F3" s="296"/>
      <c r="G3" s="296"/>
      <c r="H3" s="296"/>
      <c r="I3" s="296"/>
      <c r="J3" s="296"/>
      <c r="K3" s="296"/>
      <c r="L3" s="296"/>
      <c r="M3" s="296"/>
      <c r="N3" s="296"/>
    </row>
    <row r="4" spans="1:16">
      <c r="A4" s="296" t="s">
        <v>908</v>
      </c>
      <c r="B4" s="296"/>
      <c r="C4" s="296"/>
      <c r="D4" s="296"/>
      <c r="E4" s="296"/>
      <c r="F4" s="296"/>
      <c r="G4" s="296"/>
      <c r="H4" s="296"/>
      <c r="I4" s="296"/>
      <c r="J4" s="296"/>
      <c r="K4" s="296"/>
      <c r="L4" s="296"/>
      <c r="M4" s="296"/>
      <c r="N4" s="296"/>
    </row>
    <row r="5" spans="1:16">
      <c r="A5" s="296" t="s">
        <v>919</v>
      </c>
      <c r="B5" s="296"/>
      <c r="C5" s="296"/>
      <c r="D5" s="296"/>
      <c r="E5" s="296"/>
      <c r="F5" s="296"/>
      <c r="G5" s="296"/>
      <c r="H5" s="296"/>
      <c r="I5" s="296"/>
      <c r="J5" s="296"/>
      <c r="K5" s="296"/>
      <c r="L5" s="296"/>
      <c r="M5" s="296"/>
      <c r="N5" s="296"/>
    </row>
    <row r="6" spans="1:16">
      <c r="A6" s="296" t="s">
        <v>920</v>
      </c>
      <c r="B6" s="296"/>
      <c r="C6" s="296"/>
      <c r="D6" s="296"/>
      <c r="E6" s="296"/>
      <c r="F6" s="296"/>
      <c r="G6" s="296"/>
      <c r="H6" s="296"/>
      <c r="I6" s="296"/>
      <c r="J6" s="296"/>
      <c r="K6" s="296"/>
      <c r="L6" s="296"/>
      <c r="M6" s="296"/>
      <c r="N6" s="296"/>
    </row>
    <row r="7" spans="1:16">
      <c r="A7" s="297" t="s">
        <v>907</v>
      </c>
      <c r="B7" s="297"/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7"/>
      <c r="N7" s="297"/>
    </row>
    <row r="8" spans="1:16">
      <c r="A8" s="289"/>
      <c r="B8" s="289"/>
      <c r="C8" s="289"/>
      <c r="D8" s="289"/>
      <c r="E8" s="289"/>
      <c r="F8" s="289"/>
      <c r="G8" s="289"/>
      <c r="H8" s="289"/>
      <c r="I8" s="289"/>
      <c r="J8" s="289"/>
    </row>
    <row r="9" spans="1:16" ht="28.5" customHeight="1">
      <c r="A9" s="307" t="s">
        <v>906</v>
      </c>
      <c r="B9" s="307"/>
      <c r="C9" s="307"/>
      <c r="D9" s="307"/>
      <c r="E9" s="307"/>
      <c r="F9" s="307"/>
      <c r="G9" s="307"/>
      <c r="H9" s="307"/>
      <c r="I9" s="307"/>
      <c r="J9" s="307"/>
      <c r="K9" s="307"/>
      <c r="L9" s="290"/>
      <c r="M9" s="290"/>
    </row>
    <row r="10" spans="1:16">
      <c r="A10" s="6"/>
      <c r="B10" s="6"/>
      <c r="C10" s="6"/>
      <c r="D10" s="7"/>
      <c r="E10" s="7"/>
      <c r="F10" s="7"/>
      <c r="G10" s="7"/>
      <c r="K10" s="9"/>
      <c r="L10" s="9"/>
      <c r="M10" s="9"/>
    </row>
    <row r="11" spans="1:16" ht="12.75" customHeight="1">
      <c r="A11" s="308" t="s">
        <v>457</v>
      </c>
      <c r="B11" s="308" t="s">
        <v>393</v>
      </c>
      <c r="C11" s="308" t="s">
        <v>3</v>
      </c>
      <c r="D11" s="308" t="s">
        <v>4</v>
      </c>
      <c r="E11" s="308" t="s">
        <v>5</v>
      </c>
      <c r="F11" s="308" t="s">
        <v>6</v>
      </c>
      <c r="G11" s="308" t="s">
        <v>7</v>
      </c>
      <c r="H11" s="298" t="s">
        <v>862</v>
      </c>
      <c r="I11" s="299"/>
      <c r="J11" s="299"/>
      <c r="K11" s="299"/>
      <c r="L11" s="299"/>
      <c r="M11" s="299"/>
      <c r="N11" s="299"/>
      <c r="O11" s="299"/>
      <c r="P11" s="300"/>
    </row>
    <row r="12" spans="1:16" ht="15" customHeight="1">
      <c r="A12" s="308"/>
      <c r="B12" s="308"/>
      <c r="C12" s="308"/>
      <c r="D12" s="308"/>
      <c r="E12" s="308"/>
      <c r="F12" s="308"/>
      <c r="G12" s="308"/>
      <c r="H12" s="298" t="s">
        <v>821</v>
      </c>
      <c r="I12" s="299"/>
      <c r="J12" s="300"/>
      <c r="K12" s="301" t="s">
        <v>854</v>
      </c>
      <c r="L12" s="302"/>
      <c r="M12" s="303"/>
      <c r="N12" s="304" t="s">
        <v>901</v>
      </c>
      <c r="O12" s="305"/>
      <c r="P12" s="306"/>
    </row>
    <row r="13" spans="1:16" ht="30.75" customHeight="1">
      <c r="A13" s="308"/>
      <c r="B13" s="308"/>
      <c r="C13" s="308"/>
      <c r="D13" s="308"/>
      <c r="E13" s="308"/>
      <c r="F13" s="308"/>
      <c r="G13" s="308"/>
      <c r="H13" s="267" t="s">
        <v>573</v>
      </c>
      <c r="I13" s="267" t="s">
        <v>574</v>
      </c>
      <c r="J13" s="267" t="s">
        <v>575</v>
      </c>
      <c r="K13" s="267" t="s">
        <v>932</v>
      </c>
      <c r="L13" s="267" t="s">
        <v>574</v>
      </c>
      <c r="M13" s="267" t="s">
        <v>575</v>
      </c>
      <c r="N13" s="267" t="s">
        <v>932</v>
      </c>
      <c r="O13" s="267" t="s">
        <v>574</v>
      </c>
      <c r="P13" s="267" t="s">
        <v>575</v>
      </c>
    </row>
    <row r="14" spans="1:16">
      <c r="A14" s="11">
        <v>1</v>
      </c>
      <c r="B14" s="11" t="s">
        <v>12</v>
      </c>
      <c r="C14" s="11" t="s">
        <v>197</v>
      </c>
      <c r="D14" s="11" t="s">
        <v>198</v>
      </c>
      <c r="E14" s="11" t="s">
        <v>199</v>
      </c>
      <c r="F14" s="11" t="s">
        <v>200</v>
      </c>
      <c r="G14" s="11" t="s">
        <v>861</v>
      </c>
      <c r="H14" s="160">
        <v>8</v>
      </c>
      <c r="I14" s="160">
        <v>9</v>
      </c>
      <c r="J14" s="160">
        <v>10</v>
      </c>
      <c r="K14" s="118">
        <v>11</v>
      </c>
      <c r="L14" s="118">
        <v>12</v>
      </c>
      <c r="M14" s="118">
        <v>13</v>
      </c>
      <c r="N14" s="118">
        <v>14</v>
      </c>
      <c r="O14" s="272">
        <v>15</v>
      </c>
      <c r="P14" s="272">
        <v>16</v>
      </c>
    </row>
    <row r="15" spans="1:16">
      <c r="A15" s="90" t="s">
        <v>8</v>
      </c>
      <c r="B15" s="90"/>
      <c r="C15" s="25"/>
      <c r="D15" s="25"/>
      <c r="E15" s="25"/>
      <c r="F15" s="25"/>
      <c r="G15" s="25"/>
      <c r="H15" s="231">
        <f t="shared" ref="H15:P15" si="0">H16+H17+H18+H19</f>
        <v>249299.39197</v>
      </c>
      <c r="I15" s="231">
        <f t="shared" si="0"/>
        <v>6993.6</v>
      </c>
      <c r="J15" s="231">
        <f>H15+I15</f>
        <v>256292.99197</v>
      </c>
      <c r="K15" s="231">
        <f t="shared" si="0"/>
        <v>221266.19657000003</v>
      </c>
      <c r="L15" s="231">
        <f t="shared" si="0"/>
        <v>0</v>
      </c>
      <c r="M15" s="231">
        <f t="shared" si="0"/>
        <v>221266.19657000003</v>
      </c>
      <c r="N15" s="231">
        <f t="shared" si="0"/>
        <v>220521.8</v>
      </c>
      <c r="O15" s="231">
        <f t="shared" si="0"/>
        <v>-1520</v>
      </c>
      <c r="P15" s="231">
        <f t="shared" si="0"/>
        <v>219001.8</v>
      </c>
    </row>
    <row r="16" spans="1:16">
      <c r="A16" s="90" t="s">
        <v>9</v>
      </c>
      <c r="B16" s="90"/>
      <c r="C16" s="25"/>
      <c r="D16" s="25"/>
      <c r="E16" s="25"/>
      <c r="F16" s="25"/>
      <c r="G16" s="25" t="s">
        <v>10</v>
      </c>
      <c r="H16" s="231">
        <f>H21+H426+H585+H1148+H1338+H1421</f>
        <v>117408.49196999999</v>
      </c>
      <c r="I16" s="231">
        <f>I21+I426+I585+I1148+I1338+I1421</f>
        <v>6623.6</v>
      </c>
      <c r="J16" s="231">
        <f t="shared" ref="J16:J79" si="1">H16+I16</f>
        <v>124032.09196999999</v>
      </c>
      <c r="K16" s="231">
        <f t="shared" ref="K16:P16" si="2">K21+K426+K585+K1148+K1338+K1421</f>
        <v>96109.872969999997</v>
      </c>
      <c r="L16" s="231">
        <f t="shared" si="2"/>
        <v>0</v>
      </c>
      <c r="M16" s="231">
        <f t="shared" si="2"/>
        <v>96109.872969999997</v>
      </c>
      <c r="N16" s="231">
        <f t="shared" si="2"/>
        <v>94507.1</v>
      </c>
      <c r="O16" s="231">
        <f t="shared" si="2"/>
        <v>0</v>
      </c>
      <c r="P16" s="231">
        <f t="shared" si="2"/>
        <v>94507.1</v>
      </c>
    </row>
    <row r="17" spans="1:17">
      <c r="A17" s="90" t="s">
        <v>11</v>
      </c>
      <c r="B17" s="90"/>
      <c r="C17" s="25"/>
      <c r="D17" s="25"/>
      <c r="E17" s="25"/>
      <c r="F17" s="25"/>
      <c r="G17" s="25" t="s">
        <v>12</v>
      </c>
      <c r="H17" s="231">
        <f>H22+H427+H586+H1149+H1339+H399</f>
        <v>120401.8</v>
      </c>
      <c r="I17" s="231">
        <f>I22+I427+I586+I1149+I1339+I399</f>
        <v>0</v>
      </c>
      <c r="J17" s="231">
        <f t="shared" si="1"/>
        <v>120401.8</v>
      </c>
      <c r="K17" s="231">
        <f t="shared" ref="K17:P17" si="3">K22+K427+K586+K1149+K1339+K399+K215</f>
        <v>114342.45424000002</v>
      </c>
      <c r="L17" s="231">
        <f t="shared" si="3"/>
        <v>0</v>
      </c>
      <c r="M17" s="231">
        <f t="shared" si="3"/>
        <v>114342.45424000002</v>
      </c>
      <c r="N17" s="231">
        <f t="shared" si="3"/>
        <v>112379.9</v>
      </c>
      <c r="O17" s="231">
        <f t="shared" si="3"/>
        <v>0</v>
      </c>
      <c r="P17" s="231">
        <f t="shared" si="3"/>
        <v>112379.9</v>
      </c>
    </row>
    <row r="18" spans="1:17">
      <c r="A18" s="90" t="s">
        <v>629</v>
      </c>
      <c r="B18" s="90"/>
      <c r="C18" s="25"/>
      <c r="D18" s="25"/>
      <c r="E18" s="25"/>
      <c r="F18" s="25"/>
      <c r="G18" s="25" t="s">
        <v>197</v>
      </c>
      <c r="H18" s="231">
        <f>H23+H428+H587+H1150+H1340</f>
        <v>11489.100000000002</v>
      </c>
      <c r="I18" s="231">
        <f>I23+I428+I587+I1150+I1340</f>
        <v>370</v>
      </c>
      <c r="J18" s="231">
        <f t="shared" si="1"/>
        <v>11859.100000000002</v>
      </c>
      <c r="K18" s="231">
        <f t="shared" ref="K18:P18" si="4">K23+K428+K587+K1150+K1340</f>
        <v>10813.869360000001</v>
      </c>
      <c r="L18" s="231">
        <f t="shared" si="4"/>
        <v>0</v>
      </c>
      <c r="M18" s="231">
        <f t="shared" si="4"/>
        <v>10813.869360000001</v>
      </c>
      <c r="N18" s="231">
        <f t="shared" si="4"/>
        <v>13634.8</v>
      </c>
      <c r="O18" s="231">
        <f t="shared" si="4"/>
        <v>-1520</v>
      </c>
      <c r="P18" s="231">
        <f t="shared" si="4"/>
        <v>12114.800000000001</v>
      </c>
    </row>
    <row r="19" spans="1:17">
      <c r="A19" s="90" t="s">
        <v>472</v>
      </c>
      <c r="B19" s="90"/>
      <c r="C19" s="25"/>
      <c r="D19" s="25"/>
      <c r="E19" s="25"/>
      <c r="F19" s="25"/>
      <c r="G19" s="25" t="s">
        <v>198</v>
      </c>
      <c r="H19" s="231">
        <f>H24+H588+H429+H1151</f>
        <v>0</v>
      </c>
      <c r="I19" s="231">
        <f>I24+I588+I429+I1151</f>
        <v>0</v>
      </c>
      <c r="J19" s="231">
        <f t="shared" si="1"/>
        <v>0</v>
      </c>
      <c r="K19" s="231">
        <v>0</v>
      </c>
      <c r="L19" s="231">
        <v>0</v>
      </c>
      <c r="M19" s="231">
        <v>0</v>
      </c>
      <c r="N19" s="231">
        <v>0</v>
      </c>
      <c r="O19" s="231">
        <v>0</v>
      </c>
      <c r="P19" s="231">
        <v>0</v>
      </c>
    </row>
    <row r="20" spans="1:17" ht="27" customHeight="1">
      <c r="A20" s="36" t="s">
        <v>392</v>
      </c>
      <c r="B20" s="90" t="s">
        <v>39</v>
      </c>
      <c r="C20" s="25"/>
      <c r="D20" s="25"/>
      <c r="E20" s="262"/>
      <c r="F20" s="25"/>
      <c r="G20" s="25"/>
      <c r="H20" s="231">
        <f>H21+H22+H23+H24</f>
        <v>58846.400000000001</v>
      </c>
      <c r="I20" s="231">
        <f t="shared" ref="I20:P20" si="5">I21+I22+I23+I24</f>
        <v>2012.8</v>
      </c>
      <c r="J20" s="231">
        <f t="shared" si="1"/>
        <v>60859.200000000004</v>
      </c>
      <c r="K20" s="231">
        <f t="shared" si="5"/>
        <v>47835.299999999996</v>
      </c>
      <c r="L20" s="231">
        <f t="shared" si="5"/>
        <v>0</v>
      </c>
      <c r="M20" s="231">
        <f t="shared" si="5"/>
        <v>47835.299999999996</v>
      </c>
      <c r="N20" s="231">
        <f t="shared" si="5"/>
        <v>47520.799999999996</v>
      </c>
      <c r="O20" s="231">
        <f t="shared" si="5"/>
        <v>-1520</v>
      </c>
      <c r="P20" s="231">
        <f t="shared" si="5"/>
        <v>46000.799999999996</v>
      </c>
    </row>
    <row r="21" spans="1:17">
      <c r="A21" s="36" t="s">
        <v>9</v>
      </c>
      <c r="B21" s="90" t="s">
        <v>39</v>
      </c>
      <c r="C21" s="25"/>
      <c r="D21" s="25"/>
      <c r="E21" s="25"/>
      <c r="F21" s="25"/>
      <c r="G21" s="25" t="s">
        <v>10</v>
      </c>
      <c r="H21" s="231">
        <f>H35+H45+H51+H85+H124+H127+H136+H139+H142+H148+H152+H182+H185+H188+H206+H233+H268+H273+H277+H291+H298+H374+H398+H409+H197+H345+H132+H341+H89+H129+H286+H144+H100+H103+H310+H330+H334+H326+H317+H320+H358+H372+H160+H106+H200+H192+H120+H176+H220</f>
        <v>36091</v>
      </c>
      <c r="I21" s="231">
        <f t="shared" ref="I21:P21" si="6">I35+I45+I51+I85+I124+I127+I136+I139+I142+I148+I152+I182+I185+I188+I206+I233+I268+I273+I277+I291+I298+I374+I398+I409+I197+I345+I132+I341+I89+I129+I286+I144+I100+I103+I310+I330+I334+I326+I317+I320+I358+I372+I160+I106+I200+I192+I120+I176+I220</f>
        <v>1642.8</v>
      </c>
      <c r="J21" s="231">
        <f t="shared" si="6"/>
        <v>37733.799999999996</v>
      </c>
      <c r="K21" s="231">
        <f t="shared" si="6"/>
        <v>27493.1</v>
      </c>
      <c r="L21" s="231">
        <f t="shared" si="6"/>
        <v>0</v>
      </c>
      <c r="M21" s="231">
        <f t="shared" si="6"/>
        <v>27493.1</v>
      </c>
      <c r="N21" s="231">
        <f t="shared" si="6"/>
        <v>24948.7</v>
      </c>
      <c r="O21" s="231">
        <f t="shared" si="6"/>
        <v>0</v>
      </c>
      <c r="P21" s="231">
        <f t="shared" si="6"/>
        <v>24948.7</v>
      </c>
    </row>
    <row r="22" spans="1:17">
      <c r="A22" s="36" t="s">
        <v>11</v>
      </c>
      <c r="B22" s="90" t="s">
        <v>39</v>
      </c>
      <c r="C22" s="25"/>
      <c r="D22" s="25"/>
      <c r="E22" s="25"/>
      <c r="F22" s="25"/>
      <c r="G22" s="25" t="s">
        <v>12</v>
      </c>
      <c r="H22" s="231">
        <f>H156+H159+H167+H170+H281+H353+H346+H303+H421+H424+H215</f>
        <v>22016.3</v>
      </c>
      <c r="I22" s="231">
        <f>I156+I159+I167+I170+I281+I353+I346+I303+I421+I424+I215</f>
        <v>0</v>
      </c>
      <c r="J22" s="231">
        <f t="shared" si="1"/>
        <v>22016.3</v>
      </c>
      <c r="K22" s="231">
        <f t="shared" ref="K22:P22" si="7">K156+K159+K167+K170+K281+K353+K346+K303+K421+K424</f>
        <v>20341.5</v>
      </c>
      <c r="L22" s="231">
        <f t="shared" si="7"/>
        <v>0</v>
      </c>
      <c r="M22" s="231">
        <f t="shared" si="7"/>
        <v>20341.5</v>
      </c>
      <c r="N22" s="231">
        <f t="shared" si="7"/>
        <v>20341.5</v>
      </c>
      <c r="O22" s="231">
        <f t="shared" si="7"/>
        <v>0</v>
      </c>
      <c r="P22" s="231">
        <f t="shared" si="7"/>
        <v>20341.5</v>
      </c>
      <c r="Q22" s="273"/>
    </row>
    <row r="23" spans="1:17" ht="16.5" customHeight="1">
      <c r="A23" s="36" t="s">
        <v>629</v>
      </c>
      <c r="B23" s="90" t="s">
        <v>39</v>
      </c>
      <c r="C23" s="25"/>
      <c r="D23" s="25"/>
      <c r="E23" s="25"/>
      <c r="F23" s="25"/>
      <c r="G23" s="25" t="s">
        <v>197</v>
      </c>
      <c r="H23" s="231">
        <f>H67+H386+H347+H381+H391+H112+H39+H96+H116+H55+H416</f>
        <v>739.1</v>
      </c>
      <c r="I23" s="231">
        <f>I67+I386+I347+I381+I391+I112+I39+I96+I116+I55+I416</f>
        <v>370</v>
      </c>
      <c r="J23" s="231">
        <f t="shared" si="1"/>
        <v>1109.0999999999999</v>
      </c>
      <c r="K23" s="231">
        <f t="shared" ref="K23:P23" si="8">K67+K386+K347+K381+K391+K112+K39+K96+K116+K55+K416</f>
        <v>0.7</v>
      </c>
      <c r="L23" s="231">
        <f t="shared" si="8"/>
        <v>0</v>
      </c>
      <c r="M23" s="231">
        <f t="shared" si="8"/>
        <v>0.7</v>
      </c>
      <c r="N23" s="231">
        <f t="shared" si="8"/>
        <v>2230.6</v>
      </c>
      <c r="O23" s="231">
        <f t="shared" si="8"/>
        <v>-1520</v>
      </c>
      <c r="P23" s="231">
        <f t="shared" si="8"/>
        <v>710.6</v>
      </c>
      <c r="Q23" s="273"/>
    </row>
    <row r="24" spans="1:17" ht="16.5" customHeight="1">
      <c r="A24" s="36" t="s">
        <v>472</v>
      </c>
      <c r="B24" s="90" t="s">
        <v>39</v>
      </c>
      <c r="C24" s="25"/>
      <c r="D24" s="25"/>
      <c r="E24" s="25"/>
      <c r="F24" s="25"/>
      <c r="G24" s="25" t="s">
        <v>198</v>
      </c>
      <c r="H24" s="231">
        <f t="shared" ref="H24:P24" si="9">H348</f>
        <v>0</v>
      </c>
      <c r="I24" s="231">
        <f t="shared" si="9"/>
        <v>0</v>
      </c>
      <c r="J24" s="231">
        <f t="shared" si="1"/>
        <v>0</v>
      </c>
      <c r="K24" s="231">
        <f t="shared" si="9"/>
        <v>0</v>
      </c>
      <c r="L24" s="231">
        <f t="shared" si="9"/>
        <v>0</v>
      </c>
      <c r="M24" s="231">
        <f t="shared" si="9"/>
        <v>0</v>
      </c>
      <c r="N24" s="231">
        <f t="shared" si="9"/>
        <v>0</v>
      </c>
      <c r="O24" s="231">
        <f t="shared" si="9"/>
        <v>0</v>
      </c>
      <c r="P24" s="231">
        <f t="shared" si="9"/>
        <v>0</v>
      </c>
    </row>
    <row r="25" spans="1:17" ht="16.5" customHeight="1">
      <c r="A25" s="36" t="s">
        <v>403</v>
      </c>
      <c r="B25" s="111" t="s">
        <v>39</v>
      </c>
      <c r="C25" s="223" t="s">
        <v>13</v>
      </c>
      <c r="D25" s="223"/>
      <c r="E25" s="223"/>
      <c r="F25" s="223"/>
      <c r="G25" s="223"/>
      <c r="H25" s="229">
        <f t="shared" ref="H25:P25" si="10">H26+H40+H46+H68+H107+H56+H97</f>
        <v>18341.699999999997</v>
      </c>
      <c r="I25" s="229">
        <f t="shared" si="10"/>
        <v>1037.6000000000001</v>
      </c>
      <c r="J25" s="231">
        <f t="shared" si="1"/>
        <v>19379.299999999996</v>
      </c>
      <c r="K25" s="229">
        <f t="shared" si="10"/>
        <v>14128.7</v>
      </c>
      <c r="L25" s="229">
        <f t="shared" si="10"/>
        <v>0</v>
      </c>
      <c r="M25" s="229">
        <f t="shared" si="10"/>
        <v>14128.7</v>
      </c>
      <c r="N25" s="229">
        <f t="shared" si="10"/>
        <v>12746.300000000001</v>
      </c>
      <c r="O25" s="229">
        <f t="shared" si="10"/>
        <v>0</v>
      </c>
      <c r="P25" s="229">
        <f t="shared" si="10"/>
        <v>12746.300000000001</v>
      </c>
    </row>
    <row r="26" spans="1:17" ht="54" customHeight="1">
      <c r="A26" s="36" t="s">
        <v>14</v>
      </c>
      <c r="B26" s="111" t="s">
        <v>39</v>
      </c>
      <c r="C26" s="223" t="s">
        <v>13</v>
      </c>
      <c r="D26" s="223" t="s">
        <v>15</v>
      </c>
      <c r="E26" s="223"/>
      <c r="F26" s="223"/>
      <c r="G26" s="223"/>
      <c r="H26" s="229">
        <f t="shared" ref="H26:P26" si="11">H31</f>
        <v>1510.4</v>
      </c>
      <c r="I26" s="229">
        <f t="shared" si="11"/>
        <v>0</v>
      </c>
      <c r="J26" s="231">
        <f t="shared" si="1"/>
        <v>1510.4</v>
      </c>
      <c r="K26" s="229">
        <f t="shared" si="11"/>
        <v>1140</v>
      </c>
      <c r="L26" s="229">
        <f t="shared" si="11"/>
        <v>0</v>
      </c>
      <c r="M26" s="229">
        <f t="shared" si="11"/>
        <v>1140</v>
      </c>
      <c r="N26" s="229">
        <f t="shared" si="11"/>
        <v>1140</v>
      </c>
      <c r="O26" s="229">
        <f t="shared" si="11"/>
        <v>0</v>
      </c>
      <c r="P26" s="229">
        <f t="shared" si="11"/>
        <v>1140</v>
      </c>
    </row>
    <row r="27" spans="1:17" ht="25.5" hidden="1">
      <c r="A27" s="36" t="s">
        <v>16</v>
      </c>
      <c r="B27" s="111" t="s">
        <v>39</v>
      </c>
      <c r="C27" s="223" t="s">
        <v>13</v>
      </c>
      <c r="D27" s="223" t="s">
        <v>15</v>
      </c>
      <c r="E27" s="223" t="s">
        <v>203</v>
      </c>
      <c r="F27" s="223"/>
      <c r="G27" s="223"/>
      <c r="H27" s="229" t="e">
        <f t="shared" ref="H27:H29" si="12">H28</f>
        <v>#REF!</v>
      </c>
      <c r="I27" s="229"/>
      <c r="J27" s="231" t="e">
        <f t="shared" si="1"/>
        <v>#REF!</v>
      </c>
      <c r="K27" s="118"/>
      <c r="L27" s="118"/>
      <c r="M27" s="231">
        <f t="shared" ref="M27:M90" si="13">K27+L27</f>
        <v>0</v>
      </c>
      <c r="N27" s="118"/>
      <c r="O27" s="272"/>
      <c r="P27" s="281">
        <f t="shared" ref="P27:P90" si="14">N27+O27</f>
        <v>0</v>
      </c>
    </row>
    <row r="28" spans="1:17" ht="16.5" hidden="1" customHeight="1">
      <c r="A28" s="36" t="s">
        <v>205</v>
      </c>
      <c r="B28" s="111" t="s">
        <v>39</v>
      </c>
      <c r="C28" s="223" t="s">
        <v>13</v>
      </c>
      <c r="D28" s="223" t="s">
        <v>15</v>
      </c>
      <c r="E28" s="223" t="s">
        <v>204</v>
      </c>
      <c r="F28" s="223"/>
      <c r="G28" s="223"/>
      <c r="H28" s="229" t="e">
        <f t="shared" si="12"/>
        <v>#REF!</v>
      </c>
      <c r="I28" s="229"/>
      <c r="J28" s="231" t="e">
        <f t="shared" si="1"/>
        <v>#REF!</v>
      </c>
      <c r="K28" s="118"/>
      <c r="L28" s="118"/>
      <c r="M28" s="231">
        <f t="shared" si="13"/>
        <v>0</v>
      </c>
      <c r="N28" s="118"/>
      <c r="O28" s="272"/>
      <c r="P28" s="281">
        <f t="shared" si="14"/>
        <v>0</v>
      </c>
    </row>
    <row r="29" spans="1:17" ht="64.5" hidden="1" customHeight="1">
      <c r="A29" s="226" t="s">
        <v>18</v>
      </c>
      <c r="B29" s="110" t="s">
        <v>39</v>
      </c>
      <c r="C29" s="224" t="s">
        <v>13</v>
      </c>
      <c r="D29" s="224" t="s">
        <v>15</v>
      </c>
      <c r="E29" s="224" t="s">
        <v>204</v>
      </c>
      <c r="F29" s="224" t="s">
        <v>19</v>
      </c>
      <c r="G29" s="224"/>
      <c r="H29" s="228" t="e">
        <f t="shared" si="12"/>
        <v>#REF!</v>
      </c>
      <c r="I29" s="228"/>
      <c r="J29" s="231" t="e">
        <f t="shared" si="1"/>
        <v>#REF!</v>
      </c>
      <c r="K29" s="118"/>
      <c r="L29" s="118"/>
      <c r="M29" s="231">
        <f t="shared" si="13"/>
        <v>0</v>
      </c>
      <c r="N29" s="118"/>
      <c r="O29" s="272"/>
      <c r="P29" s="281">
        <f t="shared" si="14"/>
        <v>0</v>
      </c>
    </row>
    <row r="30" spans="1:17" ht="29.25" hidden="1" customHeight="1">
      <c r="A30" s="226" t="s">
        <v>20</v>
      </c>
      <c r="B30" s="110" t="s">
        <v>39</v>
      </c>
      <c r="C30" s="224" t="s">
        <v>13</v>
      </c>
      <c r="D30" s="224" t="s">
        <v>15</v>
      </c>
      <c r="E30" s="224" t="s">
        <v>204</v>
      </c>
      <c r="F30" s="224" t="s">
        <v>21</v>
      </c>
      <c r="G30" s="224"/>
      <c r="H30" s="228" t="e">
        <f>#REF!</f>
        <v>#REF!</v>
      </c>
      <c r="I30" s="228"/>
      <c r="J30" s="231" t="e">
        <f t="shared" si="1"/>
        <v>#REF!</v>
      </c>
      <c r="K30" s="118"/>
      <c r="L30" s="118"/>
      <c r="M30" s="231">
        <f t="shared" si="13"/>
        <v>0</v>
      </c>
      <c r="N30" s="118"/>
      <c r="O30" s="272"/>
      <c r="P30" s="281">
        <f t="shared" si="14"/>
        <v>0</v>
      </c>
    </row>
    <row r="31" spans="1:17" ht="29.25" customHeight="1">
      <c r="A31" s="36" t="s">
        <v>16</v>
      </c>
      <c r="B31" s="111" t="s">
        <v>39</v>
      </c>
      <c r="C31" s="223" t="s">
        <v>13</v>
      </c>
      <c r="D31" s="223" t="s">
        <v>15</v>
      </c>
      <c r="E31" s="223" t="s">
        <v>660</v>
      </c>
      <c r="F31" s="223"/>
      <c r="G31" s="223"/>
      <c r="H31" s="120">
        <f t="shared" ref="H31:P31" si="15">H32+H36</f>
        <v>1510.4</v>
      </c>
      <c r="I31" s="120">
        <f t="shared" si="15"/>
        <v>0</v>
      </c>
      <c r="J31" s="231">
        <f t="shared" si="1"/>
        <v>1510.4</v>
      </c>
      <c r="K31" s="120">
        <f t="shared" si="15"/>
        <v>1140</v>
      </c>
      <c r="L31" s="120">
        <f t="shared" si="15"/>
        <v>0</v>
      </c>
      <c r="M31" s="120">
        <f t="shared" si="15"/>
        <v>1140</v>
      </c>
      <c r="N31" s="120">
        <f t="shared" si="15"/>
        <v>1140</v>
      </c>
      <c r="O31" s="120">
        <f t="shared" si="15"/>
        <v>0</v>
      </c>
      <c r="P31" s="120">
        <f t="shared" si="15"/>
        <v>1140</v>
      </c>
    </row>
    <row r="32" spans="1:17" ht="15.75" customHeight="1">
      <c r="A32" s="36" t="s">
        <v>205</v>
      </c>
      <c r="B32" s="111" t="s">
        <v>39</v>
      </c>
      <c r="C32" s="223" t="s">
        <v>13</v>
      </c>
      <c r="D32" s="223" t="s">
        <v>15</v>
      </c>
      <c r="E32" s="223" t="s">
        <v>661</v>
      </c>
      <c r="F32" s="223"/>
      <c r="G32" s="223"/>
      <c r="H32" s="120">
        <f t="shared" ref="H32:P34" si="16">H33</f>
        <v>1510.4</v>
      </c>
      <c r="I32" s="120">
        <f t="shared" si="16"/>
        <v>0</v>
      </c>
      <c r="J32" s="231">
        <f t="shared" si="1"/>
        <v>1510.4</v>
      </c>
      <c r="K32" s="120">
        <f t="shared" si="16"/>
        <v>1140</v>
      </c>
      <c r="L32" s="120">
        <f t="shared" si="16"/>
        <v>0</v>
      </c>
      <c r="M32" s="120">
        <f t="shared" si="16"/>
        <v>1140</v>
      </c>
      <c r="N32" s="120">
        <f t="shared" si="16"/>
        <v>1140</v>
      </c>
      <c r="O32" s="120">
        <f t="shared" si="16"/>
        <v>0</v>
      </c>
      <c r="P32" s="120">
        <f t="shared" si="16"/>
        <v>1140</v>
      </c>
    </row>
    <row r="33" spans="1:16" ht="64.5" customHeight="1">
      <c r="A33" s="226" t="s">
        <v>18</v>
      </c>
      <c r="B33" s="110" t="s">
        <v>39</v>
      </c>
      <c r="C33" s="224" t="s">
        <v>13</v>
      </c>
      <c r="D33" s="224" t="s">
        <v>15</v>
      </c>
      <c r="E33" s="224" t="s">
        <v>661</v>
      </c>
      <c r="F33" s="224" t="s">
        <v>19</v>
      </c>
      <c r="G33" s="224"/>
      <c r="H33" s="120">
        <f t="shared" si="16"/>
        <v>1510.4</v>
      </c>
      <c r="I33" s="120">
        <f t="shared" si="16"/>
        <v>0</v>
      </c>
      <c r="J33" s="231">
        <f t="shared" si="1"/>
        <v>1510.4</v>
      </c>
      <c r="K33" s="120">
        <f t="shared" si="16"/>
        <v>1140</v>
      </c>
      <c r="L33" s="120">
        <f t="shared" si="16"/>
        <v>0</v>
      </c>
      <c r="M33" s="120">
        <f t="shared" si="16"/>
        <v>1140</v>
      </c>
      <c r="N33" s="120">
        <f t="shared" si="16"/>
        <v>1140</v>
      </c>
      <c r="O33" s="120">
        <f t="shared" si="16"/>
        <v>0</v>
      </c>
      <c r="P33" s="120">
        <f t="shared" si="16"/>
        <v>1140</v>
      </c>
    </row>
    <row r="34" spans="1:16" ht="39.75" customHeight="1">
      <c r="A34" s="226" t="s">
        <v>20</v>
      </c>
      <c r="B34" s="110" t="s">
        <v>39</v>
      </c>
      <c r="C34" s="224" t="s">
        <v>13</v>
      </c>
      <c r="D34" s="224" t="s">
        <v>15</v>
      </c>
      <c r="E34" s="224" t="s">
        <v>661</v>
      </c>
      <c r="F34" s="224" t="s">
        <v>21</v>
      </c>
      <c r="G34" s="224"/>
      <c r="H34" s="120">
        <f t="shared" si="16"/>
        <v>1510.4</v>
      </c>
      <c r="I34" s="120">
        <f t="shared" si="16"/>
        <v>0</v>
      </c>
      <c r="J34" s="231">
        <f t="shared" si="1"/>
        <v>1510.4</v>
      </c>
      <c r="K34" s="120">
        <f t="shared" si="16"/>
        <v>1140</v>
      </c>
      <c r="L34" s="120">
        <f t="shared" si="16"/>
        <v>0</v>
      </c>
      <c r="M34" s="120">
        <f t="shared" si="16"/>
        <v>1140</v>
      </c>
      <c r="N34" s="120">
        <f t="shared" si="16"/>
        <v>1140</v>
      </c>
      <c r="O34" s="120">
        <f t="shared" si="16"/>
        <v>0</v>
      </c>
      <c r="P34" s="120">
        <f t="shared" si="16"/>
        <v>1140</v>
      </c>
    </row>
    <row r="35" spans="1:16">
      <c r="A35" s="226" t="s">
        <v>9</v>
      </c>
      <c r="B35" s="110" t="s">
        <v>39</v>
      </c>
      <c r="C35" s="224" t="s">
        <v>13</v>
      </c>
      <c r="D35" s="224" t="s">
        <v>15</v>
      </c>
      <c r="E35" s="224" t="s">
        <v>661</v>
      </c>
      <c r="F35" s="224" t="s">
        <v>21</v>
      </c>
      <c r="G35" s="224" t="s">
        <v>10</v>
      </c>
      <c r="H35" s="233">
        <v>1510.4</v>
      </c>
      <c r="I35" s="233"/>
      <c r="J35" s="231">
        <f t="shared" si="1"/>
        <v>1510.4</v>
      </c>
      <c r="K35" s="120">
        <v>1140</v>
      </c>
      <c r="L35" s="120"/>
      <c r="M35" s="231">
        <f t="shared" si="13"/>
        <v>1140</v>
      </c>
      <c r="N35" s="120">
        <v>1140</v>
      </c>
      <c r="O35" s="272"/>
      <c r="P35" s="281">
        <f t="shared" si="14"/>
        <v>1140</v>
      </c>
    </row>
    <row r="36" spans="1:16" ht="51" hidden="1">
      <c r="A36" s="226" t="s">
        <v>900</v>
      </c>
      <c r="B36" s="110" t="s">
        <v>39</v>
      </c>
      <c r="C36" s="224" t="s">
        <v>13</v>
      </c>
      <c r="D36" s="224" t="s">
        <v>15</v>
      </c>
      <c r="E36" s="224" t="s">
        <v>897</v>
      </c>
      <c r="F36" s="224"/>
      <c r="G36" s="224"/>
      <c r="H36" s="120">
        <f t="shared" ref="H36:N38" si="17">H37</f>
        <v>0</v>
      </c>
      <c r="I36" s="120"/>
      <c r="J36" s="231">
        <f t="shared" si="1"/>
        <v>0</v>
      </c>
      <c r="K36" s="120">
        <f t="shared" si="17"/>
        <v>0</v>
      </c>
      <c r="L36" s="120"/>
      <c r="M36" s="231">
        <f t="shared" si="13"/>
        <v>0</v>
      </c>
      <c r="N36" s="120">
        <f t="shared" si="17"/>
        <v>0</v>
      </c>
      <c r="O36" s="272"/>
      <c r="P36" s="281">
        <f t="shared" si="14"/>
        <v>0</v>
      </c>
    </row>
    <row r="37" spans="1:16" ht="102" hidden="1">
      <c r="A37" s="226" t="s">
        <v>18</v>
      </c>
      <c r="B37" s="110" t="s">
        <v>39</v>
      </c>
      <c r="C37" s="224" t="s">
        <v>13</v>
      </c>
      <c r="D37" s="224" t="s">
        <v>15</v>
      </c>
      <c r="E37" s="224" t="s">
        <v>897</v>
      </c>
      <c r="F37" s="224" t="s">
        <v>19</v>
      </c>
      <c r="G37" s="224"/>
      <c r="H37" s="120">
        <f t="shared" si="17"/>
        <v>0</v>
      </c>
      <c r="I37" s="120"/>
      <c r="J37" s="231">
        <f t="shared" si="1"/>
        <v>0</v>
      </c>
      <c r="K37" s="120">
        <f t="shared" si="17"/>
        <v>0</v>
      </c>
      <c r="L37" s="120"/>
      <c r="M37" s="231">
        <f t="shared" si="13"/>
        <v>0</v>
      </c>
      <c r="N37" s="120">
        <f t="shared" si="17"/>
        <v>0</v>
      </c>
      <c r="O37" s="272"/>
      <c r="P37" s="281">
        <f t="shared" si="14"/>
        <v>0</v>
      </c>
    </row>
    <row r="38" spans="1:16" ht="38.25" hidden="1">
      <c r="A38" s="226" t="s">
        <v>20</v>
      </c>
      <c r="B38" s="110" t="s">
        <v>39</v>
      </c>
      <c r="C38" s="224" t="s">
        <v>13</v>
      </c>
      <c r="D38" s="224" t="s">
        <v>15</v>
      </c>
      <c r="E38" s="224" t="s">
        <v>897</v>
      </c>
      <c r="F38" s="224" t="s">
        <v>21</v>
      </c>
      <c r="G38" s="224"/>
      <c r="H38" s="120">
        <f t="shared" si="17"/>
        <v>0</v>
      </c>
      <c r="I38" s="120"/>
      <c r="J38" s="231">
        <f t="shared" si="1"/>
        <v>0</v>
      </c>
      <c r="K38" s="120">
        <f t="shared" si="17"/>
        <v>0</v>
      </c>
      <c r="L38" s="120"/>
      <c r="M38" s="231">
        <f t="shared" si="13"/>
        <v>0</v>
      </c>
      <c r="N38" s="120">
        <f t="shared" si="17"/>
        <v>0</v>
      </c>
      <c r="O38" s="272"/>
      <c r="P38" s="281">
        <f t="shared" si="14"/>
        <v>0</v>
      </c>
    </row>
    <row r="39" spans="1:16" hidden="1">
      <c r="A39" s="226" t="s">
        <v>629</v>
      </c>
      <c r="B39" s="110" t="s">
        <v>39</v>
      </c>
      <c r="C39" s="224" t="s">
        <v>13</v>
      </c>
      <c r="D39" s="224" t="s">
        <v>15</v>
      </c>
      <c r="E39" s="224" t="s">
        <v>897</v>
      </c>
      <c r="F39" s="224" t="s">
        <v>21</v>
      </c>
      <c r="G39" s="224" t="s">
        <v>197</v>
      </c>
      <c r="H39" s="233"/>
      <c r="I39" s="233"/>
      <c r="J39" s="231">
        <f t="shared" si="1"/>
        <v>0</v>
      </c>
      <c r="K39" s="120"/>
      <c r="L39" s="120"/>
      <c r="M39" s="231">
        <f t="shared" si="13"/>
        <v>0</v>
      </c>
      <c r="N39" s="118"/>
      <c r="O39" s="272"/>
      <c r="P39" s="281">
        <f t="shared" si="14"/>
        <v>0</v>
      </c>
    </row>
    <row r="40" spans="1:16" ht="76.5">
      <c r="A40" s="36" t="s">
        <v>22</v>
      </c>
      <c r="B40" s="111" t="s">
        <v>39</v>
      </c>
      <c r="C40" s="223" t="s">
        <v>13</v>
      </c>
      <c r="D40" s="223" t="s">
        <v>23</v>
      </c>
      <c r="E40" s="223"/>
      <c r="F40" s="223"/>
      <c r="G40" s="223"/>
      <c r="H40" s="229">
        <f t="shared" ref="H40:P44" si="18">H41</f>
        <v>250</v>
      </c>
      <c r="I40" s="229">
        <f t="shared" si="18"/>
        <v>0</v>
      </c>
      <c r="J40" s="231">
        <f t="shared" si="1"/>
        <v>250</v>
      </c>
      <c r="K40" s="229">
        <f t="shared" si="18"/>
        <v>200</v>
      </c>
      <c r="L40" s="229">
        <f t="shared" si="18"/>
        <v>0</v>
      </c>
      <c r="M40" s="229">
        <f t="shared" si="18"/>
        <v>200</v>
      </c>
      <c r="N40" s="229">
        <f t="shared" si="18"/>
        <v>250</v>
      </c>
      <c r="O40" s="229">
        <f t="shared" si="18"/>
        <v>0</v>
      </c>
      <c r="P40" s="229">
        <f t="shared" si="18"/>
        <v>250</v>
      </c>
    </row>
    <row r="41" spans="1:16" ht="28.5" customHeight="1">
      <c r="A41" s="36" t="s">
        <v>16</v>
      </c>
      <c r="B41" s="111" t="s">
        <v>39</v>
      </c>
      <c r="C41" s="223" t="s">
        <v>13</v>
      </c>
      <c r="D41" s="223" t="s">
        <v>23</v>
      </c>
      <c r="E41" s="223" t="s">
        <v>660</v>
      </c>
      <c r="F41" s="223"/>
      <c r="G41" s="223"/>
      <c r="H41" s="228">
        <f t="shared" si="18"/>
        <v>250</v>
      </c>
      <c r="I41" s="228">
        <f t="shared" si="18"/>
        <v>0</v>
      </c>
      <c r="J41" s="231">
        <f t="shared" si="1"/>
        <v>250</v>
      </c>
      <c r="K41" s="228">
        <f t="shared" si="18"/>
        <v>200</v>
      </c>
      <c r="L41" s="228">
        <f t="shared" si="18"/>
        <v>0</v>
      </c>
      <c r="M41" s="228">
        <f t="shared" si="18"/>
        <v>200</v>
      </c>
      <c r="N41" s="228">
        <f t="shared" si="18"/>
        <v>250</v>
      </c>
      <c r="O41" s="228">
        <f t="shared" si="18"/>
        <v>0</v>
      </c>
      <c r="P41" s="228">
        <f t="shared" si="18"/>
        <v>250</v>
      </c>
    </row>
    <row r="42" spans="1:16" ht="13.5" customHeight="1">
      <c r="A42" s="36" t="s">
        <v>207</v>
      </c>
      <c r="B42" s="111" t="s">
        <v>39</v>
      </c>
      <c r="C42" s="223" t="s">
        <v>13</v>
      </c>
      <c r="D42" s="223" t="s">
        <v>23</v>
      </c>
      <c r="E42" s="223" t="s">
        <v>662</v>
      </c>
      <c r="F42" s="223"/>
      <c r="G42" s="223"/>
      <c r="H42" s="228">
        <f t="shared" si="18"/>
        <v>250</v>
      </c>
      <c r="I42" s="228">
        <f t="shared" si="18"/>
        <v>0</v>
      </c>
      <c r="J42" s="231">
        <f t="shared" si="1"/>
        <v>250</v>
      </c>
      <c r="K42" s="228">
        <f t="shared" si="18"/>
        <v>200</v>
      </c>
      <c r="L42" s="228">
        <f t="shared" si="18"/>
        <v>0</v>
      </c>
      <c r="M42" s="228">
        <f t="shared" si="18"/>
        <v>200</v>
      </c>
      <c r="N42" s="228">
        <f t="shared" si="18"/>
        <v>250</v>
      </c>
      <c r="O42" s="228">
        <f t="shared" si="18"/>
        <v>0</v>
      </c>
      <c r="P42" s="228">
        <f t="shared" si="18"/>
        <v>250</v>
      </c>
    </row>
    <row r="43" spans="1:16" ht="76.5" customHeight="1">
      <c r="A43" s="226" t="s">
        <v>25</v>
      </c>
      <c r="B43" s="110" t="s">
        <v>39</v>
      </c>
      <c r="C43" s="224" t="s">
        <v>13</v>
      </c>
      <c r="D43" s="224" t="s">
        <v>23</v>
      </c>
      <c r="E43" s="224" t="s">
        <v>662</v>
      </c>
      <c r="F43" s="224" t="s">
        <v>19</v>
      </c>
      <c r="G43" s="224"/>
      <c r="H43" s="228">
        <f t="shared" si="18"/>
        <v>250</v>
      </c>
      <c r="I43" s="228">
        <f t="shared" si="18"/>
        <v>0</v>
      </c>
      <c r="J43" s="231">
        <f t="shared" si="1"/>
        <v>250</v>
      </c>
      <c r="K43" s="228">
        <f t="shared" si="18"/>
        <v>200</v>
      </c>
      <c r="L43" s="228">
        <f t="shared" si="18"/>
        <v>0</v>
      </c>
      <c r="M43" s="228">
        <f t="shared" si="18"/>
        <v>200</v>
      </c>
      <c r="N43" s="228">
        <f t="shared" si="18"/>
        <v>250</v>
      </c>
      <c r="O43" s="228">
        <f t="shared" si="18"/>
        <v>0</v>
      </c>
      <c r="P43" s="228">
        <f t="shared" si="18"/>
        <v>250</v>
      </c>
    </row>
    <row r="44" spans="1:16" ht="39.75" customHeight="1">
      <c r="A44" s="226" t="s">
        <v>20</v>
      </c>
      <c r="B44" s="110" t="s">
        <v>39</v>
      </c>
      <c r="C44" s="224" t="s">
        <v>13</v>
      </c>
      <c r="D44" s="224" t="s">
        <v>23</v>
      </c>
      <c r="E44" s="224" t="s">
        <v>662</v>
      </c>
      <c r="F44" s="224" t="s">
        <v>21</v>
      </c>
      <c r="G44" s="224"/>
      <c r="H44" s="228">
        <f t="shared" si="18"/>
        <v>250</v>
      </c>
      <c r="I44" s="228">
        <f t="shared" si="18"/>
        <v>0</v>
      </c>
      <c r="J44" s="231">
        <f t="shared" si="1"/>
        <v>250</v>
      </c>
      <c r="K44" s="228">
        <f t="shared" si="18"/>
        <v>200</v>
      </c>
      <c r="L44" s="228">
        <f t="shared" si="18"/>
        <v>0</v>
      </c>
      <c r="M44" s="228">
        <f t="shared" si="18"/>
        <v>200</v>
      </c>
      <c r="N44" s="228">
        <f t="shared" si="18"/>
        <v>250</v>
      </c>
      <c r="O44" s="228">
        <f t="shared" si="18"/>
        <v>0</v>
      </c>
      <c r="P44" s="228">
        <f t="shared" si="18"/>
        <v>250</v>
      </c>
    </row>
    <row r="45" spans="1:16">
      <c r="A45" s="226" t="s">
        <v>9</v>
      </c>
      <c r="B45" s="110" t="s">
        <v>39</v>
      </c>
      <c r="C45" s="224" t="s">
        <v>13</v>
      </c>
      <c r="D45" s="224" t="s">
        <v>23</v>
      </c>
      <c r="E45" s="224" t="s">
        <v>662</v>
      </c>
      <c r="F45" s="224" t="s">
        <v>21</v>
      </c>
      <c r="G45" s="224" t="s">
        <v>10</v>
      </c>
      <c r="H45" s="233">
        <v>250</v>
      </c>
      <c r="I45" s="233"/>
      <c r="J45" s="231">
        <f t="shared" si="1"/>
        <v>250</v>
      </c>
      <c r="K45" s="120">
        <v>200</v>
      </c>
      <c r="L45" s="120"/>
      <c r="M45" s="231">
        <f t="shared" si="13"/>
        <v>200</v>
      </c>
      <c r="N45" s="120">
        <v>250</v>
      </c>
      <c r="O45" s="272"/>
      <c r="P45" s="281">
        <f t="shared" si="14"/>
        <v>250</v>
      </c>
    </row>
    <row r="46" spans="1:16" ht="75.75" customHeight="1">
      <c r="A46" s="36" t="s">
        <v>525</v>
      </c>
      <c r="B46" s="111" t="s">
        <v>39</v>
      </c>
      <c r="C46" s="223" t="s">
        <v>13</v>
      </c>
      <c r="D46" s="223" t="s">
        <v>34</v>
      </c>
      <c r="E46" s="223"/>
      <c r="F46" s="223"/>
      <c r="G46" s="223"/>
      <c r="H46" s="229">
        <f t="shared" ref="H46:P50" si="19">H47</f>
        <v>10486.7</v>
      </c>
      <c r="I46" s="229">
        <f t="shared" si="19"/>
        <v>0.2</v>
      </c>
      <c r="J46" s="231">
        <f t="shared" si="1"/>
        <v>10486.900000000001</v>
      </c>
      <c r="K46" s="229">
        <f t="shared" si="19"/>
        <v>8632</v>
      </c>
      <c r="L46" s="229">
        <f t="shared" si="19"/>
        <v>0</v>
      </c>
      <c r="M46" s="229">
        <f t="shared" si="19"/>
        <v>8632</v>
      </c>
      <c r="N46" s="229">
        <f t="shared" si="19"/>
        <v>8700</v>
      </c>
      <c r="O46" s="229">
        <f t="shared" si="19"/>
        <v>0</v>
      </c>
      <c r="P46" s="229">
        <f t="shared" si="19"/>
        <v>8700</v>
      </c>
    </row>
    <row r="47" spans="1:16" ht="27.75" customHeight="1">
      <c r="A47" s="36" t="s">
        <v>16</v>
      </c>
      <c r="B47" s="111" t="s">
        <v>39</v>
      </c>
      <c r="C47" s="223" t="s">
        <v>13</v>
      </c>
      <c r="D47" s="223" t="s">
        <v>34</v>
      </c>
      <c r="E47" s="223" t="s">
        <v>660</v>
      </c>
      <c r="F47" s="223"/>
      <c r="G47" s="223"/>
      <c r="H47" s="228">
        <f t="shared" ref="H47:P47" si="20">H48+H52</f>
        <v>10486.7</v>
      </c>
      <c r="I47" s="228">
        <f t="shared" si="20"/>
        <v>0.2</v>
      </c>
      <c r="J47" s="231">
        <f t="shared" si="1"/>
        <v>10486.900000000001</v>
      </c>
      <c r="K47" s="228">
        <f t="shared" si="20"/>
        <v>8632</v>
      </c>
      <c r="L47" s="228">
        <f t="shared" si="20"/>
        <v>0</v>
      </c>
      <c r="M47" s="228">
        <f t="shared" si="20"/>
        <v>8632</v>
      </c>
      <c r="N47" s="228">
        <f t="shared" si="20"/>
        <v>8700</v>
      </c>
      <c r="O47" s="228">
        <f t="shared" si="20"/>
        <v>0</v>
      </c>
      <c r="P47" s="228">
        <f t="shared" si="20"/>
        <v>8700</v>
      </c>
    </row>
    <row r="48" spans="1:16" ht="12.75" customHeight="1">
      <c r="A48" s="36" t="s">
        <v>207</v>
      </c>
      <c r="B48" s="111" t="s">
        <v>39</v>
      </c>
      <c r="C48" s="223" t="s">
        <v>13</v>
      </c>
      <c r="D48" s="223" t="s">
        <v>34</v>
      </c>
      <c r="E48" s="223" t="s">
        <v>662</v>
      </c>
      <c r="F48" s="223"/>
      <c r="G48" s="223"/>
      <c r="H48" s="228">
        <f t="shared" si="19"/>
        <v>10486.7</v>
      </c>
      <c r="I48" s="228">
        <f t="shared" si="19"/>
        <v>0.2</v>
      </c>
      <c r="J48" s="231">
        <f t="shared" si="1"/>
        <v>10486.900000000001</v>
      </c>
      <c r="K48" s="228">
        <f t="shared" si="19"/>
        <v>8632</v>
      </c>
      <c r="L48" s="228">
        <f t="shared" si="19"/>
        <v>0</v>
      </c>
      <c r="M48" s="228">
        <f t="shared" si="19"/>
        <v>8632</v>
      </c>
      <c r="N48" s="228">
        <f t="shared" si="19"/>
        <v>8700</v>
      </c>
      <c r="O48" s="228">
        <f t="shared" si="19"/>
        <v>0</v>
      </c>
      <c r="P48" s="228">
        <f t="shared" si="19"/>
        <v>8700</v>
      </c>
    </row>
    <row r="49" spans="1:16" ht="65.25" customHeight="1">
      <c r="A49" s="226" t="s">
        <v>18</v>
      </c>
      <c r="B49" s="110" t="s">
        <v>39</v>
      </c>
      <c r="C49" s="224" t="s">
        <v>13</v>
      </c>
      <c r="D49" s="224" t="s">
        <v>34</v>
      </c>
      <c r="E49" s="224" t="s">
        <v>662</v>
      </c>
      <c r="F49" s="224" t="s">
        <v>19</v>
      </c>
      <c r="G49" s="224"/>
      <c r="H49" s="228">
        <f t="shared" si="19"/>
        <v>10486.7</v>
      </c>
      <c r="I49" s="228">
        <f t="shared" si="19"/>
        <v>0.2</v>
      </c>
      <c r="J49" s="231">
        <f t="shared" si="1"/>
        <v>10486.900000000001</v>
      </c>
      <c r="K49" s="228">
        <f t="shared" si="19"/>
        <v>8632</v>
      </c>
      <c r="L49" s="228">
        <f t="shared" si="19"/>
        <v>0</v>
      </c>
      <c r="M49" s="228">
        <f t="shared" si="19"/>
        <v>8632</v>
      </c>
      <c r="N49" s="228">
        <f t="shared" si="19"/>
        <v>8700</v>
      </c>
      <c r="O49" s="228">
        <f t="shared" si="19"/>
        <v>0</v>
      </c>
      <c r="P49" s="228">
        <f t="shared" si="19"/>
        <v>8700</v>
      </c>
    </row>
    <row r="50" spans="1:16" ht="40.5" customHeight="1">
      <c r="A50" s="226" t="s">
        <v>20</v>
      </c>
      <c r="B50" s="110" t="s">
        <v>39</v>
      </c>
      <c r="C50" s="224" t="s">
        <v>13</v>
      </c>
      <c r="D50" s="224" t="s">
        <v>34</v>
      </c>
      <c r="E50" s="224" t="s">
        <v>662</v>
      </c>
      <c r="F50" s="224" t="s">
        <v>21</v>
      </c>
      <c r="G50" s="224"/>
      <c r="H50" s="228">
        <f t="shared" si="19"/>
        <v>10486.7</v>
      </c>
      <c r="I50" s="228">
        <f t="shared" si="19"/>
        <v>0.2</v>
      </c>
      <c r="J50" s="231">
        <f t="shared" si="1"/>
        <v>10486.900000000001</v>
      </c>
      <c r="K50" s="228">
        <f t="shared" si="19"/>
        <v>8632</v>
      </c>
      <c r="L50" s="228">
        <f t="shared" si="19"/>
        <v>0</v>
      </c>
      <c r="M50" s="228">
        <f t="shared" si="19"/>
        <v>8632</v>
      </c>
      <c r="N50" s="228">
        <f t="shared" si="19"/>
        <v>8700</v>
      </c>
      <c r="O50" s="228">
        <f t="shared" si="19"/>
        <v>0</v>
      </c>
      <c r="P50" s="228">
        <f t="shared" si="19"/>
        <v>8700</v>
      </c>
    </row>
    <row r="51" spans="1:16">
      <c r="A51" s="226" t="s">
        <v>9</v>
      </c>
      <c r="B51" s="110" t="s">
        <v>39</v>
      </c>
      <c r="C51" s="224" t="s">
        <v>13</v>
      </c>
      <c r="D51" s="224" t="s">
        <v>34</v>
      </c>
      <c r="E51" s="224" t="s">
        <v>662</v>
      </c>
      <c r="F51" s="224" t="s">
        <v>21</v>
      </c>
      <c r="G51" s="224" t="s">
        <v>10</v>
      </c>
      <c r="H51" s="233">
        <v>10486.7</v>
      </c>
      <c r="I51" s="233">
        <v>0.2</v>
      </c>
      <c r="J51" s="231">
        <f t="shared" si="1"/>
        <v>10486.900000000001</v>
      </c>
      <c r="K51" s="120">
        <v>8632</v>
      </c>
      <c r="L51" s="120"/>
      <c r="M51" s="231">
        <f t="shared" si="13"/>
        <v>8632</v>
      </c>
      <c r="N51" s="120">
        <v>8700</v>
      </c>
      <c r="O51" s="272"/>
      <c r="P51" s="281">
        <f t="shared" si="14"/>
        <v>8700</v>
      </c>
    </row>
    <row r="52" spans="1:16" ht="51" hidden="1">
      <c r="A52" s="226" t="s">
        <v>900</v>
      </c>
      <c r="B52" s="110" t="s">
        <v>39</v>
      </c>
      <c r="C52" s="224" t="s">
        <v>13</v>
      </c>
      <c r="D52" s="224" t="s">
        <v>34</v>
      </c>
      <c r="E52" s="224" t="s">
        <v>897</v>
      </c>
      <c r="F52" s="224"/>
      <c r="G52" s="224"/>
      <c r="H52" s="120">
        <f t="shared" ref="H52:N54" si="21">H53</f>
        <v>0</v>
      </c>
      <c r="I52" s="120"/>
      <c r="J52" s="231">
        <f t="shared" si="1"/>
        <v>0</v>
      </c>
      <c r="K52" s="120">
        <f t="shared" si="21"/>
        <v>0</v>
      </c>
      <c r="L52" s="120"/>
      <c r="M52" s="231">
        <f t="shared" si="13"/>
        <v>0</v>
      </c>
      <c r="N52" s="120">
        <f t="shared" si="21"/>
        <v>0</v>
      </c>
      <c r="O52" s="272"/>
      <c r="P52" s="281">
        <f t="shared" si="14"/>
        <v>0</v>
      </c>
    </row>
    <row r="53" spans="1:16" ht="123" hidden="1" customHeight="1">
      <c r="A53" s="226" t="s">
        <v>18</v>
      </c>
      <c r="B53" s="110" t="s">
        <v>39</v>
      </c>
      <c r="C53" s="224" t="s">
        <v>13</v>
      </c>
      <c r="D53" s="224" t="s">
        <v>34</v>
      </c>
      <c r="E53" s="224" t="s">
        <v>897</v>
      </c>
      <c r="F53" s="224" t="s">
        <v>19</v>
      </c>
      <c r="G53" s="224"/>
      <c r="H53" s="120">
        <f t="shared" si="21"/>
        <v>0</v>
      </c>
      <c r="I53" s="120"/>
      <c r="J53" s="231">
        <f t="shared" si="1"/>
        <v>0</v>
      </c>
      <c r="K53" s="120">
        <f t="shared" si="21"/>
        <v>0</v>
      </c>
      <c r="L53" s="120"/>
      <c r="M53" s="231">
        <f t="shared" si="13"/>
        <v>0</v>
      </c>
      <c r="N53" s="120">
        <f t="shared" si="21"/>
        <v>0</v>
      </c>
      <c r="O53" s="272"/>
      <c r="P53" s="281">
        <f t="shared" si="14"/>
        <v>0</v>
      </c>
    </row>
    <row r="54" spans="1:16" ht="38.25" hidden="1">
      <c r="A54" s="226" t="s">
        <v>20</v>
      </c>
      <c r="B54" s="110" t="s">
        <v>39</v>
      </c>
      <c r="C54" s="224" t="s">
        <v>13</v>
      </c>
      <c r="D54" s="224" t="s">
        <v>34</v>
      </c>
      <c r="E54" s="224" t="s">
        <v>897</v>
      </c>
      <c r="F54" s="224" t="s">
        <v>21</v>
      </c>
      <c r="G54" s="224"/>
      <c r="H54" s="120">
        <f t="shared" si="21"/>
        <v>0</v>
      </c>
      <c r="I54" s="120"/>
      <c r="J54" s="231">
        <f t="shared" si="1"/>
        <v>0</v>
      </c>
      <c r="K54" s="120">
        <f t="shared" si="21"/>
        <v>0</v>
      </c>
      <c r="L54" s="120"/>
      <c r="M54" s="231">
        <f t="shared" si="13"/>
        <v>0</v>
      </c>
      <c r="N54" s="120">
        <f t="shared" si="21"/>
        <v>0</v>
      </c>
      <c r="O54" s="272"/>
      <c r="P54" s="281">
        <f t="shared" si="14"/>
        <v>0</v>
      </c>
    </row>
    <row r="55" spans="1:16" hidden="1">
      <c r="A55" s="226" t="s">
        <v>898</v>
      </c>
      <c r="B55" s="110" t="s">
        <v>39</v>
      </c>
      <c r="C55" s="224" t="s">
        <v>13</v>
      </c>
      <c r="D55" s="224" t="s">
        <v>34</v>
      </c>
      <c r="E55" s="224" t="s">
        <v>897</v>
      </c>
      <c r="F55" s="224" t="s">
        <v>21</v>
      </c>
      <c r="G55" s="224" t="s">
        <v>197</v>
      </c>
      <c r="H55" s="233"/>
      <c r="I55" s="233"/>
      <c r="J55" s="231">
        <f t="shared" si="1"/>
        <v>0</v>
      </c>
      <c r="K55" s="120"/>
      <c r="L55" s="120"/>
      <c r="M55" s="231">
        <f t="shared" si="13"/>
        <v>0</v>
      </c>
      <c r="N55" s="118"/>
      <c r="O55" s="272"/>
      <c r="P55" s="281">
        <f t="shared" si="14"/>
        <v>0</v>
      </c>
    </row>
    <row r="56" spans="1:16">
      <c r="A56" s="36" t="s">
        <v>36</v>
      </c>
      <c r="B56" s="111" t="s">
        <v>39</v>
      </c>
      <c r="C56" s="223" t="s">
        <v>13</v>
      </c>
      <c r="D56" s="223" t="s">
        <v>37</v>
      </c>
      <c r="E56" s="223"/>
      <c r="F56" s="223"/>
      <c r="G56" s="223"/>
      <c r="H56" s="229">
        <f t="shared" ref="H56:P56" si="22">H57+H62</f>
        <v>39.1</v>
      </c>
      <c r="I56" s="229">
        <f t="shared" si="22"/>
        <v>0</v>
      </c>
      <c r="J56" s="231">
        <f t="shared" si="1"/>
        <v>39.1</v>
      </c>
      <c r="K56" s="229">
        <f t="shared" si="22"/>
        <v>0.7</v>
      </c>
      <c r="L56" s="229">
        <f t="shared" si="22"/>
        <v>0</v>
      </c>
      <c r="M56" s="229">
        <f t="shared" si="22"/>
        <v>0.7</v>
      </c>
      <c r="N56" s="229">
        <f t="shared" si="22"/>
        <v>0.6</v>
      </c>
      <c r="O56" s="229">
        <f t="shared" si="22"/>
        <v>0</v>
      </c>
      <c r="P56" s="229">
        <f t="shared" si="22"/>
        <v>0.6</v>
      </c>
    </row>
    <row r="57" spans="1:16" ht="49.5" hidden="1" customHeight="1">
      <c r="A57" s="226" t="s">
        <v>458</v>
      </c>
      <c r="B57" s="110" t="s">
        <v>39</v>
      </c>
      <c r="C57" s="224" t="s">
        <v>13</v>
      </c>
      <c r="D57" s="224" t="s">
        <v>37</v>
      </c>
      <c r="E57" s="224" t="s">
        <v>459</v>
      </c>
      <c r="F57" s="224"/>
      <c r="G57" s="224"/>
      <c r="H57" s="228">
        <f t="shared" ref="H57:H58" si="23">H58</f>
        <v>0</v>
      </c>
      <c r="I57" s="228"/>
      <c r="J57" s="231">
        <f t="shared" si="1"/>
        <v>0</v>
      </c>
      <c r="K57" s="118"/>
      <c r="L57" s="118"/>
      <c r="M57" s="231">
        <f t="shared" si="13"/>
        <v>0</v>
      </c>
      <c r="N57" s="118"/>
      <c r="O57" s="272"/>
      <c r="P57" s="281">
        <f t="shared" si="14"/>
        <v>0</v>
      </c>
    </row>
    <row r="58" spans="1:16" ht="26.25" hidden="1" customHeight="1">
      <c r="A58" s="226" t="s">
        <v>35</v>
      </c>
      <c r="B58" s="110" t="s">
        <v>39</v>
      </c>
      <c r="C58" s="224" t="s">
        <v>13</v>
      </c>
      <c r="D58" s="224" t="s">
        <v>37</v>
      </c>
      <c r="E58" s="224" t="s">
        <v>459</v>
      </c>
      <c r="F58" s="224" t="s">
        <v>27</v>
      </c>
      <c r="G58" s="224"/>
      <c r="H58" s="228">
        <f t="shared" si="23"/>
        <v>0</v>
      </c>
      <c r="I58" s="228"/>
      <c r="J58" s="231">
        <f t="shared" si="1"/>
        <v>0</v>
      </c>
      <c r="K58" s="118"/>
      <c r="L58" s="118"/>
      <c r="M58" s="231">
        <f t="shared" si="13"/>
        <v>0</v>
      </c>
      <c r="N58" s="118"/>
      <c r="O58" s="272"/>
      <c r="P58" s="281">
        <f t="shared" si="14"/>
        <v>0</v>
      </c>
    </row>
    <row r="59" spans="1:16" ht="38.25" hidden="1" customHeight="1">
      <c r="A59" s="226" t="s">
        <v>28</v>
      </c>
      <c r="B59" s="110" t="s">
        <v>39</v>
      </c>
      <c r="C59" s="224" t="s">
        <v>13</v>
      </c>
      <c r="D59" s="224" t="s">
        <v>37</v>
      </c>
      <c r="E59" s="224" t="s">
        <v>459</v>
      </c>
      <c r="F59" s="224" t="s">
        <v>76</v>
      </c>
      <c r="G59" s="224"/>
      <c r="H59" s="228">
        <f t="shared" ref="H59" si="24">H60+H61</f>
        <v>0</v>
      </c>
      <c r="I59" s="228"/>
      <c r="J59" s="231">
        <f t="shared" si="1"/>
        <v>0</v>
      </c>
      <c r="K59" s="118"/>
      <c r="L59" s="118"/>
      <c r="M59" s="231">
        <f t="shared" si="13"/>
        <v>0</v>
      </c>
      <c r="N59" s="118"/>
      <c r="O59" s="272"/>
      <c r="P59" s="281">
        <f t="shared" si="14"/>
        <v>0</v>
      </c>
    </row>
    <row r="60" spans="1:16" hidden="1">
      <c r="A60" s="226" t="s">
        <v>11</v>
      </c>
      <c r="B60" s="110" t="s">
        <v>39</v>
      </c>
      <c r="C60" s="224" t="s">
        <v>13</v>
      </c>
      <c r="D60" s="224" t="s">
        <v>37</v>
      </c>
      <c r="E60" s="224" t="s">
        <v>459</v>
      </c>
      <c r="F60" s="224" t="s">
        <v>76</v>
      </c>
      <c r="G60" s="224" t="s">
        <v>12</v>
      </c>
      <c r="H60" s="233"/>
      <c r="I60" s="233"/>
      <c r="J60" s="231">
        <f t="shared" si="1"/>
        <v>0</v>
      </c>
      <c r="K60" s="118"/>
      <c r="L60" s="118"/>
      <c r="M60" s="231">
        <f t="shared" si="13"/>
        <v>0</v>
      </c>
      <c r="N60" s="118"/>
      <c r="O60" s="272"/>
      <c r="P60" s="281">
        <f t="shared" si="14"/>
        <v>0</v>
      </c>
    </row>
    <row r="61" spans="1:16" hidden="1">
      <c r="A61" s="226" t="s">
        <v>629</v>
      </c>
      <c r="B61" s="110" t="s">
        <v>39</v>
      </c>
      <c r="C61" s="224" t="s">
        <v>13</v>
      </c>
      <c r="D61" s="224" t="s">
        <v>37</v>
      </c>
      <c r="E61" s="224" t="s">
        <v>459</v>
      </c>
      <c r="F61" s="224" t="s">
        <v>76</v>
      </c>
      <c r="G61" s="224" t="s">
        <v>197</v>
      </c>
      <c r="H61" s="228"/>
      <c r="I61" s="228"/>
      <c r="J61" s="231">
        <f t="shared" si="1"/>
        <v>0</v>
      </c>
      <c r="K61" s="118"/>
      <c r="L61" s="118"/>
      <c r="M61" s="231">
        <f t="shared" si="13"/>
        <v>0</v>
      </c>
      <c r="N61" s="118"/>
      <c r="O61" s="272"/>
      <c r="P61" s="281">
        <f t="shared" si="14"/>
        <v>0</v>
      </c>
    </row>
    <row r="62" spans="1:16" ht="28.5" customHeight="1">
      <c r="A62" s="36" t="s">
        <v>16</v>
      </c>
      <c r="B62" s="111" t="s">
        <v>39</v>
      </c>
      <c r="C62" s="223" t="s">
        <v>13</v>
      </c>
      <c r="D62" s="223" t="s">
        <v>37</v>
      </c>
      <c r="E62" s="223" t="s">
        <v>660</v>
      </c>
      <c r="F62" s="223"/>
      <c r="G62" s="223"/>
      <c r="H62" s="228">
        <f t="shared" ref="H62:P64" si="25">H63</f>
        <v>39.1</v>
      </c>
      <c r="I62" s="228">
        <f t="shared" si="25"/>
        <v>0</v>
      </c>
      <c r="J62" s="231">
        <f t="shared" si="1"/>
        <v>39.1</v>
      </c>
      <c r="K62" s="228">
        <f t="shared" si="25"/>
        <v>0.7</v>
      </c>
      <c r="L62" s="228">
        <f t="shared" si="25"/>
        <v>0</v>
      </c>
      <c r="M62" s="228">
        <f t="shared" si="25"/>
        <v>0.7</v>
      </c>
      <c r="N62" s="228">
        <f t="shared" si="25"/>
        <v>0.6</v>
      </c>
      <c r="O62" s="228">
        <f t="shared" si="25"/>
        <v>0</v>
      </c>
      <c r="P62" s="228">
        <f t="shared" si="25"/>
        <v>0.6</v>
      </c>
    </row>
    <row r="63" spans="1:16" ht="52.5" customHeight="1">
      <c r="A63" s="226" t="s">
        <v>458</v>
      </c>
      <c r="B63" s="110" t="s">
        <v>39</v>
      </c>
      <c r="C63" s="224" t="s">
        <v>13</v>
      </c>
      <c r="D63" s="224" t="s">
        <v>37</v>
      </c>
      <c r="E63" s="224" t="s">
        <v>663</v>
      </c>
      <c r="F63" s="224"/>
      <c r="G63" s="224"/>
      <c r="H63" s="228">
        <f t="shared" si="25"/>
        <v>39.1</v>
      </c>
      <c r="I63" s="228">
        <f t="shared" si="25"/>
        <v>0</v>
      </c>
      <c r="J63" s="231">
        <f t="shared" si="1"/>
        <v>39.1</v>
      </c>
      <c r="K63" s="228">
        <f t="shared" si="25"/>
        <v>0.7</v>
      </c>
      <c r="L63" s="228">
        <f t="shared" si="25"/>
        <v>0</v>
      </c>
      <c r="M63" s="228">
        <f t="shared" si="25"/>
        <v>0.7</v>
      </c>
      <c r="N63" s="228">
        <f t="shared" si="25"/>
        <v>0.6</v>
      </c>
      <c r="O63" s="228">
        <f t="shared" si="25"/>
        <v>0</v>
      </c>
      <c r="P63" s="228">
        <f t="shared" si="25"/>
        <v>0.6</v>
      </c>
    </row>
    <row r="64" spans="1:16" ht="27" customHeight="1">
      <c r="A64" s="226" t="s">
        <v>35</v>
      </c>
      <c r="B64" s="110" t="s">
        <v>39</v>
      </c>
      <c r="C64" s="224" t="s">
        <v>13</v>
      </c>
      <c r="D64" s="224" t="s">
        <v>37</v>
      </c>
      <c r="E64" s="224" t="s">
        <v>663</v>
      </c>
      <c r="F64" s="224" t="s">
        <v>27</v>
      </c>
      <c r="G64" s="224"/>
      <c r="H64" s="228">
        <f t="shared" si="25"/>
        <v>39.1</v>
      </c>
      <c r="I64" s="228">
        <f t="shared" si="25"/>
        <v>0</v>
      </c>
      <c r="J64" s="231">
        <f t="shared" si="1"/>
        <v>39.1</v>
      </c>
      <c r="K64" s="228">
        <f t="shared" si="25"/>
        <v>0.7</v>
      </c>
      <c r="L64" s="228">
        <f t="shared" si="25"/>
        <v>0</v>
      </c>
      <c r="M64" s="228">
        <f t="shared" si="25"/>
        <v>0.7</v>
      </c>
      <c r="N64" s="228">
        <f t="shared" si="25"/>
        <v>0.6</v>
      </c>
      <c r="O64" s="228">
        <f t="shared" si="25"/>
        <v>0</v>
      </c>
      <c r="P64" s="228">
        <f t="shared" si="25"/>
        <v>0.6</v>
      </c>
    </row>
    <row r="65" spans="1:16" ht="38.25" customHeight="1">
      <c r="A65" s="226" t="s">
        <v>28</v>
      </c>
      <c r="B65" s="110" t="s">
        <v>39</v>
      </c>
      <c r="C65" s="224" t="s">
        <v>13</v>
      </c>
      <c r="D65" s="224" t="s">
        <v>37</v>
      </c>
      <c r="E65" s="224" t="s">
        <v>663</v>
      </c>
      <c r="F65" s="224" t="s">
        <v>76</v>
      </c>
      <c r="G65" s="224"/>
      <c r="H65" s="228">
        <f t="shared" ref="H65:P65" si="26">H66+H67</f>
        <v>39.1</v>
      </c>
      <c r="I65" s="228">
        <f t="shared" si="26"/>
        <v>0</v>
      </c>
      <c r="J65" s="231">
        <f t="shared" si="1"/>
        <v>39.1</v>
      </c>
      <c r="K65" s="228">
        <f t="shared" si="26"/>
        <v>0.7</v>
      </c>
      <c r="L65" s="228">
        <f t="shared" si="26"/>
        <v>0</v>
      </c>
      <c r="M65" s="228">
        <f t="shared" si="26"/>
        <v>0.7</v>
      </c>
      <c r="N65" s="228">
        <f t="shared" si="26"/>
        <v>0.6</v>
      </c>
      <c r="O65" s="228">
        <f t="shared" si="26"/>
        <v>0</v>
      </c>
      <c r="P65" s="228">
        <f t="shared" si="26"/>
        <v>0.6</v>
      </c>
    </row>
    <row r="66" spans="1:16" hidden="1">
      <c r="A66" s="226" t="s">
        <v>11</v>
      </c>
      <c r="B66" s="110" t="s">
        <v>39</v>
      </c>
      <c r="C66" s="224" t="s">
        <v>13</v>
      </c>
      <c r="D66" s="224" t="s">
        <v>37</v>
      </c>
      <c r="E66" s="224" t="s">
        <v>663</v>
      </c>
      <c r="F66" s="224" t="s">
        <v>76</v>
      </c>
      <c r="G66" s="224" t="s">
        <v>12</v>
      </c>
      <c r="H66" s="233"/>
      <c r="I66" s="233"/>
      <c r="J66" s="231">
        <f t="shared" si="1"/>
        <v>0</v>
      </c>
      <c r="K66" s="118"/>
      <c r="L66" s="118"/>
      <c r="M66" s="231">
        <f t="shared" si="13"/>
        <v>0</v>
      </c>
      <c r="N66" s="118"/>
      <c r="O66" s="272"/>
      <c r="P66" s="281">
        <f t="shared" si="14"/>
        <v>0</v>
      </c>
    </row>
    <row r="67" spans="1:16">
      <c r="A67" s="226" t="s">
        <v>629</v>
      </c>
      <c r="B67" s="110" t="s">
        <v>39</v>
      </c>
      <c r="C67" s="224" t="s">
        <v>13</v>
      </c>
      <c r="D67" s="224" t="s">
        <v>37</v>
      </c>
      <c r="E67" s="224" t="s">
        <v>663</v>
      </c>
      <c r="F67" s="224" t="s">
        <v>76</v>
      </c>
      <c r="G67" s="224" t="s">
        <v>197</v>
      </c>
      <c r="H67" s="233">
        <v>39.1</v>
      </c>
      <c r="I67" s="233"/>
      <c r="J67" s="231">
        <f t="shared" si="1"/>
        <v>39.1</v>
      </c>
      <c r="K67" s="118">
        <v>0.7</v>
      </c>
      <c r="L67" s="118"/>
      <c r="M67" s="231">
        <f t="shared" si="13"/>
        <v>0.7</v>
      </c>
      <c r="N67" s="120">
        <v>0.6</v>
      </c>
      <c r="O67" s="272"/>
      <c r="P67" s="281">
        <f t="shared" si="14"/>
        <v>0.6</v>
      </c>
    </row>
    <row r="68" spans="1:16" ht="63.75" hidden="1">
      <c r="A68" s="36" t="s">
        <v>40</v>
      </c>
      <c r="B68" s="111" t="s">
        <v>39</v>
      </c>
      <c r="C68" s="223" t="s">
        <v>13</v>
      </c>
      <c r="D68" s="223" t="s">
        <v>41</v>
      </c>
      <c r="E68" s="223"/>
      <c r="F68" s="223"/>
      <c r="G68" s="223"/>
      <c r="H68" s="229">
        <f t="shared" ref="H68:N68" si="27">H69+H81</f>
        <v>0</v>
      </c>
      <c r="I68" s="229"/>
      <c r="J68" s="231">
        <f t="shared" si="1"/>
        <v>0</v>
      </c>
      <c r="K68" s="229">
        <f t="shared" si="27"/>
        <v>0</v>
      </c>
      <c r="L68" s="229"/>
      <c r="M68" s="231">
        <f t="shared" si="13"/>
        <v>0</v>
      </c>
      <c r="N68" s="229">
        <f t="shared" si="27"/>
        <v>0</v>
      </c>
      <c r="O68" s="272"/>
      <c r="P68" s="281">
        <f t="shared" si="14"/>
        <v>0</v>
      </c>
    </row>
    <row r="69" spans="1:16" ht="25.5" hidden="1">
      <c r="A69" s="36" t="s">
        <v>16</v>
      </c>
      <c r="B69" s="111" t="s">
        <v>39</v>
      </c>
      <c r="C69" s="223" t="s">
        <v>13</v>
      </c>
      <c r="D69" s="223" t="s">
        <v>41</v>
      </c>
      <c r="E69" s="223" t="s">
        <v>203</v>
      </c>
      <c r="F69" s="223"/>
      <c r="G69" s="223"/>
      <c r="H69" s="229">
        <f t="shared" ref="H69" si="28">H70+H74</f>
        <v>0</v>
      </c>
      <c r="I69" s="229"/>
      <c r="J69" s="231">
        <f t="shared" si="1"/>
        <v>0</v>
      </c>
      <c r="K69" s="118"/>
      <c r="L69" s="118"/>
      <c r="M69" s="231">
        <f t="shared" si="13"/>
        <v>0</v>
      </c>
      <c r="N69" s="118"/>
      <c r="O69" s="272"/>
      <c r="P69" s="281">
        <f t="shared" si="14"/>
        <v>0</v>
      </c>
    </row>
    <row r="70" spans="1:16" ht="13.5" hidden="1">
      <c r="A70" s="36" t="s">
        <v>207</v>
      </c>
      <c r="B70" s="111" t="s">
        <v>39</v>
      </c>
      <c r="C70" s="223" t="s">
        <v>13</v>
      </c>
      <c r="D70" s="223" t="s">
        <v>41</v>
      </c>
      <c r="E70" s="223" t="s">
        <v>206</v>
      </c>
      <c r="F70" s="18"/>
      <c r="G70" s="18"/>
      <c r="H70" s="229">
        <f t="shared" ref="H70:H72" si="29">H71</f>
        <v>0</v>
      </c>
      <c r="I70" s="229"/>
      <c r="J70" s="231">
        <f t="shared" si="1"/>
        <v>0</v>
      </c>
      <c r="K70" s="118"/>
      <c r="L70" s="118"/>
      <c r="M70" s="231">
        <f t="shared" si="13"/>
        <v>0</v>
      </c>
      <c r="N70" s="118"/>
      <c r="O70" s="272"/>
      <c r="P70" s="281">
        <f t="shared" si="14"/>
        <v>0</v>
      </c>
    </row>
    <row r="71" spans="1:16" ht="63.75" hidden="1" customHeight="1">
      <c r="A71" s="226" t="s">
        <v>18</v>
      </c>
      <c r="B71" s="110" t="s">
        <v>39</v>
      </c>
      <c r="C71" s="224" t="s">
        <v>13</v>
      </c>
      <c r="D71" s="224" t="s">
        <v>41</v>
      </c>
      <c r="E71" s="224" t="s">
        <v>206</v>
      </c>
      <c r="F71" s="224" t="s">
        <v>19</v>
      </c>
      <c r="G71" s="224"/>
      <c r="H71" s="228">
        <f t="shared" si="29"/>
        <v>0</v>
      </c>
      <c r="I71" s="228"/>
      <c r="J71" s="231">
        <f t="shared" si="1"/>
        <v>0</v>
      </c>
      <c r="K71" s="118"/>
      <c r="L71" s="118"/>
      <c r="M71" s="231">
        <f t="shared" si="13"/>
        <v>0</v>
      </c>
      <c r="N71" s="118"/>
      <c r="O71" s="272"/>
      <c r="P71" s="281">
        <f t="shared" si="14"/>
        <v>0</v>
      </c>
    </row>
    <row r="72" spans="1:16" ht="26.25" hidden="1" customHeight="1">
      <c r="A72" s="226" t="s">
        <v>20</v>
      </c>
      <c r="B72" s="110" t="s">
        <v>39</v>
      </c>
      <c r="C72" s="224" t="s">
        <v>13</v>
      </c>
      <c r="D72" s="224" t="s">
        <v>41</v>
      </c>
      <c r="E72" s="224" t="s">
        <v>206</v>
      </c>
      <c r="F72" s="224" t="s">
        <v>21</v>
      </c>
      <c r="G72" s="224"/>
      <c r="H72" s="228">
        <f t="shared" si="29"/>
        <v>0</v>
      </c>
      <c r="I72" s="228"/>
      <c r="J72" s="231">
        <f t="shared" si="1"/>
        <v>0</v>
      </c>
      <c r="K72" s="118"/>
      <c r="L72" s="118"/>
      <c r="M72" s="231">
        <f t="shared" si="13"/>
        <v>0</v>
      </c>
      <c r="N72" s="118"/>
      <c r="O72" s="272"/>
      <c r="P72" s="281">
        <f t="shared" si="14"/>
        <v>0</v>
      </c>
    </row>
    <row r="73" spans="1:16" hidden="1">
      <c r="A73" s="226" t="s">
        <v>9</v>
      </c>
      <c r="B73" s="110" t="s">
        <v>39</v>
      </c>
      <c r="C73" s="224" t="s">
        <v>13</v>
      </c>
      <c r="D73" s="224" t="s">
        <v>41</v>
      </c>
      <c r="E73" s="224" t="s">
        <v>206</v>
      </c>
      <c r="F73" s="224" t="s">
        <v>21</v>
      </c>
      <c r="G73" s="224" t="s">
        <v>10</v>
      </c>
      <c r="H73" s="233"/>
      <c r="I73" s="233"/>
      <c r="J73" s="231">
        <f t="shared" si="1"/>
        <v>0</v>
      </c>
      <c r="K73" s="118"/>
      <c r="L73" s="118"/>
      <c r="M73" s="231">
        <f t="shared" si="13"/>
        <v>0</v>
      </c>
      <c r="N73" s="118"/>
      <c r="O73" s="272"/>
      <c r="P73" s="281">
        <f t="shared" si="14"/>
        <v>0</v>
      </c>
    </row>
    <row r="74" spans="1:16" ht="26.25" hidden="1" customHeight="1">
      <c r="A74" s="226" t="s">
        <v>647</v>
      </c>
      <c r="B74" s="110" t="s">
        <v>39</v>
      </c>
      <c r="C74" s="224" t="s">
        <v>13</v>
      </c>
      <c r="D74" s="224" t="s">
        <v>41</v>
      </c>
      <c r="E74" s="224" t="s">
        <v>648</v>
      </c>
      <c r="F74" s="224"/>
      <c r="G74" s="224"/>
      <c r="H74" s="228">
        <f t="shared" ref="H74" si="30">H77+H80</f>
        <v>0</v>
      </c>
      <c r="I74" s="228"/>
      <c r="J74" s="231">
        <f t="shared" si="1"/>
        <v>0</v>
      </c>
      <c r="K74" s="118"/>
      <c r="L74" s="118"/>
      <c r="M74" s="231">
        <f t="shared" si="13"/>
        <v>0</v>
      </c>
      <c r="N74" s="118"/>
      <c r="O74" s="272"/>
      <c r="P74" s="281">
        <f t="shared" si="14"/>
        <v>0</v>
      </c>
    </row>
    <row r="75" spans="1:16" ht="67.5" hidden="1" customHeight="1">
      <c r="A75" s="226" t="s">
        <v>18</v>
      </c>
      <c r="B75" s="110" t="s">
        <v>39</v>
      </c>
      <c r="C75" s="224" t="s">
        <v>13</v>
      </c>
      <c r="D75" s="224" t="s">
        <v>41</v>
      </c>
      <c r="E75" s="224" t="s">
        <v>648</v>
      </c>
      <c r="F75" s="224" t="s">
        <v>19</v>
      </c>
      <c r="G75" s="224"/>
      <c r="H75" s="228">
        <f t="shared" ref="H75:H76" si="31">H76</f>
        <v>0</v>
      </c>
      <c r="I75" s="228"/>
      <c r="J75" s="231">
        <f t="shared" si="1"/>
        <v>0</v>
      </c>
      <c r="K75" s="118"/>
      <c r="L75" s="118"/>
      <c r="M75" s="231">
        <f t="shared" si="13"/>
        <v>0</v>
      </c>
      <c r="N75" s="118"/>
      <c r="O75" s="272"/>
      <c r="P75" s="281">
        <f t="shared" si="14"/>
        <v>0</v>
      </c>
    </row>
    <row r="76" spans="1:16" ht="26.25" hidden="1" customHeight="1">
      <c r="A76" s="226" t="s">
        <v>20</v>
      </c>
      <c r="B76" s="110" t="s">
        <v>39</v>
      </c>
      <c r="C76" s="224" t="s">
        <v>13</v>
      </c>
      <c r="D76" s="224" t="s">
        <v>41</v>
      </c>
      <c r="E76" s="224" t="s">
        <v>648</v>
      </c>
      <c r="F76" s="224" t="s">
        <v>21</v>
      </c>
      <c r="G76" s="224"/>
      <c r="H76" s="228">
        <f t="shared" si="31"/>
        <v>0</v>
      </c>
      <c r="I76" s="228"/>
      <c r="J76" s="231">
        <f t="shared" si="1"/>
        <v>0</v>
      </c>
      <c r="K76" s="118"/>
      <c r="L76" s="118"/>
      <c r="M76" s="231">
        <f t="shared" si="13"/>
        <v>0</v>
      </c>
      <c r="N76" s="118"/>
      <c r="O76" s="272"/>
      <c r="P76" s="281">
        <f t="shared" si="14"/>
        <v>0</v>
      </c>
    </row>
    <row r="77" spans="1:16" hidden="1">
      <c r="A77" s="226" t="s">
        <v>9</v>
      </c>
      <c r="B77" s="110" t="s">
        <v>39</v>
      </c>
      <c r="C77" s="224" t="s">
        <v>13</v>
      </c>
      <c r="D77" s="224" t="s">
        <v>41</v>
      </c>
      <c r="E77" s="224" t="s">
        <v>648</v>
      </c>
      <c r="F77" s="224" t="s">
        <v>21</v>
      </c>
      <c r="G77" s="224" t="s">
        <v>10</v>
      </c>
      <c r="H77" s="231"/>
      <c r="I77" s="231"/>
      <c r="J77" s="231">
        <f t="shared" si="1"/>
        <v>0</v>
      </c>
      <c r="K77" s="118"/>
      <c r="L77" s="118"/>
      <c r="M77" s="231">
        <f t="shared" si="13"/>
        <v>0</v>
      </c>
      <c r="N77" s="118"/>
      <c r="O77" s="272"/>
      <c r="P77" s="281">
        <f t="shared" si="14"/>
        <v>0</v>
      </c>
    </row>
    <row r="78" spans="1:16" ht="38.25" hidden="1">
      <c r="A78" s="226" t="s">
        <v>35</v>
      </c>
      <c r="B78" s="110" t="s">
        <v>39</v>
      </c>
      <c r="C78" s="224" t="s">
        <v>13</v>
      </c>
      <c r="D78" s="224" t="s">
        <v>41</v>
      </c>
      <c r="E78" s="224" t="s">
        <v>648</v>
      </c>
      <c r="F78" s="224" t="s">
        <v>27</v>
      </c>
      <c r="G78" s="224"/>
      <c r="H78" s="228">
        <f t="shared" ref="H78:H79" si="32">H79</f>
        <v>0</v>
      </c>
      <c r="I78" s="228"/>
      <c r="J78" s="231">
        <f t="shared" si="1"/>
        <v>0</v>
      </c>
      <c r="K78" s="118"/>
      <c r="L78" s="118"/>
      <c r="M78" s="231">
        <f t="shared" si="13"/>
        <v>0</v>
      </c>
      <c r="N78" s="118"/>
      <c r="O78" s="272"/>
      <c r="P78" s="281">
        <f t="shared" si="14"/>
        <v>0</v>
      </c>
    </row>
    <row r="79" spans="1:16" ht="51" hidden="1">
      <c r="A79" s="226" t="s">
        <v>28</v>
      </c>
      <c r="B79" s="110" t="s">
        <v>39</v>
      </c>
      <c r="C79" s="224" t="s">
        <v>13</v>
      </c>
      <c r="D79" s="224" t="s">
        <v>41</v>
      </c>
      <c r="E79" s="224" t="s">
        <v>648</v>
      </c>
      <c r="F79" s="224" t="s">
        <v>29</v>
      </c>
      <c r="G79" s="224"/>
      <c r="H79" s="228">
        <f t="shared" si="32"/>
        <v>0</v>
      </c>
      <c r="I79" s="228"/>
      <c r="J79" s="231">
        <f t="shared" si="1"/>
        <v>0</v>
      </c>
      <c r="K79" s="118"/>
      <c r="L79" s="118"/>
      <c r="M79" s="231">
        <f t="shared" si="13"/>
        <v>0</v>
      </c>
      <c r="N79" s="118"/>
      <c r="O79" s="272"/>
      <c r="P79" s="281">
        <f t="shared" si="14"/>
        <v>0</v>
      </c>
    </row>
    <row r="80" spans="1:16" hidden="1">
      <c r="A80" s="226" t="s">
        <v>9</v>
      </c>
      <c r="B80" s="110" t="s">
        <v>39</v>
      </c>
      <c r="C80" s="224" t="s">
        <v>13</v>
      </c>
      <c r="D80" s="224" t="s">
        <v>41</v>
      </c>
      <c r="E80" s="224" t="s">
        <v>648</v>
      </c>
      <c r="F80" s="224" t="s">
        <v>29</v>
      </c>
      <c r="G80" s="224" t="s">
        <v>10</v>
      </c>
      <c r="H80" s="231"/>
      <c r="I80" s="231"/>
      <c r="J80" s="231">
        <f t="shared" ref="J80:J147" si="33">H80+I80</f>
        <v>0</v>
      </c>
      <c r="K80" s="118"/>
      <c r="L80" s="118"/>
      <c r="M80" s="231">
        <f t="shared" si="13"/>
        <v>0</v>
      </c>
      <c r="N80" s="118"/>
      <c r="O80" s="272"/>
      <c r="P80" s="281">
        <f t="shared" si="14"/>
        <v>0</v>
      </c>
    </row>
    <row r="81" spans="1:16" ht="25.5" hidden="1">
      <c r="A81" s="36" t="s">
        <v>16</v>
      </c>
      <c r="B81" s="111" t="s">
        <v>39</v>
      </c>
      <c r="C81" s="223" t="s">
        <v>13</v>
      </c>
      <c r="D81" s="223" t="s">
        <v>41</v>
      </c>
      <c r="E81" s="223" t="s">
        <v>660</v>
      </c>
      <c r="F81" s="223"/>
      <c r="G81" s="223"/>
      <c r="H81" s="228">
        <f t="shared" ref="H81:N81" si="34">H82+H86+H93</f>
        <v>0</v>
      </c>
      <c r="I81" s="228"/>
      <c r="J81" s="231">
        <f t="shared" si="33"/>
        <v>0</v>
      </c>
      <c r="K81" s="228">
        <f t="shared" si="34"/>
        <v>0</v>
      </c>
      <c r="L81" s="228"/>
      <c r="M81" s="231">
        <f t="shared" si="13"/>
        <v>0</v>
      </c>
      <c r="N81" s="228">
        <f t="shared" si="34"/>
        <v>0</v>
      </c>
      <c r="O81" s="272"/>
      <c r="P81" s="281">
        <f t="shared" si="14"/>
        <v>0</v>
      </c>
    </row>
    <row r="82" spans="1:16" ht="15.75" hidden="1" customHeight="1">
      <c r="A82" s="36" t="s">
        <v>207</v>
      </c>
      <c r="B82" s="111" t="s">
        <v>39</v>
      </c>
      <c r="C82" s="223" t="s">
        <v>13</v>
      </c>
      <c r="D82" s="223" t="s">
        <v>41</v>
      </c>
      <c r="E82" s="223" t="s">
        <v>662</v>
      </c>
      <c r="F82" s="18"/>
      <c r="G82" s="18"/>
      <c r="H82" s="228">
        <f t="shared" ref="H82:N84" si="35">H83</f>
        <v>0</v>
      </c>
      <c r="I82" s="228"/>
      <c r="J82" s="231">
        <f t="shared" si="33"/>
        <v>0</v>
      </c>
      <c r="K82" s="228">
        <f t="shared" si="35"/>
        <v>0</v>
      </c>
      <c r="L82" s="228"/>
      <c r="M82" s="231">
        <f t="shared" si="13"/>
        <v>0</v>
      </c>
      <c r="N82" s="228">
        <f t="shared" si="35"/>
        <v>0</v>
      </c>
      <c r="O82" s="272"/>
      <c r="P82" s="281">
        <f t="shared" si="14"/>
        <v>0</v>
      </c>
    </row>
    <row r="83" spans="1:16" ht="93" hidden="1" customHeight="1">
      <c r="A83" s="226" t="s">
        <v>18</v>
      </c>
      <c r="B83" s="110" t="s">
        <v>39</v>
      </c>
      <c r="C83" s="224" t="s">
        <v>13</v>
      </c>
      <c r="D83" s="224" t="s">
        <v>41</v>
      </c>
      <c r="E83" s="224" t="s">
        <v>662</v>
      </c>
      <c r="F83" s="224" t="s">
        <v>19</v>
      </c>
      <c r="G83" s="224"/>
      <c r="H83" s="228">
        <f t="shared" si="35"/>
        <v>0</v>
      </c>
      <c r="I83" s="228"/>
      <c r="J83" s="231">
        <f t="shared" si="33"/>
        <v>0</v>
      </c>
      <c r="K83" s="228">
        <f t="shared" si="35"/>
        <v>0</v>
      </c>
      <c r="L83" s="228"/>
      <c r="M83" s="231">
        <f t="shared" si="13"/>
        <v>0</v>
      </c>
      <c r="N83" s="228">
        <f t="shared" si="35"/>
        <v>0</v>
      </c>
      <c r="O83" s="272"/>
      <c r="P83" s="281">
        <f t="shared" si="14"/>
        <v>0</v>
      </c>
    </row>
    <row r="84" spans="1:16" ht="41.25" hidden="1" customHeight="1">
      <c r="A84" s="226" t="s">
        <v>20</v>
      </c>
      <c r="B84" s="110" t="s">
        <v>39</v>
      </c>
      <c r="C84" s="224" t="s">
        <v>13</v>
      </c>
      <c r="D84" s="224" t="s">
        <v>41</v>
      </c>
      <c r="E84" s="224" t="s">
        <v>662</v>
      </c>
      <c r="F84" s="224" t="s">
        <v>21</v>
      </c>
      <c r="G84" s="224"/>
      <c r="H84" s="228">
        <f t="shared" si="35"/>
        <v>0</v>
      </c>
      <c r="I84" s="228"/>
      <c r="J84" s="231">
        <f t="shared" si="33"/>
        <v>0</v>
      </c>
      <c r="K84" s="228">
        <f t="shared" si="35"/>
        <v>0</v>
      </c>
      <c r="L84" s="228"/>
      <c r="M84" s="231">
        <f t="shared" si="13"/>
        <v>0</v>
      </c>
      <c r="N84" s="228">
        <f t="shared" si="35"/>
        <v>0</v>
      </c>
      <c r="O84" s="272"/>
      <c r="P84" s="281">
        <f t="shared" si="14"/>
        <v>0</v>
      </c>
    </row>
    <row r="85" spans="1:16" hidden="1">
      <c r="A85" s="226" t="s">
        <v>9</v>
      </c>
      <c r="B85" s="110" t="s">
        <v>39</v>
      </c>
      <c r="C85" s="224" t="s">
        <v>13</v>
      </c>
      <c r="D85" s="224" t="s">
        <v>41</v>
      </c>
      <c r="E85" s="224" t="s">
        <v>662</v>
      </c>
      <c r="F85" s="224" t="s">
        <v>21</v>
      </c>
      <c r="G85" s="224" t="s">
        <v>10</v>
      </c>
      <c r="H85" s="233"/>
      <c r="I85" s="233"/>
      <c r="J85" s="231">
        <f t="shared" si="33"/>
        <v>0</v>
      </c>
      <c r="K85" s="120"/>
      <c r="L85" s="120"/>
      <c r="M85" s="231">
        <f t="shared" si="13"/>
        <v>0</v>
      </c>
      <c r="N85" s="118"/>
      <c r="O85" s="272"/>
      <c r="P85" s="281">
        <f t="shared" si="14"/>
        <v>0</v>
      </c>
    </row>
    <row r="86" spans="1:16" ht="39" hidden="1" customHeight="1">
      <c r="A86" s="226" t="s">
        <v>647</v>
      </c>
      <c r="B86" s="110" t="s">
        <v>39</v>
      </c>
      <c r="C86" s="224" t="s">
        <v>13</v>
      </c>
      <c r="D86" s="224" t="s">
        <v>41</v>
      </c>
      <c r="E86" s="224" t="s">
        <v>664</v>
      </c>
      <c r="F86" s="224"/>
      <c r="G86" s="224"/>
      <c r="H86" s="231"/>
      <c r="I86" s="231"/>
      <c r="J86" s="231">
        <f t="shared" si="33"/>
        <v>0</v>
      </c>
      <c r="K86" s="118"/>
      <c r="L86" s="118"/>
      <c r="M86" s="231">
        <f t="shared" si="13"/>
        <v>0</v>
      </c>
      <c r="N86" s="118"/>
      <c r="O86" s="272"/>
      <c r="P86" s="281">
        <f t="shared" si="14"/>
        <v>0</v>
      </c>
    </row>
    <row r="87" spans="1:16" ht="64.5" hidden="1" customHeight="1">
      <c r="A87" s="226" t="s">
        <v>18</v>
      </c>
      <c r="B87" s="110" t="s">
        <v>39</v>
      </c>
      <c r="C87" s="224" t="s">
        <v>13</v>
      </c>
      <c r="D87" s="224" t="s">
        <v>41</v>
      </c>
      <c r="E87" s="224" t="s">
        <v>664</v>
      </c>
      <c r="F87" s="224" t="s">
        <v>19</v>
      </c>
      <c r="G87" s="224"/>
      <c r="H87" s="231"/>
      <c r="I87" s="231"/>
      <c r="J87" s="231">
        <f t="shared" si="33"/>
        <v>0</v>
      </c>
      <c r="K87" s="118"/>
      <c r="L87" s="118"/>
      <c r="M87" s="231">
        <f t="shared" si="13"/>
        <v>0</v>
      </c>
      <c r="N87" s="118"/>
      <c r="O87" s="272"/>
      <c r="P87" s="281">
        <f t="shared" si="14"/>
        <v>0</v>
      </c>
    </row>
    <row r="88" spans="1:16" ht="28.5" hidden="1" customHeight="1">
      <c r="A88" s="226" t="s">
        <v>20</v>
      </c>
      <c r="B88" s="110" t="s">
        <v>39</v>
      </c>
      <c r="C88" s="224" t="s">
        <v>13</v>
      </c>
      <c r="D88" s="224" t="s">
        <v>41</v>
      </c>
      <c r="E88" s="224" t="s">
        <v>664</v>
      </c>
      <c r="F88" s="224" t="s">
        <v>21</v>
      </c>
      <c r="G88" s="224"/>
      <c r="H88" s="231"/>
      <c r="I88" s="231"/>
      <c r="J88" s="231">
        <f t="shared" si="33"/>
        <v>0</v>
      </c>
      <c r="K88" s="118"/>
      <c r="L88" s="118"/>
      <c r="M88" s="231">
        <f t="shared" si="13"/>
        <v>0</v>
      </c>
      <c r="N88" s="118"/>
      <c r="O88" s="272"/>
      <c r="P88" s="281">
        <f t="shared" si="14"/>
        <v>0</v>
      </c>
    </row>
    <row r="89" spans="1:16" hidden="1">
      <c r="A89" s="226" t="s">
        <v>9</v>
      </c>
      <c r="B89" s="110" t="s">
        <v>39</v>
      </c>
      <c r="C89" s="224" t="s">
        <v>13</v>
      </c>
      <c r="D89" s="224" t="s">
        <v>41</v>
      </c>
      <c r="E89" s="224" t="s">
        <v>664</v>
      </c>
      <c r="F89" s="224" t="s">
        <v>21</v>
      </c>
      <c r="G89" s="224" t="s">
        <v>10</v>
      </c>
      <c r="H89" s="231"/>
      <c r="I89" s="231"/>
      <c r="J89" s="231">
        <f t="shared" si="33"/>
        <v>0</v>
      </c>
      <c r="K89" s="118"/>
      <c r="L89" s="118"/>
      <c r="M89" s="231">
        <f t="shared" si="13"/>
        <v>0</v>
      </c>
      <c r="N89" s="118"/>
      <c r="O89" s="272"/>
      <c r="P89" s="281">
        <f t="shared" si="14"/>
        <v>0</v>
      </c>
    </row>
    <row r="90" spans="1:16" ht="24.75" hidden="1" customHeight="1">
      <c r="A90" s="226" t="s">
        <v>35</v>
      </c>
      <c r="B90" s="110" t="s">
        <v>39</v>
      </c>
      <c r="C90" s="224" t="s">
        <v>13</v>
      </c>
      <c r="D90" s="224" t="s">
        <v>41</v>
      </c>
      <c r="E90" s="224" t="s">
        <v>664</v>
      </c>
      <c r="F90" s="224" t="s">
        <v>27</v>
      </c>
      <c r="G90" s="224"/>
      <c r="H90" s="231"/>
      <c r="I90" s="231"/>
      <c r="J90" s="231">
        <f t="shared" si="33"/>
        <v>0</v>
      </c>
      <c r="K90" s="118"/>
      <c r="L90" s="118"/>
      <c r="M90" s="231">
        <f t="shared" si="13"/>
        <v>0</v>
      </c>
      <c r="N90" s="118"/>
      <c r="O90" s="272"/>
      <c r="P90" s="281">
        <f t="shared" si="14"/>
        <v>0</v>
      </c>
    </row>
    <row r="91" spans="1:16" ht="38.25" hidden="1" customHeight="1">
      <c r="A91" s="226" t="s">
        <v>28</v>
      </c>
      <c r="B91" s="110" t="s">
        <v>39</v>
      </c>
      <c r="C91" s="224" t="s">
        <v>13</v>
      </c>
      <c r="D91" s="224" t="s">
        <v>41</v>
      </c>
      <c r="E91" s="224" t="s">
        <v>664</v>
      </c>
      <c r="F91" s="224" t="s">
        <v>29</v>
      </c>
      <c r="G91" s="224"/>
      <c r="H91" s="231"/>
      <c r="I91" s="231"/>
      <c r="J91" s="231">
        <f t="shared" si="33"/>
        <v>0</v>
      </c>
      <c r="K91" s="118"/>
      <c r="L91" s="118"/>
      <c r="M91" s="231">
        <f t="shared" ref="M91:M144" si="36">K91+L91</f>
        <v>0</v>
      </c>
      <c r="N91" s="118"/>
      <c r="O91" s="272"/>
      <c r="P91" s="281">
        <f t="shared" ref="P91:P144" si="37">N91+O91</f>
        <v>0</v>
      </c>
    </row>
    <row r="92" spans="1:16" hidden="1">
      <c r="A92" s="226" t="s">
        <v>9</v>
      </c>
      <c r="B92" s="110" t="s">
        <v>39</v>
      </c>
      <c r="C92" s="224" t="s">
        <v>13</v>
      </c>
      <c r="D92" s="224" t="s">
        <v>41</v>
      </c>
      <c r="E92" s="224" t="s">
        <v>664</v>
      </c>
      <c r="F92" s="224" t="s">
        <v>29</v>
      </c>
      <c r="G92" s="224" t="s">
        <v>10</v>
      </c>
      <c r="H92" s="231"/>
      <c r="I92" s="231"/>
      <c r="J92" s="231">
        <f t="shared" si="33"/>
        <v>0</v>
      </c>
      <c r="K92" s="118"/>
      <c r="L92" s="118"/>
      <c r="M92" s="231">
        <f t="shared" si="36"/>
        <v>0</v>
      </c>
      <c r="N92" s="118"/>
      <c r="O92" s="272"/>
      <c r="P92" s="281">
        <f t="shared" si="37"/>
        <v>0</v>
      </c>
    </row>
    <row r="93" spans="1:16" ht="51" hidden="1">
      <c r="A93" s="226" t="s">
        <v>900</v>
      </c>
      <c r="B93" s="110" t="s">
        <v>39</v>
      </c>
      <c r="C93" s="224" t="s">
        <v>13</v>
      </c>
      <c r="D93" s="224" t="s">
        <v>41</v>
      </c>
      <c r="E93" s="224" t="s">
        <v>897</v>
      </c>
      <c r="F93" s="224"/>
      <c r="G93" s="224"/>
      <c r="H93" s="118">
        <f t="shared" ref="H93:N95" si="38">H94</f>
        <v>0</v>
      </c>
      <c r="I93" s="118"/>
      <c r="J93" s="231">
        <f t="shared" si="33"/>
        <v>0</v>
      </c>
      <c r="K93" s="118">
        <f t="shared" si="38"/>
        <v>0</v>
      </c>
      <c r="L93" s="118"/>
      <c r="M93" s="231">
        <f t="shared" si="36"/>
        <v>0</v>
      </c>
      <c r="N93" s="118">
        <f t="shared" si="38"/>
        <v>0</v>
      </c>
      <c r="O93" s="272"/>
      <c r="P93" s="281">
        <f t="shared" si="37"/>
        <v>0</v>
      </c>
    </row>
    <row r="94" spans="1:16" ht="117.75" hidden="1" customHeight="1">
      <c r="A94" s="226" t="s">
        <v>18</v>
      </c>
      <c r="B94" s="110" t="s">
        <v>39</v>
      </c>
      <c r="C94" s="224" t="s">
        <v>13</v>
      </c>
      <c r="D94" s="224" t="s">
        <v>41</v>
      </c>
      <c r="E94" s="224" t="s">
        <v>897</v>
      </c>
      <c r="F94" s="224" t="s">
        <v>19</v>
      </c>
      <c r="G94" s="224"/>
      <c r="H94" s="118">
        <f t="shared" si="38"/>
        <v>0</v>
      </c>
      <c r="I94" s="118"/>
      <c r="J94" s="231">
        <f t="shared" si="33"/>
        <v>0</v>
      </c>
      <c r="K94" s="118">
        <f t="shared" si="38"/>
        <v>0</v>
      </c>
      <c r="L94" s="118"/>
      <c r="M94" s="231">
        <f t="shared" si="36"/>
        <v>0</v>
      </c>
      <c r="N94" s="118">
        <f t="shared" si="38"/>
        <v>0</v>
      </c>
      <c r="O94" s="272"/>
      <c r="P94" s="281">
        <f t="shared" si="37"/>
        <v>0</v>
      </c>
    </row>
    <row r="95" spans="1:16" ht="38.25" hidden="1">
      <c r="A95" s="226" t="s">
        <v>20</v>
      </c>
      <c r="B95" s="110" t="s">
        <v>39</v>
      </c>
      <c r="C95" s="224" t="s">
        <v>13</v>
      </c>
      <c r="D95" s="224" t="s">
        <v>41</v>
      </c>
      <c r="E95" s="224" t="s">
        <v>897</v>
      </c>
      <c r="F95" s="224" t="s">
        <v>21</v>
      </c>
      <c r="G95" s="224"/>
      <c r="H95" s="118">
        <f t="shared" si="38"/>
        <v>0</v>
      </c>
      <c r="I95" s="118"/>
      <c r="J95" s="231">
        <f t="shared" si="33"/>
        <v>0</v>
      </c>
      <c r="K95" s="118">
        <f t="shared" si="38"/>
        <v>0</v>
      </c>
      <c r="L95" s="118"/>
      <c r="M95" s="231">
        <f t="shared" si="36"/>
        <v>0</v>
      </c>
      <c r="N95" s="118">
        <f t="shared" si="38"/>
        <v>0</v>
      </c>
      <c r="O95" s="272"/>
      <c r="P95" s="281">
        <f t="shared" si="37"/>
        <v>0</v>
      </c>
    </row>
    <row r="96" spans="1:16" hidden="1">
      <c r="A96" s="226" t="s">
        <v>898</v>
      </c>
      <c r="B96" s="110" t="s">
        <v>39</v>
      </c>
      <c r="C96" s="224" t="s">
        <v>13</v>
      </c>
      <c r="D96" s="224" t="s">
        <v>41</v>
      </c>
      <c r="E96" s="224" t="s">
        <v>897</v>
      </c>
      <c r="F96" s="224" t="s">
        <v>21</v>
      </c>
      <c r="G96" s="224" t="s">
        <v>197</v>
      </c>
      <c r="H96" s="231"/>
      <c r="I96" s="231"/>
      <c r="J96" s="231">
        <f t="shared" si="33"/>
        <v>0</v>
      </c>
      <c r="K96" s="118"/>
      <c r="L96" s="118"/>
      <c r="M96" s="231">
        <f t="shared" si="36"/>
        <v>0</v>
      </c>
      <c r="N96" s="118"/>
      <c r="O96" s="272"/>
      <c r="P96" s="281">
        <f t="shared" si="37"/>
        <v>0</v>
      </c>
    </row>
    <row r="97" spans="1:16" ht="25.5" hidden="1">
      <c r="A97" s="226" t="s">
        <v>855</v>
      </c>
      <c r="B97" s="110" t="s">
        <v>39</v>
      </c>
      <c r="C97" s="224" t="s">
        <v>13</v>
      </c>
      <c r="D97" s="224" t="s">
        <v>42</v>
      </c>
      <c r="E97" s="224"/>
      <c r="F97" s="224"/>
      <c r="G97" s="224"/>
      <c r="H97" s="120">
        <f t="shared" ref="H97:N97" si="39">H98+H101+H104</f>
        <v>0</v>
      </c>
      <c r="I97" s="120"/>
      <c r="J97" s="231">
        <f t="shared" si="33"/>
        <v>0</v>
      </c>
      <c r="K97" s="120">
        <f t="shared" si="39"/>
        <v>0</v>
      </c>
      <c r="L97" s="120"/>
      <c r="M97" s="231">
        <f t="shared" si="36"/>
        <v>0</v>
      </c>
      <c r="N97" s="120">
        <f t="shared" si="39"/>
        <v>0</v>
      </c>
      <c r="O97" s="272"/>
      <c r="P97" s="281">
        <f t="shared" si="37"/>
        <v>0</v>
      </c>
    </row>
    <row r="98" spans="1:16" ht="93" hidden="1" customHeight="1">
      <c r="A98" s="226" t="s">
        <v>18</v>
      </c>
      <c r="B98" s="110" t="s">
        <v>39</v>
      </c>
      <c r="C98" s="224" t="s">
        <v>13</v>
      </c>
      <c r="D98" s="224" t="s">
        <v>42</v>
      </c>
      <c r="E98" s="224" t="s">
        <v>662</v>
      </c>
      <c r="F98" s="224" t="s">
        <v>19</v>
      </c>
      <c r="G98" s="224"/>
      <c r="H98" s="120">
        <f t="shared" ref="H98:K99" si="40">H99</f>
        <v>0</v>
      </c>
      <c r="I98" s="120"/>
      <c r="J98" s="231">
        <f t="shared" si="33"/>
        <v>0</v>
      </c>
      <c r="K98" s="120">
        <f t="shared" si="40"/>
        <v>0</v>
      </c>
      <c r="L98" s="120"/>
      <c r="M98" s="231">
        <f t="shared" si="36"/>
        <v>0</v>
      </c>
      <c r="N98" s="118"/>
      <c r="O98" s="272"/>
      <c r="P98" s="281">
        <f t="shared" si="37"/>
        <v>0</v>
      </c>
    </row>
    <row r="99" spans="1:16" ht="38.25" hidden="1">
      <c r="A99" s="226" t="s">
        <v>20</v>
      </c>
      <c r="B99" s="110" t="s">
        <v>39</v>
      </c>
      <c r="C99" s="224" t="s">
        <v>13</v>
      </c>
      <c r="D99" s="224" t="s">
        <v>42</v>
      </c>
      <c r="E99" s="224" t="s">
        <v>662</v>
      </c>
      <c r="F99" s="224" t="s">
        <v>21</v>
      </c>
      <c r="G99" s="224"/>
      <c r="H99" s="120">
        <f t="shared" si="40"/>
        <v>0</v>
      </c>
      <c r="I99" s="120"/>
      <c r="J99" s="231">
        <f t="shared" si="33"/>
        <v>0</v>
      </c>
      <c r="K99" s="120">
        <f t="shared" si="40"/>
        <v>0</v>
      </c>
      <c r="L99" s="120"/>
      <c r="M99" s="231">
        <f t="shared" si="36"/>
        <v>0</v>
      </c>
      <c r="N99" s="118"/>
      <c r="O99" s="272"/>
      <c r="P99" s="281">
        <f t="shared" si="37"/>
        <v>0</v>
      </c>
    </row>
    <row r="100" spans="1:16" hidden="1">
      <c r="A100" s="226" t="s">
        <v>9</v>
      </c>
      <c r="B100" s="110" t="s">
        <v>39</v>
      </c>
      <c r="C100" s="224" t="s">
        <v>13</v>
      </c>
      <c r="D100" s="224" t="s">
        <v>42</v>
      </c>
      <c r="E100" s="224" t="s">
        <v>662</v>
      </c>
      <c r="F100" s="224" t="s">
        <v>21</v>
      </c>
      <c r="G100" s="224" t="s">
        <v>10</v>
      </c>
      <c r="H100" s="231"/>
      <c r="I100" s="231"/>
      <c r="J100" s="231">
        <f t="shared" si="33"/>
        <v>0</v>
      </c>
      <c r="K100" s="120"/>
      <c r="L100" s="120"/>
      <c r="M100" s="231">
        <f t="shared" si="36"/>
        <v>0</v>
      </c>
      <c r="N100" s="118"/>
      <c r="O100" s="272"/>
      <c r="P100" s="281">
        <f t="shared" si="37"/>
        <v>0</v>
      </c>
    </row>
    <row r="101" spans="1:16" ht="38.25" hidden="1">
      <c r="A101" s="226" t="s">
        <v>35</v>
      </c>
      <c r="B101" s="110" t="s">
        <v>39</v>
      </c>
      <c r="C101" s="224" t="s">
        <v>13</v>
      </c>
      <c r="D101" s="224" t="s">
        <v>42</v>
      </c>
      <c r="E101" s="224" t="s">
        <v>664</v>
      </c>
      <c r="F101" s="224" t="s">
        <v>27</v>
      </c>
      <c r="G101" s="224"/>
      <c r="H101" s="120">
        <f t="shared" ref="H101:K102" si="41">H102</f>
        <v>0</v>
      </c>
      <c r="I101" s="120"/>
      <c r="J101" s="231">
        <f t="shared" si="33"/>
        <v>0</v>
      </c>
      <c r="K101" s="120">
        <f t="shared" si="41"/>
        <v>0</v>
      </c>
      <c r="L101" s="120"/>
      <c r="M101" s="231">
        <f t="shared" si="36"/>
        <v>0</v>
      </c>
      <c r="N101" s="118"/>
      <c r="O101" s="272"/>
      <c r="P101" s="281">
        <f t="shared" si="37"/>
        <v>0</v>
      </c>
    </row>
    <row r="102" spans="1:16" ht="40.5" hidden="1" customHeight="1">
      <c r="A102" s="226" t="s">
        <v>28</v>
      </c>
      <c r="B102" s="110" t="s">
        <v>39</v>
      </c>
      <c r="C102" s="224" t="s">
        <v>13</v>
      </c>
      <c r="D102" s="224" t="s">
        <v>42</v>
      </c>
      <c r="E102" s="224" t="s">
        <v>664</v>
      </c>
      <c r="F102" s="224" t="s">
        <v>29</v>
      </c>
      <c r="G102" s="224"/>
      <c r="H102" s="120">
        <f t="shared" si="41"/>
        <v>0</v>
      </c>
      <c r="I102" s="120"/>
      <c r="J102" s="231">
        <f t="shared" si="33"/>
        <v>0</v>
      </c>
      <c r="K102" s="120">
        <f t="shared" si="41"/>
        <v>0</v>
      </c>
      <c r="L102" s="120"/>
      <c r="M102" s="231">
        <f t="shared" si="36"/>
        <v>0</v>
      </c>
      <c r="N102" s="118"/>
      <c r="O102" s="272"/>
      <c r="P102" s="281">
        <f t="shared" si="37"/>
        <v>0</v>
      </c>
    </row>
    <row r="103" spans="1:16" hidden="1">
      <c r="A103" s="226" t="s">
        <v>9</v>
      </c>
      <c r="B103" s="110" t="s">
        <v>39</v>
      </c>
      <c r="C103" s="224" t="s">
        <v>13</v>
      </c>
      <c r="D103" s="224" t="s">
        <v>42</v>
      </c>
      <c r="E103" s="224" t="s">
        <v>664</v>
      </c>
      <c r="F103" s="224" t="s">
        <v>29</v>
      </c>
      <c r="G103" s="224" t="s">
        <v>10</v>
      </c>
      <c r="H103" s="231"/>
      <c r="I103" s="231"/>
      <c r="J103" s="231">
        <f t="shared" si="33"/>
        <v>0</v>
      </c>
      <c r="K103" s="120"/>
      <c r="L103" s="120"/>
      <c r="M103" s="231">
        <f t="shared" si="36"/>
        <v>0</v>
      </c>
      <c r="N103" s="118"/>
      <c r="O103" s="272"/>
      <c r="P103" s="281">
        <f t="shared" si="37"/>
        <v>0</v>
      </c>
    </row>
    <row r="104" spans="1:16" ht="16.5" hidden="1" customHeight="1">
      <c r="A104" s="226" t="s">
        <v>30</v>
      </c>
      <c r="B104" s="110" t="s">
        <v>39</v>
      </c>
      <c r="C104" s="224" t="s">
        <v>13</v>
      </c>
      <c r="D104" s="224" t="s">
        <v>42</v>
      </c>
      <c r="E104" s="224" t="s">
        <v>664</v>
      </c>
      <c r="F104" s="224" t="s">
        <v>31</v>
      </c>
      <c r="G104" s="224"/>
      <c r="H104" s="120">
        <f t="shared" ref="H104:N105" si="42">H105</f>
        <v>0</v>
      </c>
      <c r="I104" s="120"/>
      <c r="J104" s="231">
        <f t="shared" si="33"/>
        <v>0</v>
      </c>
      <c r="K104" s="120">
        <f t="shared" si="42"/>
        <v>0</v>
      </c>
      <c r="L104" s="120"/>
      <c r="M104" s="231">
        <f t="shared" si="36"/>
        <v>0</v>
      </c>
      <c r="N104" s="120">
        <f t="shared" si="42"/>
        <v>0</v>
      </c>
      <c r="O104" s="272"/>
      <c r="P104" s="281">
        <f t="shared" si="37"/>
        <v>0</v>
      </c>
    </row>
    <row r="105" spans="1:16" hidden="1">
      <c r="A105" s="226" t="s">
        <v>886</v>
      </c>
      <c r="B105" s="110" t="s">
        <v>39</v>
      </c>
      <c r="C105" s="224" t="s">
        <v>13</v>
      </c>
      <c r="D105" s="224" t="s">
        <v>42</v>
      </c>
      <c r="E105" s="224" t="s">
        <v>664</v>
      </c>
      <c r="F105" s="224" t="s">
        <v>887</v>
      </c>
      <c r="G105" s="224"/>
      <c r="H105" s="120">
        <f t="shared" si="42"/>
        <v>0</v>
      </c>
      <c r="I105" s="120"/>
      <c r="J105" s="231">
        <f t="shared" si="33"/>
        <v>0</v>
      </c>
      <c r="K105" s="120">
        <f t="shared" si="42"/>
        <v>0</v>
      </c>
      <c r="L105" s="120"/>
      <c r="M105" s="231">
        <f t="shared" si="36"/>
        <v>0</v>
      </c>
      <c r="N105" s="120">
        <f t="shared" si="42"/>
        <v>0</v>
      </c>
      <c r="O105" s="272"/>
      <c r="P105" s="281">
        <f t="shared" si="37"/>
        <v>0</v>
      </c>
    </row>
    <row r="106" spans="1:16" hidden="1">
      <c r="A106" s="226" t="s">
        <v>9</v>
      </c>
      <c r="B106" s="110" t="s">
        <v>39</v>
      </c>
      <c r="C106" s="224" t="s">
        <v>13</v>
      </c>
      <c r="D106" s="224" t="s">
        <v>42</v>
      </c>
      <c r="E106" s="224" t="s">
        <v>664</v>
      </c>
      <c r="F106" s="224" t="s">
        <v>887</v>
      </c>
      <c r="G106" s="224" t="s">
        <v>10</v>
      </c>
      <c r="H106" s="231"/>
      <c r="I106" s="231"/>
      <c r="J106" s="231">
        <f t="shared" si="33"/>
        <v>0</v>
      </c>
      <c r="K106" s="120"/>
      <c r="L106" s="120"/>
      <c r="M106" s="231">
        <f t="shared" si="36"/>
        <v>0</v>
      </c>
      <c r="N106" s="118"/>
      <c r="O106" s="272"/>
      <c r="P106" s="281">
        <f t="shared" si="37"/>
        <v>0</v>
      </c>
    </row>
    <row r="107" spans="1:16" ht="27.75" customHeight="1">
      <c r="A107" s="36" t="s">
        <v>50</v>
      </c>
      <c r="B107" s="111" t="s">
        <v>39</v>
      </c>
      <c r="C107" s="223" t="s">
        <v>13</v>
      </c>
      <c r="D107" s="223" t="s">
        <v>51</v>
      </c>
      <c r="E107" s="223"/>
      <c r="F107" s="223"/>
      <c r="G107" s="223"/>
      <c r="H107" s="229">
        <f t="shared" ref="H107:P107" si="43">H108+H171</f>
        <v>6055.5</v>
      </c>
      <c r="I107" s="229">
        <f t="shared" si="43"/>
        <v>1037.4000000000001</v>
      </c>
      <c r="J107" s="229">
        <f t="shared" si="43"/>
        <v>7092.9</v>
      </c>
      <c r="K107" s="229">
        <f t="shared" si="43"/>
        <v>4156</v>
      </c>
      <c r="L107" s="229">
        <f t="shared" si="43"/>
        <v>0</v>
      </c>
      <c r="M107" s="229">
        <f t="shared" si="43"/>
        <v>4156</v>
      </c>
      <c r="N107" s="229">
        <f t="shared" si="43"/>
        <v>2655.7</v>
      </c>
      <c r="O107" s="229">
        <f t="shared" si="43"/>
        <v>0</v>
      </c>
      <c r="P107" s="229">
        <f t="shared" si="43"/>
        <v>2655.7</v>
      </c>
    </row>
    <row r="108" spans="1:16" ht="28.5" customHeight="1">
      <c r="A108" s="94" t="s">
        <v>16</v>
      </c>
      <c r="B108" s="128" t="s">
        <v>39</v>
      </c>
      <c r="C108" s="223" t="s">
        <v>13</v>
      </c>
      <c r="D108" s="223" t="s">
        <v>51</v>
      </c>
      <c r="E108" s="223" t="s">
        <v>660</v>
      </c>
      <c r="F108" s="223"/>
      <c r="G108" s="223"/>
      <c r="H108" s="229">
        <f>H121+H133+H145+H149+H153+H164+H160+H113+H117</f>
        <v>6025.5</v>
      </c>
      <c r="I108" s="229">
        <f t="shared" ref="I108:P108" si="44">I121+I133+I145+I149+I153+I164+I160+I113+I117</f>
        <v>1037.4000000000001</v>
      </c>
      <c r="J108" s="229">
        <f t="shared" si="44"/>
        <v>7062.9</v>
      </c>
      <c r="K108" s="229">
        <f t="shared" si="44"/>
        <v>4156</v>
      </c>
      <c r="L108" s="229">
        <f t="shared" si="44"/>
        <v>0</v>
      </c>
      <c r="M108" s="229">
        <f t="shared" si="44"/>
        <v>4156</v>
      </c>
      <c r="N108" s="229">
        <f t="shared" si="44"/>
        <v>2655.7</v>
      </c>
      <c r="O108" s="229">
        <f t="shared" si="44"/>
        <v>0</v>
      </c>
      <c r="P108" s="229">
        <f t="shared" si="44"/>
        <v>2655.7</v>
      </c>
    </row>
    <row r="109" spans="1:16" ht="27.75" hidden="1" customHeight="1">
      <c r="A109" s="94" t="s">
        <v>884</v>
      </c>
      <c r="B109" s="128" t="s">
        <v>39</v>
      </c>
      <c r="C109" s="223" t="s">
        <v>13</v>
      </c>
      <c r="D109" s="223" t="s">
        <v>51</v>
      </c>
      <c r="E109" s="223" t="s">
        <v>885</v>
      </c>
      <c r="F109" s="223"/>
      <c r="G109" s="223"/>
      <c r="H109" s="229">
        <f t="shared" ref="H109:N111" si="45">H110</f>
        <v>0</v>
      </c>
      <c r="I109" s="229"/>
      <c r="J109" s="231">
        <f t="shared" si="33"/>
        <v>0</v>
      </c>
      <c r="K109" s="229">
        <f t="shared" si="45"/>
        <v>0</v>
      </c>
      <c r="L109" s="229"/>
      <c r="M109" s="231">
        <f t="shared" si="36"/>
        <v>0</v>
      </c>
      <c r="N109" s="229">
        <f t="shared" si="45"/>
        <v>0</v>
      </c>
      <c r="O109" s="272"/>
      <c r="P109" s="281">
        <f t="shared" si="37"/>
        <v>0</v>
      </c>
    </row>
    <row r="110" spans="1:16" s="252" customFormat="1" ht="38.25" hidden="1">
      <c r="A110" s="226" t="s">
        <v>35</v>
      </c>
      <c r="B110" s="136" t="s">
        <v>39</v>
      </c>
      <c r="C110" s="224" t="s">
        <v>13</v>
      </c>
      <c r="D110" s="224" t="s">
        <v>51</v>
      </c>
      <c r="E110" s="224" t="s">
        <v>885</v>
      </c>
      <c r="F110" s="224" t="s">
        <v>27</v>
      </c>
      <c r="G110" s="224"/>
      <c r="H110" s="228">
        <f t="shared" si="45"/>
        <v>0</v>
      </c>
      <c r="I110" s="228"/>
      <c r="J110" s="231">
        <f t="shared" si="33"/>
        <v>0</v>
      </c>
      <c r="K110" s="228">
        <f t="shared" si="45"/>
        <v>0</v>
      </c>
      <c r="L110" s="228"/>
      <c r="M110" s="231">
        <f t="shared" si="36"/>
        <v>0</v>
      </c>
      <c r="N110" s="228">
        <f t="shared" si="45"/>
        <v>0</v>
      </c>
      <c r="O110" s="282"/>
      <c r="P110" s="281">
        <f t="shared" si="37"/>
        <v>0</v>
      </c>
    </row>
    <row r="111" spans="1:16" s="252" customFormat="1" ht="51" hidden="1">
      <c r="A111" s="226" t="s">
        <v>28</v>
      </c>
      <c r="B111" s="136" t="s">
        <v>39</v>
      </c>
      <c r="C111" s="224" t="s">
        <v>13</v>
      </c>
      <c r="D111" s="224" t="s">
        <v>51</v>
      </c>
      <c r="E111" s="224" t="s">
        <v>885</v>
      </c>
      <c r="F111" s="224" t="s">
        <v>29</v>
      </c>
      <c r="G111" s="224"/>
      <c r="H111" s="228">
        <f t="shared" si="45"/>
        <v>0</v>
      </c>
      <c r="I111" s="228"/>
      <c r="J111" s="231">
        <f t="shared" si="33"/>
        <v>0</v>
      </c>
      <c r="K111" s="228">
        <f t="shared" si="45"/>
        <v>0</v>
      </c>
      <c r="L111" s="228"/>
      <c r="M111" s="231">
        <f t="shared" si="36"/>
        <v>0</v>
      </c>
      <c r="N111" s="228">
        <f t="shared" si="45"/>
        <v>0</v>
      </c>
      <c r="O111" s="282"/>
      <c r="P111" s="281">
        <f t="shared" si="37"/>
        <v>0</v>
      </c>
    </row>
    <row r="112" spans="1:16" s="252" customFormat="1" hidden="1">
      <c r="A112" s="269" t="s">
        <v>629</v>
      </c>
      <c r="B112" s="136" t="s">
        <v>39</v>
      </c>
      <c r="C112" s="224" t="s">
        <v>13</v>
      </c>
      <c r="D112" s="224" t="s">
        <v>51</v>
      </c>
      <c r="E112" s="224" t="s">
        <v>885</v>
      </c>
      <c r="F112" s="224" t="s">
        <v>29</v>
      </c>
      <c r="G112" s="224" t="s">
        <v>197</v>
      </c>
      <c r="H112" s="228"/>
      <c r="I112" s="228"/>
      <c r="J112" s="231">
        <f t="shared" si="33"/>
        <v>0</v>
      </c>
      <c r="K112" s="228"/>
      <c r="L112" s="228"/>
      <c r="M112" s="231">
        <f t="shared" si="36"/>
        <v>0</v>
      </c>
      <c r="N112" s="118"/>
      <c r="O112" s="282"/>
      <c r="P112" s="281">
        <f t="shared" si="37"/>
        <v>0</v>
      </c>
    </row>
    <row r="113" spans="1:16" s="252" customFormat="1" ht="51" hidden="1">
      <c r="A113" s="226" t="s">
        <v>900</v>
      </c>
      <c r="B113" s="110" t="s">
        <v>39</v>
      </c>
      <c r="C113" s="224" t="s">
        <v>13</v>
      </c>
      <c r="D113" s="224" t="s">
        <v>51</v>
      </c>
      <c r="E113" s="224" t="s">
        <v>897</v>
      </c>
      <c r="F113" s="224"/>
      <c r="G113" s="224"/>
      <c r="H113" s="228">
        <f t="shared" ref="H113:N115" si="46">H114</f>
        <v>0</v>
      </c>
      <c r="I113" s="228"/>
      <c r="J113" s="231">
        <f t="shared" si="33"/>
        <v>0</v>
      </c>
      <c r="K113" s="228">
        <f t="shared" si="46"/>
        <v>0</v>
      </c>
      <c r="L113" s="228"/>
      <c r="M113" s="231">
        <f t="shared" si="36"/>
        <v>0</v>
      </c>
      <c r="N113" s="228">
        <f t="shared" si="46"/>
        <v>0</v>
      </c>
      <c r="O113" s="282"/>
      <c r="P113" s="281">
        <f t="shared" si="37"/>
        <v>0</v>
      </c>
    </row>
    <row r="114" spans="1:16" s="252" customFormat="1" ht="102" hidden="1">
      <c r="A114" s="226" t="s">
        <v>18</v>
      </c>
      <c r="B114" s="110" t="s">
        <v>39</v>
      </c>
      <c r="C114" s="224" t="s">
        <v>13</v>
      </c>
      <c r="D114" s="224" t="s">
        <v>51</v>
      </c>
      <c r="E114" s="224" t="s">
        <v>897</v>
      </c>
      <c r="F114" s="224" t="s">
        <v>19</v>
      </c>
      <c r="G114" s="224"/>
      <c r="H114" s="228">
        <f t="shared" si="46"/>
        <v>0</v>
      </c>
      <c r="I114" s="228"/>
      <c r="J114" s="231">
        <f t="shared" si="33"/>
        <v>0</v>
      </c>
      <c r="K114" s="228">
        <f t="shared" si="46"/>
        <v>0</v>
      </c>
      <c r="L114" s="228"/>
      <c r="M114" s="231">
        <f t="shared" si="36"/>
        <v>0</v>
      </c>
      <c r="N114" s="228">
        <f t="shared" si="46"/>
        <v>0</v>
      </c>
      <c r="O114" s="282"/>
      <c r="P114" s="281">
        <f t="shared" si="37"/>
        <v>0</v>
      </c>
    </row>
    <row r="115" spans="1:16" s="252" customFormat="1" ht="38.25" hidden="1">
      <c r="A115" s="226" t="s">
        <v>20</v>
      </c>
      <c r="B115" s="110" t="s">
        <v>39</v>
      </c>
      <c r="C115" s="224" t="s">
        <v>13</v>
      </c>
      <c r="D115" s="224" t="s">
        <v>51</v>
      </c>
      <c r="E115" s="224" t="s">
        <v>897</v>
      </c>
      <c r="F115" s="224" t="s">
        <v>21</v>
      </c>
      <c r="G115" s="224"/>
      <c r="H115" s="228">
        <f t="shared" si="46"/>
        <v>0</v>
      </c>
      <c r="I115" s="228"/>
      <c r="J115" s="231">
        <f t="shared" si="33"/>
        <v>0</v>
      </c>
      <c r="K115" s="228">
        <f t="shared" si="46"/>
        <v>0</v>
      </c>
      <c r="L115" s="228"/>
      <c r="M115" s="231">
        <f t="shared" si="36"/>
        <v>0</v>
      </c>
      <c r="N115" s="228">
        <f t="shared" si="46"/>
        <v>0</v>
      </c>
      <c r="O115" s="282"/>
      <c r="P115" s="281">
        <f t="shared" si="37"/>
        <v>0</v>
      </c>
    </row>
    <row r="116" spans="1:16" s="252" customFormat="1" hidden="1">
      <c r="A116" s="226" t="s">
        <v>898</v>
      </c>
      <c r="B116" s="110" t="s">
        <v>39</v>
      </c>
      <c r="C116" s="224" t="s">
        <v>13</v>
      </c>
      <c r="D116" s="224" t="s">
        <v>51</v>
      </c>
      <c r="E116" s="224" t="s">
        <v>897</v>
      </c>
      <c r="F116" s="224" t="s">
        <v>21</v>
      </c>
      <c r="G116" s="224" t="s">
        <v>197</v>
      </c>
      <c r="H116" s="228"/>
      <c r="I116" s="228"/>
      <c r="J116" s="231">
        <f t="shared" si="33"/>
        <v>0</v>
      </c>
      <c r="K116" s="228"/>
      <c r="L116" s="228"/>
      <c r="M116" s="231">
        <f t="shared" si="36"/>
        <v>0</v>
      </c>
      <c r="N116" s="118"/>
      <c r="O116" s="282"/>
      <c r="P116" s="281">
        <f t="shared" si="37"/>
        <v>0</v>
      </c>
    </row>
    <row r="117" spans="1:16" s="252" customFormat="1" ht="38.25">
      <c r="A117" s="36" t="s">
        <v>240</v>
      </c>
      <c r="B117" s="111" t="s">
        <v>39</v>
      </c>
      <c r="C117" s="223" t="s">
        <v>13</v>
      </c>
      <c r="D117" s="223" t="s">
        <v>51</v>
      </c>
      <c r="E117" s="22" t="s">
        <v>792</v>
      </c>
      <c r="F117" s="223"/>
      <c r="G117" s="223"/>
      <c r="H117" s="120">
        <f>H118</f>
        <v>315</v>
      </c>
      <c r="I117" s="120">
        <f t="shared" ref="I117:P117" si="47">I118</f>
        <v>0</v>
      </c>
      <c r="J117" s="120">
        <f t="shared" si="47"/>
        <v>315</v>
      </c>
      <c r="K117" s="120">
        <f t="shared" si="47"/>
        <v>0</v>
      </c>
      <c r="L117" s="120">
        <f t="shared" si="47"/>
        <v>0</v>
      </c>
      <c r="M117" s="120">
        <f t="shared" si="47"/>
        <v>0</v>
      </c>
      <c r="N117" s="120">
        <f t="shared" si="47"/>
        <v>0</v>
      </c>
      <c r="O117" s="120">
        <f t="shared" si="47"/>
        <v>0</v>
      </c>
      <c r="P117" s="120">
        <f t="shared" si="47"/>
        <v>0</v>
      </c>
    </row>
    <row r="118" spans="1:16" s="252" customFormat="1" ht="38.25">
      <c r="A118" s="226" t="s">
        <v>35</v>
      </c>
      <c r="B118" s="110" t="s">
        <v>39</v>
      </c>
      <c r="C118" s="224" t="s">
        <v>13</v>
      </c>
      <c r="D118" s="224" t="s">
        <v>51</v>
      </c>
      <c r="E118" s="225" t="s">
        <v>792</v>
      </c>
      <c r="F118" s="224" t="s">
        <v>27</v>
      </c>
      <c r="G118" s="224"/>
      <c r="H118" s="120">
        <f t="shared" ref="H118:P119" si="48">H119</f>
        <v>315</v>
      </c>
      <c r="I118" s="120">
        <f t="shared" si="48"/>
        <v>0</v>
      </c>
      <c r="J118" s="231">
        <f t="shared" si="33"/>
        <v>315</v>
      </c>
      <c r="K118" s="120">
        <f t="shared" si="48"/>
        <v>0</v>
      </c>
      <c r="L118" s="120">
        <f t="shared" si="48"/>
        <v>0</v>
      </c>
      <c r="M118" s="120">
        <f t="shared" si="48"/>
        <v>0</v>
      </c>
      <c r="N118" s="120">
        <f t="shared" si="48"/>
        <v>0</v>
      </c>
      <c r="O118" s="120">
        <f t="shared" si="48"/>
        <v>0</v>
      </c>
      <c r="P118" s="120">
        <f t="shared" si="48"/>
        <v>0</v>
      </c>
    </row>
    <row r="119" spans="1:16" s="252" customFormat="1" ht="51">
      <c r="A119" s="226" t="s">
        <v>28</v>
      </c>
      <c r="B119" s="110" t="s">
        <v>39</v>
      </c>
      <c r="C119" s="224" t="s">
        <v>13</v>
      </c>
      <c r="D119" s="224" t="s">
        <v>51</v>
      </c>
      <c r="E119" s="225" t="s">
        <v>792</v>
      </c>
      <c r="F119" s="224" t="s">
        <v>29</v>
      </c>
      <c r="G119" s="224"/>
      <c r="H119" s="120">
        <f t="shared" si="48"/>
        <v>315</v>
      </c>
      <c r="I119" s="120">
        <f t="shared" si="48"/>
        <v>0</v>
      </c>
      <c r="J119" s="231">
        <f t="shared" si="33"/>
        <v>315</v>
      </c>
      <c r="K119" s="120">
        <f t="shared" si="48"/>
        <v>0</v>
      </c>
      <c r="L119" s="120">
        <f t="shared" si="48"/>
        <v>0</v>
      </c>
      <c r="M119" s="120">
        <f t="shared" si="48"/>
        <v>0</v>
      </c>
      <c r="N119" s="120">
        <f t="shared" si="48"/>
        <v>0</v>
      </c>
      <c r="O119" s="120">
        <f t="shared" si="48"/>
        <v>0</v>
      </c>
      <c r="P119" s="120">
        <f t="shared" si="48"/>
        <v>0</v>
      </c>
    </row>
    <row r="120" spans="1:16" s="252" customFormat="1">
      <c r="A120" s="226" t="s">
        <v>9</v>
      </c>
      <c r="B120" s="110" t="s">
        <v>39</v>
      </c>
      <c r="C120" s="224" t="s">
        <v>13</v>
      </c>
      <c r="D120" s="224" t="s">
        <v>51</v>
      </c>
      <c r="E120" s="225" t="s">
        <v>792</v>
      </c>
      <c r="F120" s="224" t="s">
        <v>29</v>
      </c>
      <c r="G120" s="224" t="s">
        <v>10</v>
      </c>
      <c r="H120" s="233">
        <v>315</v>
      </c>
      <c r="I120" s="233"/>
      <c r="J120" s="231">
        <f t="shared" si="33"/>
        <v>315</v>
      </c>
      <c r="K120" s="120"/>
      <c r="L120" s="120"/>
      <c r="M120" s="231">
        <f t="shared" ref="M120" si="49">K120+L120</f>
        <v>0</v>
      </c>
      <c r="N120" s="120"/>
      <c r="O120" s="272"/>
      <c r="P120" s="281">
        <f t="shared" ref="P120" si="50">N120+O120</f>
        <v>0</v>
      </c>
    </row>
    <row r="121" spans="1:16" ht="61.5" customHeight="1">
      <c r="A121" s="26" t="s">
        <v>55</v>
      </c>
      <c r="B121" s="75" t="s">
        <v>39</v>
      </c>
      <c r="C121" s="224" t="s">
        <v>13</v>
      </c>
      <c r="D121" s="224" t="s">
        <v>51</v>
      </c>
      <c r="E121" s="225" t="s">
        <v>665</v>
      </c>
      <c r="F121" s="224"/>
      <c r="G121" s="224"/>
      <c r="H121" s="228">
        <f>H122+H125+H130</f>
        <v>50</v>
      </c>
      <c r="I121" s="228">
        <f>I122+I125+I130</f>
        <v>107.4</v>
      </c>
      <c r="J121" s="231">
        <f t="shared" si="33"/>
        <v>157.4</v>
      </c>
      <c r="K121" s="228">
        <f t="shared" ref="K121:P121" si="51">K122+K125+K130</f>
        <v>50</v>
      </c>
      <c r="L121" s="228">
        <f t="shared" si="51"/>
        <v>0</v>
      </c>
      <c r="M121" s="228">
        <f t="shared" si="51"/>
        <v>50</v>
      </c>
      <c r="N121" s="228">
        <f t="shared" si="51"/>
        <v>50</v>
      </c>
      <c r="O121" s="228">
        <f t="shared" si="51"/>
        <v>0</v>
      </c>
      <c r="P121" s="228">
        <f t="shared" si="51"/>
        <v>50</v>
      </c>
    </row>
    <row r="122" spans="1:16" ht="42.75" customHeight="1">
      <c r="A122" s="226" t="s">
        <v>35</v>
      </c>
      <c r="B122" s="110" t="s">
        <v>39</v>
      </c>
      <c r="C122" s="224" t="s">
        <v>13</v>
      </c>
      <c r="D122" s="224" t="s">
        <v>51</v>
      </c>
      <c r="E122" s="225" t="s">
        <v>665</v>
      </c>
      <c r="F122" s="224" t="s">
        <v>27</v>
      </c>
      <c r="G122" s="224"/>
      <c r="H122" s="228">
        <f t="shared" ref="H122:P123" si="52">H123</f>
        <v>15</v>
      </c>
      <c r="I122" s="228">
        <f t="shared" si="52"/>
        <v>107.4</v>
      </c>
      <c r="J122" s="231">
        <f t="shared" si="33"/>
        <v>122.4</v>
      </c>
      <c r="K122" s="228">
        <f t="shared" si="52"/>
        <v>15</v>
      </c>
      <c r="L122" s="228">
        <f t="shared" si="52"/>
        <v>0</v>
      </c>
      <c r="M122" s="228">
        <f t="shared" si="52"/>
        <v>15</v>
      </c>
      <c r="N122" s="228">
        <f t="shared" si="52"/>
        <v>15</v>
      </c>
      <c r="O122" s="228">
        <f t="shared" si="52"/>
        <v>0</v>
      </c>
      <c r="P122" s="228">
        <f t="shared" si="52"/>
        <v>15</v>
      </c>
    </row>
    <row r="123" spans="1:16" ht="41.25" customHeight="1">
      <c r="A123" s="226" t="s">
        <v>28</v>
      </c>
      <c r="B123" s="110" t="s">
        <v>39</v>
      </c>
      <c r="C123" s="224" t="s">
        <v>13</v>
      </c>
      <c r="D123" s="224" t="s">
        <v>51</v>
      </c>
      <c r="E123" s="225" t="s">
        <v>665</v>
      </c>
      <c r="F123" s="224" t="s">
        <v>29</v>
      </c>
      <c r="G123" s="224"/>
      <c r="H123" s="228">
        <f t="shared" si="52"/>
        <v>15</v>
      </c>
      <c r="I123" s="228">
        <f t="shared" si="52"/>
        <v>107.4</v>
      </c>
      <c r="J123" s="231">
        <f t="shared" si="33"/>
        <v>122.4</v>
      </c>
      <c r="K123" s="228">
        <f t="shared" si="52"/>
        <v>15</v>
      </c>
      <c r="L123" s="228">
        <f t="shared" si="52"/>
        <v>0</v>
      </c>
      <c r="M123" s="228">
        <f t="shared" si="52"/>
        <v>15</v>
      </c>
      <c r="N123" s="228">
        <f t="shared" si="52"/>
        <v>15</v>
      </c>
      <c r="O123" s="228">
        <f t="shared" si="52"/>
        <v>0</v>
      </c>
      <c r="P123" s="228">
        <f t="shared" si="52"/>
        <v>15</v>
      </c>
    </row>
    <row r="124" spans="1:16">
      <c r="A124" s="226" t="s">
        <v>9</v>
      </c>
      <c r="B124" s="110" t="s">
        <v>39</v>
      </c>
      <c r="C124" s="224" t="s">
        <v>13</v>
      </c>
      <c r="D124" s="224" t="s">
        <v>51</v>
      </c>
      <c r="E124" s="225" t="s">
        <v>665</v>
      </c>
      <c r="F124" s="224" t="s">
        <v>29</v>
      </c>
      <c r="G124" s="224" t="s">
        <v>10</v>
      </c>
      <c r="H124" s="233">
        <v>15</v>
      </c>
      <c r="I124" s="233">
        <v>107.4</v>
      </c>
      <c r="J124" s="231">
        <f t="shared" si="33"/>
        <v>122.4</v>
      </c>
      <c r="K124" s="120">
        <v>15</v>
      </c>
      <c r="L124" s="120"/>
      <c r="M124" s="231">
        <f t="shared" si="36"/>
        <v>15</v>
      </c>
      <c r="N124" s="120">
        <v>15</v>
      </c>
      <c r="O124" s="272"/>
      <c r="P124" s="281">
        <f t="shared" si="37"/>
        <v>15</v>
      </c>
    </row>
    <row r="125" spans="1:16" ht="26.25" customHeight="1">
      <c r="A125" s="226" t="s">
        <v>123</v>
      </c>
      <c r="B125" s="110" t="s">
        <v>39</v>
      </c>
      <c r="C125" s="224" t="s">
        <v>13</v>
      </c>
      <c r="D125" s="224" t="s">
        <v>51</v>
      </c>
      <c r="E125" s="225" t="s">
        <v>665</v>
      </c>
      <c r="F125" s="224" t="s">
        <v>124</v>
      </c>
      <c r="G125" s="224"/>
      <c r="H125" s="228">
        <v>29</v>
      </c>
      <c r="I125" s="228">
        <f>I126+I128</f>
        <v>0</v>
      </c>
      <c r="J125" s="231">
        <f t="shared" si="33"/>
        <v>29</v>
      </c>
      <c r="K125" s="228">
        <f t="shared" ref="K125:P125" si="53">K126+K128</f>
        <v>30</v>
      </c>
      <c r="L125" s="228">
        <f t="shared" si="53"/>
        <v>0</v>
      </c>
      <c r="M125" s="228">
        <f t="shared" si="53"/>
        <v>30</v>
      </c>
      <c r="N125" s="228">
        <f t="shared" si="53"/>
        <v>30</v>
      </c>
      <c r="O125" s="228">
        <f t="shared" si="53"/>
        <v>0</v>
      </c>
      <c r="P125" s="228">
        <f t="shared" si="53"/>
        <v>30</v>
      </c>
    </row>
    <row r="126" spans="1:16" ht="40.5" customHeight="1">
      <c r="A126" s="226" t="s">
        <v>127</v>
      </c>
      <c r="B126" s="110" t="s">
        <v>39</v>
      </c>
      <c r="C126" s="224" t="s">
        <v>13</v>
      </c>
      <c r="D126" s="224" t="s">
        <v>51</v>
      </c>
      <c r="E126" s="225" t="s">
        <v>665</v>
      </c>
      <c r="F126" s="224" t="s">
        <v>126</v>
      </c>
      <c r="G126" s="224"/>
      <c r="H126" s="228">
        <f t="shared" ref="H126:P126" si="54">H127</f>
        <v>10</v>
      </c>
      <c r="I126" s="228">
        <f t="shared" si="54"/>
        <v>0</v>
      </c>
      <c r="J126" s="231">
        <f t="shared" si="33"/>
        <v>10</v>
      </c>
      <c r="K126" s="228">
        <f t="shared" si="54"/>
        <v>10</v>
      </c>
      <c r="L126" s="228">
        <f t="shared" si="54"/>
        <v>0</v>
      </c>
      <c r="M126" s="228">
        <f t="shared" si="54"/>
        <v>10</v>
      </c>
      <c r="N126" s="228">
        <f t="shared" si="54"/>
        <v>10</v>
      </c>
      <c r="O126" s="228">
        <f t="shared" si="54"/>
        <v>0</v>
      </c>
      <c r="P126" s="228">
        <f t="shared" si="54"/>
        <v>10</v>
      </c>
    </row>
    <row r="127" spans="1:16">
      <c r="A127" s="226" t="s">
        <v>9</v>
      </c>
      <c r="B127" s="110" t="s">
        <v>39</v>
      </c>
      <c r="C127" s="224" t="s">
        <v>13</v>
      </c>
      <c r="D127" s="224" t="s">
        <v>51</v>
      </c>
      <c r="E127" s="225" t="s">
        <v>665</v>
      </c>
      <c r="F127" s="224" t="s">
        <v>126</v>
      </c>
      <c r="G127" s="224" t="s">
        <v>10</v>
      </c>
      <c r="H127" s="233">
        <v>10</v>
      </c>
      <c r="I127" s="233"/>
      <c r="J127" s="231">
        <f t="shared" si="33"/>
        <v>10</v>
      </c>
      <c r="K127" s="120">
        <v>10</v>
      </c>
      <c r="L127" s="120"/>
      <c r="M127" s="231">
        <f t="shared" si="36"/>
        <v>10</v>
      </c>
      <c r="N127" s="120">
        <v>10</v>
      </c>
      <c r="O127" s="272"/>
      <c r="P127" s="281">
        <f t="shared" si="37"/>
        <v>10</v>
      </c>
    </row>
    <row r="128" spans="1:16" ht="13.5" customHeight="1">
      <c r="A128" s="226" t="s">
        <v>518</v>
      </c>
      <c r="B128" s="110" t="s">
        <v>39</v>
      </c>
      <c r="C128" s="224" t="s">
        <v>13</v>
      </c>
      <c r="D128" s="224" t="s">
        <v>51</v>
      </c>
      <c r="E128" s="225" t="s">
        <v>665</v>
      </c>
      <c r="F128" s="224" t="s">
        <v>517</v>
      </c>
      <c r="G128" s="224"/>
      <c r="H128" s="228">
        <v>19</v>
      </c>
      <c r="I128" s="228">
        <f t="shared" ref="I128:P128" si="55">I129</f>
        <v>0</v>
      </c>
      <c r="J128" s="231">
        <f t="shared" si="33"/>
        <v>19</v>
      </c>
      <c r="K128" s="228">
        <f t="shared" si="55"/>
        <v>20</v>
      </c>
      <c r="L128" s="228">
        <f t="shared" si="55"/>
        <v>0</v>
      </c>
      <c r="M128" s="228">
        <f t="shared" si="55"/>
        <v>20</v>
      </c>
      <c r="N128" s="228">
        <f t="shared" si="55"/>
        <v>20</v>
      </c>
      <c r="O128" s="228">
        <f t="shared" si="55"/>
        <v>0</v>
      </c>
      <c r="P128" s="228">
        <f t="shared" si="55"/>
        <v>20</v>
      </c>
    </row>
    <row r="129" spans="1:16">
      <c r="A129" s="226" t="s">
        <v>9</v>
      </c>
      <c r="B129" s="110" t="s">
        <v>39</v>
      </c>
      <c r="C129" s="224" t="s">
        <v>13</v>
      </c>
      <c r="D129" s="224" t="s">
        <v>51</v>
      </c>
      <c r="E129" s="225" t="s">
        <v>665</v>
      </c>
      <c r="F129" s="224" t="s">
        <v>517</v>
      </c>
      <c r="G129" s="224" t="s">
        <v>10</v>
      </c>
      <c r="H129" s="233">
        <v>19</v>
      </c>
      <c r="I129" s="233"/>
      <c r="J129" s="231">
        <f t="shared" si="33"/>
        <v>19</v>
      </c>
      <c r="K129" s="120">
        <v>20</v>
      </c>
      <c r="L129" s="120"/>
      <c r="M129" s="231">
        <f t="shared" si="36"/>
        <v>20</v>
      </c>
      <c r="N129" s="120">
        <v>20</v>
      </c>
      <c r="O129" s="272"/>
      <c r="P129" s="281">
        <f t="shared" si="37"/>
        <v>20</v>
      </c>
    </row>
    <row r="130" spans="1:16" ht="12.75" customHeight="1">
      <c r="A130" s="226" t="s">
        <v>30</v>
      </c>
      <c r="B130" s="110" t="s">
        <v>39</v>
      </c>
      <c r="C130" s="224" t="s">
        <v>13</v>
      </c>
      <c r="D130" s="224" t="s">
        <v>51</v>
      </c>
      <c r="E130" s="225" t="s">
        <v>665</v>
      </c>
      <c r="F130" s="224" t="s">
        <v>31</v>
      </c>
      <c r="G130" s="224"/>
      <c r="H130" s="228">
        <f t="shared" ref="H130:P131" si="56">H131</f>
        <v>6</v>
      </c>
      <c r="I130" s="228">
        <f t="shared" si="56"/>
        <v>0</v>
      </c>
      <c r="J130" s="231">
        <f t="shared" si="33"/>
        <v>6</v>
      </c>
      <c r="K130" s="228">
        <f t="shared" si="56"/>
        <v>5</v>
      </c>
      <c r="L130" s="228">
        <f t="shared" si="56"/>
        <v>0</v>
      </c>
      <c r="M130" s="228">
        <f t="shared" si="56"/>
        <v>5</v>
      </c>
      <c r="N130" s="228">
        <f t="shared" si="56"/>
        <v>5</v>
      </c>
      <c r="O130" s="228">
        <f t="shared" si="56"/>
        <v>0</v>
      </c>
      <c r="P130" s="228">
        <f t="shared" si="56"/>
        <v>5</v>
      </c>
    </row>
    <row r="131" spans="1:16" ht="24" customHeight="1">
      <c r="A131" s="226" t="s">
        <v>32</v>
      </c>
      <c r="B131" s="110" t="s">
        <v>39</v>
      </c>
      <c r="C131" s="224" t="s">
        <v>13</v>
      </c>
      <c r="D131" s="224" t="s">
        <v>51</v>
      </c>
      <c r="E131" s="225" t="s">
        <v>665</v>
      </c>
      <c r="F131" s="224" t="s">
        <v>33</v>
      </c>
      <c r="G131" s="224"/>
      <c r="H131" s="228">
        <f t="shared" si="56"/>
        <v>6</v>
      </c>
      <c r="I131" s="228">
        <f t="shared" si="56"/>
        <v>0</v>
      </c>
      <c r="J131" s="231">
        <f t="shared" si="33"/>
        <v>6</v>
      </c>
      <c r="K131" s="228">
        <f t="shared" si="56"/>
        <v>5</v>
      </c>
      <c r="L131" s="228">
        <f t="shared" si="56"/>
        <v>0</v>
      </c>
      <c r="M131" s="228">
        <f t="shared" si="56"/>
        <v>5</v>
      </c>
      <c r="N131" s="228">
        <f t="shared" si="56"/>
        <v>5</v>
      </c>
      <c r="O131" s="228">
        <f t="shared" si="56"/>
        <v>0</v>
      </c>
      <c r="P131" s="228">
        <f t="shared" si="56"/>
        <v>5</v>
      </c>
    </row>
    <row r="132" spans="1:16">
      <c r="A132" s="226" t="s">
        <v>94</v>
      </c>
      <c r="B132" s="110" t="s">
        <v>39</v>
      </c>
      <c r="C132" s="224" t="s">
        <v>13</v>
      </c>
      <c r="D132" s="224" t="s">
        <v>51</v>
      </c>
      <c r="E132" s="225" t="s">
        <v>665</v>
      </c>
      <c r="F132" s="224" t="s">
        <v>33</v>
      </c>
      <c r="G132" s="224" t="s">
        <v>10</v>
      </c>
      <c r="H132" s="233">
        <v>6</v>
      </c>
      <c r="I132" s="233"/>
      <c r="J132" s="231">
        <f t="shared" si="33"/>
        <v>6</v>
      </c>
      <c r="K132" s="120">
        <v>5</v>
      </c>
      <c r="L132" s="120"/>
      <c r="M132" s="231">
        <f t="shared" si="36"/>
        <v>5</v>
      </c>
      <c r="N132" s="120">
        <v>5</v>
      </c>
      <c r="O132" s="272"/>
      <c r="P132" s="281">
        <f t="shared" si="37"/>
        <v>5</v>
      </c>
    </row>
    <row r="133" spans="1:16" ht="56.25" customHeight="1">
      <c r="A133" s="92" t="s">
        <v>243</v>
      </c>
      <c r="B133" s="123" t="s">
        <v>39</v>
      </c>
      <c r="C133" s="39" t="s">
        <v>13</v>
      </c>
      <c r="D133" s="39" t="s">
        <v>51</v>
      </c>
      <c r="E133" s="60" t="s">
        <v>666</v>
      </c>
      <c r="F133" s="39"/>
      <c r="G133" s="39"/>
      <c r="H133" s="151">
        <f t="shared" ref="H133:P133" si="57">H134+H137+H140</f>
        <v>5081.5</v>
      </c>
      <c r="I133" s="151">
        <f t="shared" si="57"/>
        <v>930</v>
      </c>
      <c r="J133" s="231">
        <f t="shared" si="33"/>
        <v>6011.5</v>
      </c>
      <c r="K133" s="151">
        <f t="shared" si="57"/>
        <v>3527</v>
      </c>
      <c r="L133" s="151">
        <f t="shared" si="57"/>
        <v>0</v>
      </c>
      <c r="M133" s="151">
        <f t="shared" si="57"/>
        <v>3527</v>
      </c>
      <c r="N133" s="151">
        <f t="shared" si="57"/>
        <v>2027</v>
      </c>
      <c r="O133" s="151">
        <f t="shared" si="57"/>
        <v>0</v>
      </c>
      <c r="P133" s="151">
        <f t="shared" si="57"/>
        <v>2027</v>
      </c>
    </row>
    <row r="134" spans="1:16" ht="64.5" customHeight="1">
      <c r="A134" s="226" t="s">
        <v>18</v>
      </c>
      <c r="B134" s="110" t="s">
        <v>39</v>
      </c>
      <c r="C134" s="224" t="s">
        <v>13</v>
      </c>
      <c r="D134" s="224" t="s">
        <v>51</v>
      </c>
      <c r="E134" s="225" t="s">
        <v>666</v>
      </c>
      <c r="F134" s="224" t="s">
        <v>19</v>
      </c>
      <c r="G134" s="224"/>
      <c r="H134" s="151">
        <f t="shared" ref="H134:P135" si="58">H135</f>
        <v>2112.1999999999998</v>
      </c>
      <c r="I134" s="151">
        <f t="shared" si="58"/>
        <v>0</v>
      </c>
      <c r="J134" s="231">
        <f t="shared" si="33"/>
        <v>2112.1999999999998</v>
      </c>
      <c r="K134" s="151">
        <f t="shared" si="58"/>
        <v>1500</v>
      </c>
      <c r="L134" s="151">
        <f t="shared" si="58"/>
        <v>0</v>
      </c>
      <c r="M134" s="151">
        <f t="shared" si="58"/>
        <v>1500</v>
      </c>
      <c r="N134" s="151">
        <f t="shared" si="58"/>
        <v>1000</v>
      </c>
      <c r="O134" s="151">
        <f t="shared" si="58"/>
        <v>0</v>
      </c>
      <c r="P134" s="151">
        <f t="shared" si="58"/>
        <v>1000</v>
      </c>
    </row>
    <row r="135" spans="1:16" ht="41.25" customHeight="1">
      <c r="A135" s="226" t="s">
        <v>20</v>
      </c>
      <c r="B135" s="110" t="s">
        <v>39</v>
      </c>
      <c r="C135" s="224" t="s">
        <v>13</v>
      </c>
      <c r="D135" s="224" t="s">
        <v>51</v>
      </c>
      <c r="E135" s="225" t="s">
        <v>666</v>
      </c>
      <c r="F135" s="224" t="s">
        <v>21</v>
      </c>
      <c r="G135" s="224"/>
      <c r="H135" s="151">
        <f t="shared" si="58"/>
        <v>2112.1999999999998</v>
      </c>
      <c r="I135" s="151">
        <f t="shared" si="58"/>
        <v>0</v>
      </c>
      <c r="J135" s="231">
        <f t="shared" si="33"/>
        <v>2112.1999999999998</v>
      </c>
      <c r="K135" s="151">
        <f t="shared" si="58"/>
        <v>1500</v>
      </c>
      <c r="L135" s="151">
        <f t="shared" si="58"/>
        <v>0</v>
      </c>
      <c r="M135" s="151">
        <f t="shared" si="58"/>
        <v>1500</v>
      </c>
      <c r="N135" s="151">
        <f t="shared" si="58"/>
        <v>1000</v>
      </c>
      <c r="O135" s="151">
        <f t="shared" si="58"/>
        <v>0</v>
      </c>
      <c r="P135" s="151">
        <f t="shared" si="58"/>
        <v>1000</v>
      </c>
    </row>
    <row r="136" spans="1:16">
      <c r="A136" s="226" t="s">
        <v>9</v>
      </c>
      <c r="B136" s="110" t="s">
        <v>39</v>
      </c>
      <c r="C136" s="224" t="s">
        <v>13</v>
      </c>
      <c r="D136" s="224" t="s">
        <v>51</v>
      </c>
      <c r="E136" s="225" t="s">
        <v>666</v>
      </c>
      <c r="F136" s="224" t="s">
        <v>21</v>
      </c>
      <c r="G136" s="224" t="s">
        <v>10</v>
      </c>
      <c r="H136" s="233">
        <v>2112.1999999999998</v>
      </c>
      <c r="I136" s="233"/>
      <c r="J136" s="231">
        <f t="shared" si="33"/>
        <v>2112.1999999999998</v>
      </c>
      <c r="K136" s="120">
        <v>1500</v>
      </c>
      <c r="L136" s="120"/>
      <c r="M136" s="231">
        <f t="shared" si="36"/>
        <v>1500</v>
      </c>
      <c r="N136" s="120">
        <v>1000</v>
      </c>
      <c r="O136" s="272"/>
      <c r="P136" s="281">
        <f t="shared" si="37"/>
        <v>1000</v>
      </c>
    </row>
    <row r="137" spans="1:16" ht="40.5" customHeight="1">
      <c r="A137" s="226" t="s">
        <v>35</v>
      </c>
      <c r="B137" s="110" t="s">
        <v>39</v>
      </c>
      <c r="C137" s="224" t="s">
        <v>13</v>
      </c>
      <c r="D137" s="224" t="s">
        <v>51</v>
      </c>
      <c r="E137" s="225" t="s">
        <v>666</v>
      </c>
      <c r="F137" s="224" t="s">
        <v>27</v>
      </c>
      <c r="G137" s="224"/>
      <c r="H137" s="151">
        <f t="shared" ref="H137:P138" si="59">H138</f>
        <v>2904.3</v>
      </c>
      <c r="I137" s="151">
        <f t="shared" si="59"/>
        <v>930</v>
      </c>
      <c r="J137" s="231">
        <f t="shared" si="33"/>
        <v>3834.3</v>
      </c>
      <c r="K137" s="151">
        <f t="shared" si="59"/>
        <v>2000</v>
      </c>
      <c r="L137" s="151">
        <f t="shared" si="59"/>
        <v>0</v>
      </c>
      <c r="M137" s="151">
        <f t="shared" si="59"/>
        <v>2000</v>
      </c>
      <c r="N137" s="151">
        <f t="shared" si="59"/>
        <v>1000</v>
      </c>
      <c r="O137" s="151">
        <f t="shared" si="59"/>
        <v>0</v>
      </c>
      <c r="P137" s="151">
        <f t="shared" si="59"/>
        <v>1000</v>
      </c>
    </row>
    <row r="138" spans="1:16" ht="51">
      <c r="A138" s="226" t="s">
        <v>28</v>
      </c>
      <c r="B138" s="110" t="s">
        <v>39</v>
      </c>
      <c r="C138" s="224" t="s">
        <v>13</v>
      </c>
      <c r="D138" s="224" t="s">
        <v>51</v>
      </c>
      <c r="E138" s="225" t="s">
        <v>666</v>
      </c>
      <c r="F138" s="224" t="s">
        <v>29</v>
      </c>
      <c r="G138" s="224"/>
      <c r="H138" s="151">
        <f t="shared" si="59"/>
        <v>2904.3</v>
      </c>
      <c r="I138" s="151">
        <f t="shared" si="59"/>
        <v>930</v>
      </c>
      <c r="J138" s="231">
        <f t="shared" si="33"/>
        <v>3834.3</v>
      </c>
      <c r="K138" s="151">
        <f t="shared" si="59"/>
        <v>2000</v>
      </c>
      <c r="L138" s="151">
        <f t="shared" si="59"/>
        <v>0</v>
      </c>
      <c r="M138" s="151">
        <f t="shared" si="59"/>
        <v>2000</v>
      </c>
      <c r="N138" s="151">
        <f t="shared" si="59"/>
        <v>1000</v>
      </c>
      <c r="O138" s="151">
        <f t="shared" si="59"/>
        <v>0</v>
      </c>
      <c r="P138" s="151">
        <f t="shared" si="59"/>
        <v>1000</v>
      </c>
    </row>
    <row r="139" spans="1:16" ht="15.75" customHeight="1">
      <c r="A139" s="226" t="s">
        <v>9</v>
      </c>
      <c r="B139" s="110" t="s">
        <v>39</v>
      </c>
      <c r="C139" s="224" t="s">
        <v>13</v>
      </c>
      <c r="D139" s="224" t="s">
        <v>51</v>
      </c>
      <c r="E139" s="225" t="s">
        <v>666</v>
      </c>
      <c r="F139" s="224" t="s">
        <v>29</v>
      </c>
      <c r="G139" s="224" t="s">
        <v>10</v>
      </c>
      <c r="H139" s="233">
        <v>2904.3</v>
      </c>
      <c r="I139" s="233">
        <v>930</v>
      </c>
      <c r="J139" s="231">
        <f t="shared" si="33"/>
        <v>3834.3</v>
      </c>
      <c r="K139" s="120">
        <v>2000</v>
      </c>
      <c r="L139" s="120"/>
      <c r="M139" s="231">
        <f t="shared" si="36"/>
        <v>2000</v>
      </c>
      <c r="N139" s="120">
        <v>1000</v>
      </c>
      <c r="O139" s="272"/>
      <c r="P139" s="281">
        <f t="shared" si="37"/>
        <v>1000</v>
      </c>
    </row>
    <row r="140" spans="1:16" ht="12.75" customHeight="1">
      <c r="A140" s="226" t="s">
        <v>30</v>
      </c>
      <c r="B140" s="110" t="s">
        <v>39</v>
      </c>
      <c r="C140" s="224" t="s">
        <v>13</v>
      </c>
      <c r="D140" s="224" t="s">
        <v>51</v>
      </c>
      <c r="E140" s="225" t="s">
        <v>666</v>
      </c>
      <c r="F140" s="224" t="s">
        <v>31</v>
      </c>
      <c r="G140" s="224"/>
      <c r="H140" s="151">
        <f>H141+H143</f>
        <v>65</v>
      </c>
      <c r="I140" s="151">
        <f>I141+I143</f>
        <v>0</v>
      </c>
      <c r="J140" s="231">
        <f t="shared" si="33"/>
        <v>65</v>
      </c>
      <c r="K140" s="151">
        <f t="shared" ref="K140:P140" si="60">K141+K143</f>
        <v>27</v>
      </c>
      <c r="L140" s="151">
        <f t="shared" si="60"/>
        <v>0</v>
      </c>
      <c r="M140" s="151">
        <f t="shared" si="60"/>
        <v>27</v>
      </c>
      <c r="N140" s="151">
        <f t="shared" si="60"/>
        <v>27</v>
      </c>
      <c r="O140" s="151">
        <f t="shared" si="60"/>
        <v>0</v>
      </c>
      <c r="P140" s="151">
        <f t="shared" si="60"/>
        <v>27</v>
      </c>
    </row>
    <row r="141" spans="1:16" ht="27" customHeight="1">
      <c r="A141" s="226" t="s">
        <v>32</v>
      </c>
      <c r="B141" s="110" t="s">
        <v>39</v>
      </c>
      <c r="C141" s="224" t="s">
        <v>13</v>
      </c>
      <c r="D141" s="224" t="s">
        <v>51</v>
      </c>
      <c r="E141" s="225" t="s">
        <v>666</v>
      </c>
      <c r="F141" s="224" t="s">
        <v>33</v>
      </c>
      <c r="G141" s="224"/>
      <c r="H141" s="151">
        <f t="shared" ref="H141:P141" si="61">H142</f>
        <v>50</v>
      </c>
      <c r="I141" s="151">
        <f t="shared" si="61"/>
        <v>0</v>
      </c>
      <c r="J141" s="231">
        <f t="shared" si="33"/>
        <v>50</v>
      </c>
      <c r="K141" s="151">
        <f t="shared" si="61"/>
        <v>22</v>
      </c>
      <c r="L141" s="151">
        <f t="shared" si="61"/>
        <v>0</v>
      </c>
      <c r="M141" s="151">
        <f t="shared" si="61"/>
        <v>22</v>
      </c>
      <c r="N141" s="151">
        <f t="shared" si="61"/>
        <v>22</v>
      </c>
      <c r="O141" s="151">
        <f t="shared" si="61"/>
        <v>0</v>
      </c>
      <c r="P141" s="151">
        <f t="shared" si="61"/>
        <v>22</v>
      </c>
    </row>
    <row r="142" spans="1:16" ht="16.5" customHeight="1">
      <c r="A142" s="226" t="s">
        <v>94</v>
      </c>
      <c r="B142" s="110" t="s">
        <v>39</v>
      </c>
      <c r="C142" s="224" t="s">
        <v>13</v>
      </c>
      <c r="D142" s="224" t="s">
        <v>51</v>
      </c>
      <c r="E142" s="225" t="s">
        <v>666</v>
      </c>
      <c r="F142" s="224" t="s">
        <v>33</v>
      </c>
      <c r="G142" s="224" t="s">
        <v>10</v>
      </c>
      <c r="H142" s="233">
        <v>50</v>
      </c>
      <c r="I142" s="233"/>
      <c r="J142" s="231">
        <f t="shared" si="33"/>
        <v>50</v>
      </c>
      <c r="K142" s="120">
        <v>22</v>
      </c>
      <c r="L142" s="120"/>
      <c r="M142" s="231">
        <f t="shared" si="36"/>
        <v>22</v>
      </c>
      <c r="N142" s="120">
        <v>22</v>
      </c>
      <c r="O142" s="272"/>
      <c r="P142" s="281">
        <f t="shared" si="37"/>
        <v>22</v>
      </c>
    </row>
    <row r="143" spans="1:16" ht="17.25" customHeight="1">
      <c r="A143" s="226" t="s">
        <v>843</v>
      </c>
      <c r="B143" s="110" t="s">
        <v>39</v>
      </c>
      <c r="C143" s="224" t="s">
        <v>13</v>
      </c>
      <c r="D143" s="224" t="s">
        <v>51</v>
      </c>
      <c r="E143" s="225" t="s">
        <v>666</v>
      </c>
      <c r="F143" s="224" t="s">
        <v>842</v>
      </c>
      <c r="G143" s="224"/>
      <c r="H143" s="151">
        <f t="shared" ref="H143:P143" si="62">H144</f>
        <v>15</v>
      </c>
      <c r="I143" s="151">
        <f t="shared" si="62"/>
        <v>0</v>
      </c>
      <c r="J143" s="231">
        <f t="shared" si="33"/>
        <v>15</v>
      </c>
      <c r="K143" s="151">
        <f t="shared" si="62"/>
        <v>5</v>
      </c>
      <c r="L143" s="151">
        <f t="shared" si="62"/>
        <v>0</v>
      </c>
      <c r="M143" s="151">
        <f t="shared" si="62"/>
        <v>5</v>
      </c>
      <c r="N143" s="151">
        <f t="shared" si="62"/>
        <v>5</v>
      </c>
      <c r="O143" s="151">
        <f t="shared" si="62"/>
        <v>0</v>
      </c>
      <c r="P143" s="151">
        <f t="shared" si="62"/>
        <v>5</v>
      </c>
    </row>
    <row r="144" spans="1:16" ht="16.5" customHeight="1">
      <c r="A144" s="226" t="s">
        <v>94</v>
      </c>
      <c r="B144" s="110" t="s">
        <v>39</v>
      </c>
      <c r="C144" s="224" t="s">
        <v>13</v>
      </c>
      <c r="D144" s="224" t="s">
        <v>51</v>
      </c>
      <c r="E144" s="225" t="s">
        <v>666</v>
      </c>
      <c r="F144" s="224" t="s">
        <v>842</v>
      </c>
      <c r="G144" s="224" t="s">
        <v>10</v>
      </c>
      <c r="H144" s="233">
        <v>15</v>
      </c>
      <c r="I144" s="233"/>
      <c r="J144" s="231">
        <f t="shared" si="33"/>
        <v>15</v>
      </c>
      <c r="K144" s="120">
        <v>5</v>
      </c>
      <c r="L144" s="120"/>
      <c r="M144" s="231">
        <f t="shared" si="36"/>
        <v>5</v>
      </c>
      <c r="N144" s="120">
        <v>5</v>
      </c>
      <c r="O144" s="272"/>
      <c r="P144" s="281">
        <f t="shared" si="37"/>
        <v>5</v>
      </c>
    </row>
    <row r="145" spans="1:16" ht="65.25" customHeight="1">
      <c r="A145" s="92" t="s">
        <v>252</v>
      </c>
      <c r="B145" s="123" t="s">
        <v>39</v>
      </c>
      <c r="C145" s="39" t="s">
        <v>13</v>
      </c>
      <c r="D145" s="39" t="s">
        <v>51</v>
      </c>
      <c r="E145" s="60" t="s">
        <v>667</v>
      </c>
      <c r="F145" s="39"/>
      <c r="G145" s="39"/>
      <c r="H145" s="151">
        <f t="shared" ref="H145:P147" si="63">H146</f>
        <v>13.3</v>
      </c>
      <c r="I145" s="151">
        <f t="shared" si="63"/>
        <v>0</v>
      </c>
      <c r="J145" s="231">
        <f t="shared" si="33"/>
        <v>13.3</v>
      </c>
      <c r="K145" s="151">
        <f t="shared" si="63"/>
        <v>13.3</v>
      </c>
      <c r="L145" s="151">
        <f t="shared" si="63"/>
        <v>0</v>
      </c>
      <c r="M145" s="151">
        <f t="shared" si="63"/>
        <v>13.3</v>
      </c>
      <c r="N145" s="151">
        <f t="shared" si="63"/>
        <v>13</v>
      </c>
      <c r="O145" s="151">
        <f t="shared" si="63"/>
        <v>0</v>
      </c>
      <c r="P145" s="151">
        <f t="shared" si="63"/>
        <v>13</v>
      </c>
    </row>
    <row r="146" spans="1:16" ht="38.25">
      <c r="A146" s="226" t="s">
        <v>35</v>
      </c>
      <c r="B146" s="110" t="s">
        <v>39</v>
      </c>
      <c r="C146" s="224" t="s">
        <v>13</v>
      </c>
      <c r="D146" s="224" t="s">
        <v>51</v>
      </c>
      <c r="E146" s="225" t="s">
        <v>667</v>
      </c>
      <c r="F146" s="224" t="s">
        <v>27</v>
      </c>
      <c r="G146" s="224"/>
      <c r="H146" s="151">
        <f t="shared" si="63"/>
        <v>13.3</v>
      </c>
      <c r="I146" s="151">
        <f t="shared" si="63"/>
        <v>0</v>
      </c>
      <c r="J146" s="231">
        <f t="shared" si="33"/>
        <v>13.3</v>
      </c>
      <c r="K146" s="151">
        <f t="shared" si="63"/>
        <v>13.3</v>
      </c>
      <c r="L146" s="151">
        <f t="shared" si="63"/>
        <v>0</v>
      </c>
      <c r="M146" s="151">
        <f t="shared" si="63"/>
        <v>13.3</v>
      </c>
      <c r="N146" s="151">
        <f t="shared" si="63"/>
        <v>13</v>
      </c>
      <c r="O146" s="151">
        <f t="shared" si="63"/>
        <v>0</v>
      </c>
      <c r="P146" s="151">
        <f t="shared" si="63"/>
        <v>13</v>
      </c>
    </row>
    <row r="147" spans="1:16" ht="51">
      <c r="A147" s="226" t="s">
        <v>28</v>
      </c>
      <c r="B147" s="110" t="s">
        <v>39</v>
      </c>
      <c r="C147" s="224" t="s">
        <v>13</v>
      </c>
      <c r="D147" s="224" t="s">
        <v>51</v>
      </c>
      <c r="E147" s="225" t="s">
        <v>667</v>
      </c>
      <c r="F147" s="224" t="s">
        <v>29</v>
      </c>
      <c r="G147" s="224"/>
      <c r="H147" s="151">
        <f t="shared" si="63"/>
        <v>13.3</v>
      </c>
      <c r="I147" s="151">
        <f t="shared" si="63"/>
        <v>0</v>
      </c>
      <c r="J147" s="231">
        <f t="shared" si="33"/>
        <v>13.3</v>
      </c>
      <c r="K147" s="151">
        <f t="shared" si="63"/>
        <v>13.3</v>
      </c>
      <c r="L147" s="151">
        <f t="shared" si="63"/>
        <v>0</v>
      </c>
      <c r="M147" s="151">
        <f t="shared" si="63"/>
        <v>13.3</v>
      </c>
      <c r="N147" s="151">
        <f t="shared" si="63"/>
        <v>13</v>
      </c>
      <c r="O147" s="151">
        <f t="shared" si="63"/>
        <v>0</v>
      </c>
      <c r="P147" s="151">
        <f t="shared" si="63"/>
        <v>13</v>
      </c>
    </row>
    <row r="148" spans="1:16">
      <c r="A148" s="226" t="s">
        <v>9</v>
      </c>
      <c r="B148" s="110" t="s">
        <v>39</v>
      </c>
      <c r="C148" s="224" t="s">
        <v>13</v>
      </c>
      <c r="D148" s="224" t="s">
        <v>51</v>
      </c>
      <c r="E148" s="225" t="s">
        <v>667</v>
      </c>
      <c r="F148" s="224" t="s">
        <v>29</v>
      </c>
      <c r="G148" s="224" t="s">
        <v>10</v>
      </c>
      <c r="H148" s="233">
        <v>13.3</v>
      </c>
      <c r="I148" s="233"/>
      <c r="J148" s="231">
        <f t="shared" ref="J148:J222" si="64">H148+I148</f>
        <v>13.3</v>
      </c>
      <c r="K148" s="118">
        <v>13.3</v>
      </c>
      <c r="L148" s="118"/>
      <c r="M148" s="231">
        <f t="shared" ref="M148:M222" si="65">K148+L148</f>
        <v>13.3</v>
      </c>
      <c r="N148" s="120">
        <v>13</v>
      </c>
      <c r="O148" s="272"/>
      <c r="P148" s="281">
        <f t="shared" ref="P148:P222" si="66">N148+O148</f>
        <v>13</v>
      </c>
    </row>
    <row r="149" spans="1:16" ht="76.5" hidden="1">
      <c r="A149" s="92" t="s">
        <v>251</v>
      </c>
      <c r="B149" s="123" t="s">
        <v>39</v>
      </c>
      <c r="C149" s="39" t="s">
        <v>13</v>
      </c>
      <c r="D149" s="39" t="s">
        <v>51</v>
      </c>
      <c r="E149" s="60" t="s">
        <v>668</v>
      </c>
      <c r="F149" s="39"/>
      <c r="G149" s="39"/>
      <c r="H149" s="151">
        <f t="shared" ref="H149:N151" si="67">H150</f>
        <v>0</v>
      </c>
      <c r="I149" s="151"/>
      <c r="J149" s="231">
        <f t="shared" si="64"/>
        <v>0</v>
      </c>
      <c r="K149" s="151">
        <f t="shared" si="67"/>
        <v>0</v>
      </c>
      <c r="L149" s="151"/>
      <c r="M149" s="231">
        <f t="shared" si="65"/>
        <v>0</v>
      </c>
      <c r="N149" s="151">
        <f t="shared" si="67"/>
        <v>0</v>
      </c>
      <c r="O149" s="272"/>
      <c r="P149" s="281">
        <f t="shared" si="66"/>
        <v>0</v>
      </c>
    </row>
    <row r="150" spans="1:16" ht="25.5" hidden="1" customHeight="1">
      <c r="A150" s="226" t="s">
        <v>35</v>
      </c>
      <c r="B150" s="110" t="s">
        <v>39</v>
      </c>
      <c r="C150" s="224" t="s">
        <v>13</v>
      </c>
      <c r="D150" s="224" t="s">
        <v>51</v>
      </c>
      <c r="E150" s="225" t="s">
        <v>668</v>
      </c>
      <c r="F150" s="224" t="s">
        <v>27</v>
      </c>
      <c r="G150" s="224"/>
      <c r="H150" s="151">
        <f t="shared" si="67"/>
        <v>0</v>
      </c>
      <c r="I150" s="151"/>
      <c r="J150" s="231">
        <f t="shared" si="64"/>
        <v>0</v>
      </c>
      <c r="K150" s="151">
        <f t="shared" si="67"/>
        <v>0</v>
      </c>
      <c r="L150" s="151"/>
      <c r="M150" s="231">
        <f t="shared" si="65"/>
        <v>0</v>
      </c>
      <c r="N150" s="151">
        <f t="shared" si="67"/>
        <v>0</v>
      </c>
      <c r="O150" s="272"/>
      <c r="P150" s="281">
        <f t="shared" si="66"/>
        <v>0</v>
      </c>
    </row>
    <row r="151" spans="1:16" ht="40.5" hidden="1" customHeight="1">
      <c r="A151" s="226" t="s">
        <v>28</v>
      </c>
      <c r="B151" s="110" t="s">
        <v>39</v>
      </c>
      <c r="C151" s="224" t="s">
        <v>13</v>
      </c>
      <c r="D151" s="224" t="s">
        <v>51</v>
      </c>
      <c r="E151" s="225" t="s">
        <v>668</v>
      </c>
      <c r="F151" s="224" t="s">
        <v>29</v>
      </c>
      <c r="G151" s="224"/>
      <c r="H151" s="151">
        <f t="shared" si="67"/>
        <v>0</v>
      </c>
      <c r="I151" s="151"/>
      <c r="J151" s="231">
        <f t="shared" si="64"/>
        <v>0</v>
      </c>
      <c r="K151" s="151">
        <f t="shared" si="67"/>
        <v>0</v>
      </c>
      <c r="L151" s="151"/>
      <c r="M151" s="231">
        <f t="shared" si="65"/>
        <v>0</v>
      </c>
      <c r="N151" s="151">
        <f t="shared" si="67"/>
        <v>0</v>
      </c>
      <c r="O151" s="272"/>
      <c r="P151" s="281">
        <f t="shared" si="66"/>
        <v>0</v>
      </c>
    </row>
    <row r="152" spans="1:16" hidden="1">
      <c r="A152" s="226" t="s">
        <v>9</v>
      </c>
      <c r="B152" s="110" t="s">
        <v>39</v>
      </c>
      <c r="C152" s="224" t="s">
        <v>13</v>
      </c>
      <c r="D152" s="224" t="s">
        <v>51</v>
      </c>
      <c r="E152" s="225" t="s">
        <v>668</v>
      </c>
      <c r="F152" s="224" t="s">
        <v>29</v>
      </c>
      <c r="G152" s="224" t="s">
        <v>10</v>
      </c>
      <c r="H152" s="233"/>
      <c r="I152" s="233"/>
      <c r="J152" s="231">
        <f t="shared" si="64"/>
        <v>0</v>
      </c>
      <c r="K152" s="118"/>
      <c r="L152" s="118"/>
      <c r="M152" s="231">
        <f t="shared" si="65"/>
        <v>0</v>
      </c>
      <c r="N152" s="118"/>
      <c r="O152" s="272"/>
      <c r="P152" s="281">
        <f t="shared" si="66"/>
        <v>0</v>
      </c>
    </row>
    <row r="153" spans="1:16" ht="89.25" customHeight="1">
      <c r="A153" s="21" t="s">
        <v>250</v>
      </c>
      <c r="B153" s="76" t="s">
        <v>39</v>
      </c>
      <c r="C153" s="223" t="s">
        <v>13</v>
      </c>
      <c r="D153" s="223" t="s">
        <v>51</v>
      </c>
      <c r="E153" s="22" t="s">
        <v>669</v>
      </c>
      <c r="F153" s="223"/>
      <c r="G153" s="223"/>
      <c r="H153" s="228">
        <f t="shared" ref="H153:P153" si="68">H154+H157</f>
        <v>297.7</v>
      </c>
      <c r="I153" s="228">
        <f t="shared" si="68"/>
        <v>0</v>
      </c>
      <c r="J153" s="231">
        <f t="shared" si="64"/>
        <v>297.7</v>
      </c>
      <c r="K153" s="228">
        <f t="shared" si="68"/>
        <v>297.7</v>
      </c>
      <c r="L153" s="228">
        <f t="shared" si="68"/>
        <v>0</v>
      </c>
      <c r="M153" s="228">
        <f t="shared" si="68"/>
        <v>297.7</v>
      </c>
      <c r="N153" s="228">
        <f t="shared" si="68"/>
        <v>297.7</v>
      </c>
      <c r="O153" s="228">
        <f t="shared" si="68"/>
        <v>0</v>
      </c>
      <c r="P153" s="228">
        <f t="shared" si="68"/>
        <v>297.7</v>
      </c>
    </row>
    <row r="154" spans="1:16" ht="92.25" customHeight="1">
      <c r="A154" s="226" t="s">
        <v>18</v>
      </c>
      <c r="B154" s="110" t="s">
        <v>39</v>
      </c>
      <c r="C154" s="224" t="s">
        <v>13</v>
      </c>
      <c r="D154" s="224" t="s">
        <v>51</v>
      </c>
      <c r="E154" s="225" t="s">
        <v>669</v>
      </c>
      <c r="F154" s="224" t="s">
        <v>19</v>
      </c>
      <c r="G154" s="223"/>
      <c r="H154" s="228">
        <f t="shared" ref="H154:P155" si="69">H155</f>
        <v>297.7</v>
      </c>
      <c r="I154" s="228">
        <f t="shared" si="69"/>
        <v>0</v>
      </c>
      <c r="J154" s="231">
        <f t="shared" si="64"/>
        <v>297.7</v>
      </c>
      <c r="K154" s="228">
        <f t="shared" si="69"/>
        <v>297.7</v>
      </c>
      <c r="L154" s="228">
        <f t="shared" si="69"/>
        <v>0</v>
      </c>
      <c r="M154" s="228">
        <f t="shared" si="69"/>
        <v>297.7</v>
      </c>
      <c r="N154" s="228">
        <f t="shared" si="69"/>
        <v>297.7</v>
      </c>
      <c r="O154" s="228">
        <f t="shared" si="69"/>
        <v>0</v>
      </c>
      <c r="P154" s="228">
        <f t="shared" si="69"/>
        <v>297.7</v>
      </c>
    </row>
    <row r="155" spans="1:16" ht="41.25" customHeight="1">
      <c r="A155" s="226" t="s">
        <v>20</v>
      </c>
      <c r="B155" s="110" t="s">
        <v>39</v>
      </c>
      <c r="C155" s="224" t="s">
        <v>13</v>
      </c>
      <c r="D155" s="224" t="s">
        <v>51</v>
      </c>
      <c r="E155" s="225" t="s">
        <v>669</v>
      </c>
      <c r="F155" s="224" t="s">
        <v>21</v>
      </c>
      <c r="G155" s="223"/>
      <c r="H155" s="228">
        <f t="shared" si="69"/>
        <v>297.7</v>
      </c>
      <c r="I155" s="228">
        <f t="shared" si="69"/>
        <v>0</v>
      </c>
      <c r="J155" s="231">
        <f t="shared" si="64"/>
        <v>297.7</v>
      </c>
      <c r="K155" s="228">
        <f t="shared" si="69"/>
        <v>297.7</v>
      </c>
      <c r="L155" s="228">
        <f t="shared" si="69"/>
        <v>0</v>
      </c>
      <c r="M155" s="228">
        <f t="shared" si="69"/>
        <v>297.7</v>
      </c>
      <c r="N155" s="228">
        <f t="shared" si="69"/>
        <v>297.7</v>
      </c>
      <c r="O155" s="228">
        <f t="shared" si="69"/>
        <v>0</v>
      </c>
      <c r="P155" s="228">
        <f t="shared" si="69"/>
        <v>297.7</v>
      </c>
    </row>
    <row r="156" spans="1:16" ht="15" customHeight="1">
      <c r="A156" s="226" t="s">
        <v>11</v>
      </c>
      <c r="B156" s="110" t="s">
        <v>39</v>
      </c>
      <c r="C156" s="224" t="s">
        <v>13</v>
      </c>
      <c r="D156" s="224" t="s">
        <v>51</v>
      </c>
      <c r="E156" s="225" t="s">
        <v>669</v>
      </c>
      <c r="F156" s="224" t="s">
        <v>21</v>
      </c>
      <c r="G156" s="224" t="s">
        <v>12</v>
      </c>
      <c r="H156" s="233">
        <v>297.7</v>
      </c>
      <c r="I156" s="233"/>
      <c r="J156" s="231">
        <f t="shared" si="64"/>
        <v>297.7</v>
      </c>
      <c r="K156" s="118">
        <v>297.7</v>
      </c>
      <c r="L156" s="118"/>
      <c r="M156" s="231">
        <f t="shared" si="65"/>
        <v>297.7</v>
      </c>
      <c r="N156" s="118">
        <v>297.7</v>
      </c>
      <c r="O156" s="272"/>
      <c r="P156" s="281">
        <f t="shared" si="66"/>
        <v>297.7</v>
      </c>
    </row>
    <row r="157" spans="1:16" ht="41.25" hidden="1" customHeight="1">
      <c r="A157" s="226" t="s">
        <v>35</v>
      </c>
      <c r="B157" s="110" t="s">
        <v>39</v>
      </c>
      <c r="C157" s="224" t="s">
        <v>13</v>
      </c>
      <c r="D157" s="224" t="s">
        <v>51</v>
      </c>
      <c r="E157" s="225" t="s">
        <v>669</v>
      </c>
      <c r="F157" s="224" t="s">
        <v>27</v>
      </c>
      <c r="G157" s="224"/>
      <c r="H157" s="228">
        <f t="shared" ref="H157:N158" si="70">H158</f>
        <v>0</v>
      </c>
      <c r="I157" s="228"/>
      <c r="J157" s="231">
        <f t="shared" si="64"/>
        <v>0</v>
      </c>
      <c r="K157" s="228">
        <f t="shared" si="70"/>
        <v>0</v>
      </c>
      <c r="L157" s="228"/>
      <c r="M157" s="231">
        <f t="shared" si="65"/>
        <v>0</v>
      </c>
      <c r="N157" s="228">
        <f t="shared" si="70"/>
        <v>0</v>
      </c>
      <c r="O157" s="272"/>
      <c r="P157" s="281">
        <f t="shared" si="66"/>
        <v>0</v>
      </c>
    </row>
    <row r="158" spans="1:16" ht="39.75" hidden="1" customHeight="1">
      <c r="A158" s="226" t="s">
        <v>28</v>
      </c>
      <c r="B158" s="110" t="s">
        <v>39</v>
      </c>
      <c r="C158" s="224" t="s">
        <v>13</v>
      </c>
      <c r="D158" s="224" t="s">
        <v>51</v>
      </c>
      <c r="E158" s="225" t="s">
        <v>669</v>
      </c>
      <c r="F158" s="224" t="s">
        <v>29</v>
      </c>
      <c r="G158" s="224"/>
      <c r="H158" s="228">
        <f t="shared" si="70"/>
        <v>0</v>
      </c>
      <c r="I158" s="228"/>
      <c r="J158" s="231">
        <f t="shared" si="64"/>
        <v>0</v>
      </c>
      <c r="K158" s="228">
        <f t="shared" si="70"/>
        <v>0</v>
      </c>
      <c r="L158" s="228"/>
      <c r="M158" s="231">
        <f t="shared" si="65"/>
        <v>0</v>
      </c>
      <c r="N158" s="228">
        <f t="shared" si="70"/>
        <v>0</v>
      </c>
      <c r="O158" s="272"/>
      <c r="P158" s="281">
        <f t="shared" si="66"/>
        <v>0</v>
      </c>
    </row>
    <row r="159" spans="1:16" ht="16.5" hidden="1" customHeight="1">
      <c r="A159" s="226" t="s">
        <v>57</v>
      </c>
      <c r="B159" s="110" t="s">
        <v>39</v>
      </c>
      <c r="C159" s="224" t="s">
        <v>13</v>
      </c>
      <c r="D159" s="224" t="s">
        <v>51</v>
      </c>
      <c r="E159" s="225" t="s">
        <v>669</v>
      </c>
      <c r="F159" s="224" t="s">
        <v>29</v>
      </c>
      <c r="G159" s="224" t="s">
        <v>12</v>
      </c>
      <c r="H159" s="233"/>
      <c r="I159" s="233"/>
      <c r="J159" s="231">
        <f t="shared" si="64"/>
        <v>0</v>
      </c>
      <c r="K159" s="120"/>
      <c r="L159" s="120"/>
      <c r="M159" s="231">
        <f t="shared" si="65"/>
        <v>0</v>
      </c>
      <c r="N159" s="118"/>
      <c r="O159" s="272"/>
      <c r="P159" s="281">
        <f t="shared" si="66"/>
        <v>0</v>
      </c>
    </row>
    <row r="160" spans="1:16" ht="91.5" hidden="1" customHeight="1">
      <c r="A160" s="226" t="s">
        <v>881</v>
      </c>
      <c r="B160" s="110" t="s">
        <v>39</v>
      </c>
      <c r="C160" s="224" t="s">
        <v>13</v>
      </c>
      <c r="D160" s="224" t="s">
        <v>51</v>
      </c>
      <c r="E160" s="225" t="s">
        <v>883</v>
      </c>
      <c r="F160" s="224"/>
      <c r="G160" s="224"/>
      <c r="H160" s="120">
        <f t="shared" ref="H160:N162" si="71">H161</f>
        <v>0</v>
      </c>
      <c r="I160" s="120"/>
      <c r="J160" s="231">
        <f t="shared" si="64"/>
        <v>0</v>
      </c>
      <c r="K160" s="120">
        <f t="shared" si="71"/>
        <v>0</v>
      </c>
      <c r="L160" s="120"/>
      <c r="M160" s="231">
        <f t="shared" si="65"/>
        <v>0</v>
      </c>
      <c r="N160" s="120">
        <f t="shared" si="71"/>
        <v>0</v>
      </c>
      <c r="O160" s="272"/>
      <c r="P160" s="281">
        <f t="shared" si="66"/>
        <v>0</v>
      </c>
    </row>
    <row r="161" spans="1:16" ht="61.5" hidden="1" customHeight="1">
      <c r="A161" s="226" t="s">
        <v>18</v>
      </c>
      <c r="B161" s="110" t="s">
        <v>39</v>
      </c>
      <c r="C161" s="224" t="s">
        <v>13</v>
      </c>
      <c r="D161" s="224" t="s">
        <v>51</v>
      </c>
      <c r="E161" s="225" t="s">
        <v>883</v>
      </c>
      <c r="F161" s="224" t="s">
        <v>19</v>
      </c>
      <c r="G161" s="224"/>
      <c r="H161" s="120">
        <f t="shared" si="71"/>
        <v>0</v>
      </c>
      <c r="I161" s="120"/>
      <c r="J161" s="231">
        <f t="shared" si="64"/>
        <v>0</v>
      </c>
      <c r="K161" s="120">
        <f t="shared" si="71"/>
        <v>0</v>
      </c>
      <c r="L161" s="120"/>
      <c r="M161" s="231">
        <f t="shared" si="65"/>
        <v>0</v>
      </c>
      <c r="N161" s="120">
        <f t="shared" si="71"/>
        <v>0</v>
      </c>
      <c r="O161" s="272"/>
      <c r="P161" s="281">
        <f t="shared" si="66"/>
        <v>0</v>
      </c>
    </row>
    <row r="162" spans="1:16" ht="38.25" hidden="1">
      <c r="A162" s="226" t="s">
        <v>20</v>
      </c>
      <c r="B162" s="110" t="s">
        <v>39</v>
      </c>
      <c r="C162" s="224" t="s">
        <v>13</v>
      </c>
      <c r="D162" s="224" t="s">
        <v>51</v>
      </c>
      <c r="E162" s="225" t="s">
        <v>883</v>
      </c>
      <c r="F162" s="224" t="s">
        <v>21</v>
      </c>
      <c r="G162" s="224"/>
      <c r="H162" s="120">
        <f t="shared" si="71"/>
        <v>0</v>
      </c>
      <c r="I162" s="120"/>
      <c r="J162" s="231">
        <f t="shared" si="64"/>
        <v>0</v>
      </c>
      <c r="K162" s="120">
        <f t="shared" si="71"/>
        <v>0</v>
      </c>
      <c r="L162" s="120"/>
      <c r="M162" s="231">
        <f t="shared" si="65"/>
        <v>0</v>
      </c>
      <c r="N162" s="120">
        <f t="shared" si="71"/>
        <v>0</v>
      </c>
      <c r="O162" s="272"/>
      <c r="P162" s="281">
        <f t="shared" si="66"/>
        <v>0</v>
      </c>
    </row>
    <row r="163" spans="1:16" ht="16.5" hidden="1" customHeight="1">
      <c r="A163" s="226" t="s">
        <v>882</v>
      </c>
      <c r="B163" s="110" t="s">
        <v>39</v>
      </c>
      <c r="C163" s="224" t="s">
        <v>13</v>
      </c>
      <c r="D163" s="224" t="s">
        <v>51</v>
      </c>
      <c r="E163" s="225" t="s">
        <v>883</v>
      </c>
      <c r="F163" s="224" t="s">
        <v>21</v>
      </c>
      <c r="G163" s="224" t="s">
        <v>10</v>
      </c>
      <c r="H163" s="233"/>
      <c r="I163" s="233"/>
      <c r="J163" s="231">
        <f t="shared" si="64"/>
        <v>0</v>
      </c>
      <c r="K163" s="120"/>
      <c r="L163" s="120"/>
      <c r="M163" s="231">
        <f t="shared" si="65"/>
        <v>0</v>
      </c>
      <c r="N163" s="118"/>
      <c r="O163" s="272"/>
      <c r="P163" s="281">
        <f t="shared" si="66"/>
        <v>0</v>
      </c>
    </row>
    <row r="164" spans="1:16" ht="24.75" customHeight="1">
      <c r="A164" s="21" t="s">
        <v>256</v>
      </c>
      <c r="B164" s="76" t="s">
        <v>39</v>
      </c>
      <c r="C164" s="223" t="s">
        <v>13</v>
      </c>
      <c r="D164" s="223" t="s">
        <v>51</v>
      </c>
      <c r="E164" s="22" t="s">
        <v>670</v>
      </c>
      <c r="F164" s="223"/>
      <c r="G164" s="223"/>
      <c r="H164" s="228">
        <f t="shared" ref="H164:P164" si="72">H165+H168</f>
        <v>268</v>
      </c>
      <c r="I164" s="228">
        <f t="shared" si="72"/>
        <v>0</v>
      </c>
      <c r="J164" s="231">
        <f t="shared" si="64"/>
        <v>268</v>
      </c>
      <c r="K164" s="228">
        <f t="shared" si="72"/>
        <v>268</v>
      </c>
      <c r="L164" s="228">
        <f t="shared" si="72"/>
        <v>0</v>
      </c>
      <c r="M164" s="228">
        <f t="shared" si="72"/>
        <v>268</v>
      </c>
      <c r="N164" s="228">
        <f t="shared" si="72"/>
        <v>268</v>
      </c>
      <c r="O164" s="228">
        <f t="shared" si="72"/>
        <v>0</v>
      </c>
      <c r="P164" s="228">
        <f t="shared" si="72"/>
        <v>268</v>
      </c>
    </row>
    <row r="165" spans="1:16" ht="102.75" customHeight="1">
      <c r="A165" s="226" t="s">
        <v>25</v>
      </c>
      <c r="B165" s="110" t="s">
        <v>39</v>
      </c>
      <c r="C165" s="224" t="s">
        <v>13</v>
      </c>
      <c r="D165" s="224" t="s">
        <v>51</v>
      </c>
      <c r="E165" s="225" t="s">
        <v>670</v>
      </c>
      <c r="F165" s="224" t="s">
        <v>19</v>
      </c>
      <c r="G165" s="224"/>
      <c r="H165" s="228">
        <f t="shared" ref="H165:P166" si="73">H166</f>
        <v>268</v>
      </c>
      <c r="I165" s="228">
        <f t="shared" si="73"/>
        <v>0</v>
      </c>
      <c r="J165" s="231">
        <f t="shared" si="64"/>
        <v>268</v>
      </c>
      <c r="K165" s="228">
        <f t="shared" si="73"/>
        <v>268</v>
      </c>
      <c r="L165" s="228">
        <f t="shared" si="73"/>
        <v>0</v>
      </c>
      <c r="M165" s="228">
        <f t="shared" si="73"/>
        <v>268</v>
      </c>
      <c r="N165" s="228">
        <f t="shared" si="73"/>
        <v>268</v>
      </c>
      <c r="O165" s="228">
        <f t="shared" si="73"/>
        <v>0</v>
      </c>
      <c r="P165" s="228">
        <f t="shared" si="73"/>
        <v>268</v>
      </c>
    </row>
    <row r="166" spans="1:16" ht="40.5" customHeight="1">
      <c r="A166" s="226" t="s">
        <v>20</v>
      </c>
      <c r="B166" s="110" t="s">
        <v>39</v>
      </c>
      <c r="C166" s="224" t="s">
        <v>13</v>
      </c>
      <c r="D166" s="224" t="s">
        <v>51</v>
      </c>
      <c r="E166" s="225" t="s">
        <v>670</v>
      </c>
      <c r="F166" s="224" t="s">
        <v>21</v>
      </c>
      <c r="G166" s="224"/>
      <c r="H166" s="228">
        <f t="shared" si="73"/>
        <v>268</v>
      </c>
      <c r="I166" s="228">
        <f t="shared" si="73"/>
        <v>0</v>
      </c>
      <c r="J166" s="231">
        <f t="shared" si="64"/>
        <v>268</v>
      </c>
      <c r="K166" s="228">
        <f t="shared" si="73"/>
        <v>268</v>
      </c>
      <c r="L166" s="228">
        <f t="shared" si="73"/>
        <v>0</v>
      </c>
      <c r="M166" s="228">
        <f t="shared" si="73"/>
        <v>268</v>
      </c>
      <c r="N166" s="228">
        <f t="shared" si="73"/>
        <v>268</v>
      </c>
      <c r="O166" s="228">
        <f t="shared" si="73"/>
        <v>0</v>
      </c>
      <c r="P166" s="228">
        <f t="shared" si="73"/>
        <v>268</v>
      </c>
    </row>
    <row r="167" spans="1:16">
      <c r="A167" s="226" t="s">
        <v>11</v>
      </c>
      <c r="B167" s="110" t="s">
        <v>39</v>
      </c>
      <c r="C167" s="224" t="s">
        <v>13</v>
      </c>
      <c r="D167" s="224" t="s">
        <v>51</v>
      </c>
      <c r="E167" s="225" t="s">
        <v>670</v>
      </c>
      <c r="F167" s="224" t="s">
        <v>21</v>
      </c>
      <c r="G167" s="224" t="s">
        <v>12</v>
      </c>
      <c r="H167" s="233">
        <v>268</v>
      </c>
      <c r="I167" s="233"/>
      <c r="J167" s="231">
        <f t="shared" si="64"/>
        <v>268</v>
      </c>
      <c r="K167" s="120">
        <v>268</v>
      </c>
      <c r="L167" s="120"/>
      <c r="M167" s="231">
        <f t="shared" si="65"/>
        <v>268</v>
      </c>
      <c r="N167" s="120">
        <v>268</v>
      </c>
      <c r="O167" s="272"/>
      <c r="P167" s="281">
        <f t="shared" si="66"/>
        <v>268</v>
      </c>
    </row>
    <row r="168" spans="1:16" ht="38.25" hidden="1">
      <c r="A168" s="226" t="s">
        <v>35</v>
      </c>
      <c r="B168" s="110" t="s">
        <v>39</v>
      </c>
      <c r="C168" s="224" t="s">
        <v>13</v>
      </c>
      <c r="D168" s="224" t="s">
        <v>51</v>
      </c>
      <c r="E168" s="225" t="s">
        <v>670</v>
      </c>
      <c r="F168" s="224" t="s">
        <v>27</v>
      </c>
      <c r="G168" s="224"/>
      <c r="H168" s="228">
        <f t="shared" ref="H168:N169" si="74">H169</f>
        <v>0</v>
      </c>
      <c r="I168" s="228"/>
      <c r="J168" s="231">
        <f t="shared" si="64"/>
        <v>0</v>
      </c>
      <c r="K168" s="228">
        <f t="shared" si="74"/>
        <v>0</v>
      </c>
      <c r="L168" s="228"/>
      <c r="M168" s="231">
        <f t="shared" si="65"/>
        <v>0</v>
      </c>
      <c r="N168" s="228">
        <f t="shared" si="74"/>
        <v>0</v>
      </c>
      <c r="O168" s="272"/>
      <c r="P168" s="281">
        <f t="shared" si="66"/>
        <v>0</v>
      </c>
    </row>
    <row r="169" spans="1:16" ht="41.25" hidden="1" customHeight="1">
      <c r="A169" s="226" t="s">
        <v>28</v>
      </c>
      <c r="B169" s="110" t="s">
        <v>39</v>
      </c>
      <c r="C169" s="224" t="s">
        <v>13</v>
      </c>
      <c r="D169" s="224" t="s">
        <v>51</v>
      </c>
      <c r="E169" s="225" t="s">
        <v>670</v>
      </c>
      <c r="F169" s="224" t="s">
        <v>29</v>
      </c>
      <c r="G169" s="224"/>
      <c r="H169" s="228">
        <f t="shared" si="74"/>
        <v>0</v>
      </c>
      <c r="I169" s="228"/>
      <c r="J169" s="231">
        <f t="shared" si="64"/>
        <v>0</v>
      </c>
      <c r="K169" s="228">
        <f t="shared" si="74"/>
        <v>0</v>
      </c>
      <c r="L169" s="228"/>
      <c r="M169" s="231">
        <f t="shared" si="65"/>
        <v>0</v>
      </c>
      <c r="N169" s="228">
        <f t="shared" si="74"/>
        <v>0</v>
      </c>
      <c r="O169" s="272"/>
      <c r="P169" s="281">
        <f t="shared" si="66"/>
        <v>0</v>
      </c>
    </row>
    <row r="170" spans="1:16" hidden="1">
      <c r="A170" s="226" t="s">
        <v>57</v>
      </c>
      <c r="B170" s="110" t="s">
        <v>39</v>
      </c>
      <c r="C170" s="224" t="s">
        <v>13</v>
      </c>
      <c r="D170" s="224" t="s">
        <v>51</v>
      </c>
      <c r="E170" s="225" t="s">
        <v>670</v>
      </c>
      <c r="F170" s="224" t="s">
        <v>29</v>
      </c>
      <c r="G170" s="224" t="s">
        <v>12</v>
      </c>
      <c r="H170" s="233"/>
      <c r="I170" s="233"/>
      <c r="J170" s="231">
        <f t="shared" si="64"/>
        <v>0</v>
      </c>
      <c r="K170" s="120"/>
      <c r="L170" s="120"/>
      <c r="M170" s="231">
        <f t="shared" si="65"/>
        <v>0</v>
      </c>
      <c r="N170" s="118"/>
      <c r="O170" s="272"/>
      <c r="P170" s="281">
        <f t="shared" si="66"/>
        <v>0</v>
      </c>
    </row>
    <row r="171" spans="1:16" ht="63.75">
      <c r="A171" s="92" t="s">
        <v>937</v>
      </c>
      <c r="B171" s="123" t="s">
        <v>39</v>
      </c>
      <c r="C171" s="63" t="s">
        <v>13</v>
      </c>
      <c r="D171" s="63" t="s">
        <v>51</v>
      </c>
      <c r="E171" s="60" t="s">
        <v>938</v>
      </c>
      <c r="F171" s="63"/>
      <c r="G171" s="63"/>
      <c r="H171" s="232">
        <f t="shared" ref="H171:P171" si="75">H173</f>
        <v>30</v>
      </c>
      <c r="I171" s="232">
        <f t="shared" si="75"/>
        <v>0</v>
      </c>
      <c r="J171" s="232">
        <f t="shared" si="75"/>
        <v>30</v>
      </c>
      <c r="K171" s="232">
        <f t="shared" si="75"/>
        <v>0</v>
      </c>
      <c r="L171" s="232">
        <f t="shared" si="75"/>
        <v>0</v>
      </c>
      <c r="M171" s="232">
        <f t="shared" si="75"/>
        <v>0</v>
      </c>
      <c r="N171" s="232">
        <f t="shared" si="75"/>
        <v>0</v>
      </c>
      <c r="O171" s="232">
        <f t="shared" si="75"/>
        <v>0</v>
      </c>
      <c r="P171" s="232">
        <f t="shared" si="75"/>
        <v>0</v>
      </c>
    </row>
    <row r="172" spans="1:16" ht="51">
      <c r="A172" s="226" t="s">
        <v>943</v>
      </c>
      <c r="B172" s="110" t="s">
        <v>39</v>
      </c>
      <c r="C172" s="63" t="s">
        <v>13</v>
      </c>
      <c r="D172" s="63" t="s">
        <v>51</v>
      </c>
      <c r="E172" s="225" t="s">
        <v>941</v>
      </c>
      <c r="F172" s="27"/>
      <c r="G172" s="27"/>
      <c r="H172" s="228">
        <f>H173</f>
        <v>30</v>
      </c>
      <c r="I172" s="228">
        <f t="shared" ref="H172:P175" si="76">I173</f>
        <v>0</v>
      </c>
      <c r="J172" s="228">
        <f t="shared" si="76"/>
        <v>30</v>
      </c>
      <c r="K172" s="228">
        <f t="shared" si="76"/>
        <v>0</v>
      </c>
      <c r="L172" s="228">
        <f t="shared" si="76"/>
        <v>0</v>
      </c>
      <c r="M172" s="228">
        <f t="shared" si="76"/>
        <v>0</v>
      </c>
      <c r="N172" s="228">
        <f t="shared" si="76"/>
        <v>0</v>
      </c>
      <c r="O172" s="228">
        <f t="shared" si="76"/>
        <v>0</v>
      </c>
      <c r="P172" s="228">
        <f t="shared" si="76"/>
        <v>0</v>
      </c>
    </row>
    <row r="173" spans="1:16" ht="14.25" customHeight="1">
      <c r="A173" s="226" t="s">
        <v>214</v>
      </c>
      <c r="B173" s="110" t="s">
        <v>39</v>
      </c>
      <c r="C173" s="63" t="s">
        <v>13</v>
      </c>
      <c r="D173" s="63" t="s">
        <v>51</v>
      </c>
      <c r="E173" s="60" t="s">
        <v>939</v>
      </c>
      <c r="F173" s="27"/>
      <c r="G173" s="27"/>
      <c r="H173" s="228">
        <f>H174</f>
        <v>30</v>
      </c>
      <c r="I173" s="228">
        <f t="shared" si="76"/>
        <v>0</v>
      </c>
      <c r="J173" s="228">
        <f t="shared" si="76"/>
        <v>30</v>
      </c>
      <c r="K173" s="228">
        <f t="shared" si="76"/>
        <v>0</v>
      </c>
      <c r="L173" s="228">
        <f t="shared" si="76"/>
        <v>0</v>
      </c>
      <c r="M173" s="228">
        <f t="shared" si="76"/>
        <v>0</v>
      </c>
      <c r="N173" s="228">
        <f t="shared" si="76"/>
        <v>0</v>
      </c>
      <c r="O173" s="228">
        <f t="shared" si="76"/>
        <v>0</v>
      </c>
      <c r="P173" s="228">
        <f t="shared" si="76"/>
        <v>0</v>
      </c>
    </row>
    <row r="174" spans="1:16" ht="26.25" customHeight="1">
      <c r="A174" s="226" t="s">
        <v>26</v>
      </c>
      <c r="B174" s="110" t="s">
        <v>39</v>
      </c>
      <c r="C174" s="63" t="s">
        <v>13</v>
      </c>
      <c r="D174" s="63" t="s">
        <v>51</v>
      </c>
      <c r="E174" s="60" t="s">
        <v>939</v>
      </c>
      <c r="F174" s="27" t="s">
        <v>27</v>
      </c>
      <c r="G174" s="27"/>
      <c r="H174" s="228">
        <f t="shared" si="76"/>
        <v>30</v>
      </c>
      <c r="I174" s="228">
        <f t="shared" si="76"/>
        <v>0</v>
      </c>
      <c r="J174" s="228">
        <f t="shared" si="76"/>
        <v>30</v>
      </c>
      <c r="K174" s="228">
        <f t="shared" si="76"/>
        <v>0</v>
      </c>
      <c r="L174" s="228">
        <f t="shared" si="76"/>
        <v>0</v>
      </c>
      <c r="M174" s="228">
        <f t="shared" si="76"/>
        <v>0</v>
      </c>
      <c r="N174" s="228">
        <f t="shared" si="76"/>
        <v>0</v>
      </c>
      <c r="O174" s="228">
        <f t="shared" si="76"/>
        <v>0</v>
      </c>
      <c r="P174" s="228">
        <f t="shared" si="76"/>
        <v>0</v>
      </c>
    </row>
    <row r="175" spans="1:16" ht="26.25" customHeight="1">
      <c r="A175" s="226" t="s">
        <v>28</v>
      </c>
      <c r="B175" s="110" t="s">
        <v>39</v>
      </c>
      <c r="C175" s="63" t="s">
        <v>13</v>
      </c>
      <c r="D175" s="63" t="s">
        <v>51</v>
      </c>
      <c r="E175" s="60" t="s">
        <v>939</v>
      </c>
      <c r="F175" s="27" t="s">
        <v>29</v>
      </c>
      <c r="G175" s="27"/>
      <c r="H175" s="228">
        <f t="shared" si="76"/>
        <v>30</v>
      </c>
      <c r="I175" s="228">
        <f t="shared" si="76"/>
        <v>0</v>
      </c>
      <c r="J175" s="228">
        <f t="shared" si="76"/>
        <v>30</v>
      </c>
      <c r="K175" s="228">
        <f t="shared" si="76"/>
        <v>0</v>
      </c>
      <c r="L175" s="228">
        <f t="shared" si="76"/>
        <v>0</v>
      </c>
      <c r="M175" s="228">
        <f t="shared" si="76"/>
        <v>0</v>
      </c>
      <c r="N175" s="228">
        <f t="shared" si="76"/>
        <v>0</v>
      </c>
      <c r="O175" s="228">
        <f t="shared" si="76"/>
        <v>0</v>
      </c>
      <c r="P175" s="228">
        <f t="shared" si="76"/>
        <v>0</v>
      </c>
    </row>
    <row r="176" spans="1:16" ht="17.25" customHeight="1">
      <c r="A176" s="226" t="s">
        <v>9</v>
      </c>
      <c r="B176" s="110" t="s">
        <v>39</v>
      </c>
      <c r="C176" s="63" t="s">
        <v>13</v>
      </c>
      <c r="D176" s="63" t="s">
        <v>51</v>
      </c>
      <c r="E176" s="60" t="s">
        <v>939</v>
      </c>
      <c r="F176" s="27" t="s">
        <v>29</v>
      </c>
      <c r="G176" s="27" t="s">
        <v>10</v>
      </c>
      <c r="H176" s="233">
        <v>30</v>
      </c>
      <c r="I176" s="233"/>
      <c r="J176" s="231">
        <f t="shared" ref="J176" si="77">H176+I176</f>
        <v>30</v>
      </c>
      <c r="K176" s="118"/>
      <c r="L176" s="118"/>
      <c r="M176" s="231">
        <f t="shared" ref="M176" si="78">K176+L176</f>
        <v>0</v>
      </c>
      <c r="N176" s="118"/>
      <c r="O176" s="272"/>
      <c r="P176" s="281">
        <f t="shared" ref="P176" si="79">N176+O176</f>
        <v>0</v>
      </c>
    </row>
    <row r="177" spans="1:16" ht="51.75" customHeight="1">
      <c r="A177" s="23" t="s">
        <v>187</v>
      </c>
      <c r="B177" s="77" t="s">
        <v>39</v>
      </c>
      <c r="C177" s="24" t="s">
        <v>186</v>
      </c>
      <c r="D177" s="24" t="s">
        <v>188</v>
      </c>
      <c r="E177" s="22"/>
      <c r="F177" s="24"/>
      <c r="G177" s="24"/>
      <c r="H177" s="229">
        <f>H178+H201+H193</f>
        <v>2333</v>
      </c>
      <c r="I177" s="229">
        <f>I178+I201+I193</f>
        <v>0.9</v>
      </c>
      <c r="J177" s="231">
        <f t="shared" si="64"/>
        <v>2333.9</v>
      </c>
      <c r="K177" s="229">
        <f>K178+K201+K193</f>
        <v>2329</v>
      </c>
      <c r="L177" s="229">
        <f t="shared" ref="L177:P177" si="80">L178+L201+L193</f>
        <v>0</v>
      </c>
      <c r="M177" s="229">
        <f t="shared" si="80"/>
        <v>2329</v>
      </c>
      <c r="N177" s="229">
        <f t="shared" si="80"/>
        <v>1764</v>
      </c>
      <c r="O177" s="229">
        <f t="shared" si="80"/>
        <v>0</v>
      </c>
      <c r="P177" s="229">
        <f t="shared" si="80"/>
        <v>1764</v>
      </c>
    </row>
    <row r="178" spans="1:16" ht="26.25" customHeight="1">
      <c r="A178" s="36" t="s">
        <v>54</v>
      </c>
      <c r="B178" s="111" t="s">
        <v>39</v>
      </c>
      <c r="C178" s="24" t="s">
        <v>186</v>
      </c>
      <c r="D178" s="24" t="s">
        <v>188</v>
      </c>
      <c r="E178" s="22" t="s">
        <v>660</v>
      </c>
      <c r="F178" s="24"/>
      <c r="G178" s="24"/>
      <c r="H178" s="229">
        <f>H179+H189</f>
        <v>2329</v>
      </c>
      <c r="I178" s="229">
        <f>I179+I189</f>
        <v>0.9</v>
      </c>
      <c r="J178" s="231">
        <f t="shared" si="64"/>
        <v>2329.9</v>
      </c>
      <c r="K178" s="229">
        <f t="shared" ref="K178:P178" si="81">K179+K189</f>
        <v>2329</v>
      </c>
      <c r="L178" s="229">
        <f t="shared" si="81"/>
        <v>0</v>
      </c>
      <c r="M178" s="229">
        <f t="shared" si="81"/>
        <v>2329</v>
      </c>
      <c r="N178" s="229">
        <f t="shared" si="81"/>
        <v>1764</v>
      </c>
      <c r="O178" s="229">
        <f t="shared" si="81"/>
        <v>0</v>
      </c>
      <c r="P178" s="229">
        <f t="shared" si="81"/>
        <v>1764</v>
      </c>
    </row>
    <row r="179" spans="1:16" s="253" customFormat="1" ht="39.75" customHeight="1">
      <c r="A179" s="95" t="s">
        <v>428</v>
      </c>
      <c r="B179" s="96" t="s">
        <v>39</v>
      </c>
      <c r="C179" s="63" t="s">
        <v>186</v>
      </c>
      <c r="D179" s="63" t="s">
        <v>188</v>
      </c>
      <c r="E179" s="60" t="s">
        <v>689</v>
      </c>
      <c r="F179" s="63"/>
      <c r="G179" s="63"/>
      <c r="H179" s="232">
        <f>H180+H183+H186</f>
        <v>2293</v>
      </c>
      <c r="I179" s="232">
        <f>I180+I183+I186</f>
        <v>0.9</v>
      </c>
      <c r="J179" s="231">
        <f t="shared" si="64"/>
        <v>2293.9</v>
      </c>
      <c r="K179" s="232">
        <f t="shared" ref="K179:P179" si="82">K180+K183+K186</f>
        <v>2293</v>
      </c>
      <c r="L179" s="232">
        <f t="shared" si="82"/>
        <v>0</v>
      </c>
      <c r="M179" s="232">
        <f t="shared" si="82"/>
        <v>2293</v>
      </c>
      <c r="N179" s="232">
        <f t="shared" si="82"/>
        <v>1728</v>
      </c>
      <c r="O179" s="232">
        <f t="shared" si="82"/>
        <v>0</v>
      </c>
      <c r="P179" s="232">
        <f t="shared" si="82"/>
        <v>1728</v>
      </c>
    </row>
    <row r="180" spans="1:16" ht="105.75" customHeight="1">
      <c r="A180" s="226" t="s">
        <v>25</v>
      </c>
      <c r="B180" s="110" t="s">
        <v>39</v>
      </c>
      <c r="C180" s="27" t="s">
        <v>186</v>
      </c>
      <c r="D180" s="27" t="s">
        <v>188</v>
      </c>
      <c r="E180" s="60" t="s">
        <v>689</v>
      </c>
      <c r="F180" s="27" t="s">
        <v>19</v>
      </c>
      <c r="G180" s="27"/>
      <c r="H180" s="228">
        <f t="shared" ref="H180:P181" si="83">H181</f>
        <v>2043.7</v>
      </c>
      <c r="I180" s="228">
        <f t="shared" si="83"/>
        <v>0.9</v>
      </c>
      <c r="J180" s="231">
        <f t="shared" si="64"/>
        <v>2044.6000000000001</v>
      </c>
      <c r="K180" s="228">
        <f t="shared" si="83"/>
        <v>2043.7</v>
      </c>
      <c r="L180" s="228">
        <f t="shared" si="83"/>
        <v>0</v>
      </c>
      <c r="M180" s="228">
        <f t="shared" si="83"/>
        <v>2043.7</v>
      </c>
      <c r="N180" s="228">
        <f t="shared" si="83"/>
        <v>1543</v>
      </c>
      <c r="O180" s="228">
        <f t="shared" si="83"/>
        <v>0</v>
      </c>
      <c r="P180" s="228">
        <f t="shared" si="83"/>
        <v>1543</v>
      </c>
    </row>
    <row r="181" spans="1:16" ht="26.25" customHeight="1">
      <c r="A181" s="226" t="s">
        <v>444</v>
      </c>
      <c r="B181" s="110" t="s">
        <v>39</v>
      </c>
      <c r="C181" s="27" t="s">
        <v>186</v>
      </c>
      <c r="D181" s="27" t="s">
        <v>188</v>
      </c>
      <c r="E181" s="60" t="s">
        <v>689</v>
      </c>
      <c r="F181" s="27" t="s">
        <v>445</v>
      </c>
      <c r="G181" s="27"/>
      <c r="H181" s="228">
        <f t="shared" si="83"/>
        <v>2043.7</v>
      </c>
      <c r="I181" s="228">
        <f t="shared" si="83"/>
        <v>0.9</v>
      </c>
      <c r="J181" s="231">
        <f t="shared" si="64"/>
        <v>2044.6000000000001</v>
      </c>
      <c r="K181" s="228">
        <f t="shared" si="83"/>
        <v>2043.7</v>
      </c>
      <c r="L181" s="228">
        <f t="shared" si="83"/>
        <v>0</v>
      </c>
      <c r="M181" s="228">
        <f t="shared" si="83"/>
        <v>2043.7</v>
      </c>
      <c r="N181" s="228">
        <f t="shared" si="83"/>
        <v>1543</v>
      </c>
      <c r="O181" s="228">
        <f t="shared" si="83"/>
        <v>0</v>
      </c>
      <c r="P181" s="228">
        <f t="shared" si="83"/>
        <v>1543</v>
      </c>
    </row>
    <row r="182" spans="1:16" ht="11.25" customHeight="1">
      <c r="A182" s="226" t="s">
        <v>9</v>
      </c>
      <c r="B182" s="110" t="s">
        <v>39</v>
      </c>
      <c r="C182" s="27" t="s">
        <v>186</v>
      </c>
      <c r="D182" s="27" t="s">
        <v>188</v>
      </c>
      <c r="E182" s="60" t="s">
        <v>689</v>
      </c>
      <c r="F182" s="27" t="s">
        <v>445</v>
      </c>
      <c r="G182" s="27" t="s">
        <v>10</v>
      </c>
      <c r="H182" s="233">
        <v>2043.7</v>
      </c>
      <c r="I182" s="233">
        <v>0.9</v>
      </c>
      <c r="J182" s="231">
        <f t="shared" si="64"/>
        <v>2044.6000000000001</v>
      </c>
      <c r="K182" s="120">
        <v>2043.7</v>
      </c>
      <c r="L182" s="120"/>
      <c r="M182" s="231">
        <f t="shared" si="65"/>
        <v>2043.7</v>
      </c>
      <c r="N182" s="120">
        <v>1543</v>
      </c>
      <c r="O182" s="272"/>
      <c r="P182" s="120">
        <f t="shared" si="66"/>
        <v>1543</v>
      </c>
    </row>
    <row r="183" spans="1:16" ht="37.5" customHeight="1">
      <c r="A183" s="226" t="s">
        <v>26</v>
      </c>
      <c r="B183" s="110" t="s">
        <v>39</v>
      </c>
      <c r="C183" s="27" t="s">
        <v>186</v>
      </c>
      <c r="D183" s="27" t="s">
        <v>188</v>
      </c>
      <c r="E183" s="60" t="s">
        <v>689</v>
      </c>
      <c r="F183" s="27" t="s">
        <v>27</v>
      </c>
      <c r="G183" s="27"/>
      <c r="H183" s="228">
        <f t="shared" ref="H183:P184" si="84">H184</f>
        <v>244.3</v>
      </c>
      <c r="I183" s="228">
        <f t="shared" si="84"/>
        <v>0</v>
      </c>
      <c r="J183" s="231">
        <f t="shared" si="64"/>
        <v>244.3</v>
      </c>
      <c r="K183" s="228">
        <f t="shared" si="84"/>
        <v>244.3</v>
      </c>
      <c r="L183" s="228">
        <f t="shared" si="84"/>
        <v>0</v>
      </c>
      <c r="M183" s="228">
        <f t="shared" si="84"/>
        <v>244.3</v>
      </c>
      <c r="N183" s="228">
        <f t="shared" si="84"/>
        <v>180</v>
      </c>
      <c r="O183" s="228">
        <f t="shared" si="84"/>
        <v>0</v>
      </c>
      <c r="P183" s="228">
        <f t="shared" si="84"/>
        <v>180</v>
      </c>
    </row>
    <row r="184" spans="1:16" ht="39.75" customHeight="1">
      <c r="A184" s="226" t="s">
        <v>28</v>
      </c>
      <c r="B184" s="110" t="s">
        <v>39</v>
      </c>
      <c r="C184" s="27" t="s">
        <v>186</v>
      </c>
      <c r="D184" s="27" t="s">
        <v>188</v>
      </c>
      <c r="E184" s="60" t="s">
        <v>689</v>
      </c>
      <c r="F184" s="27" t="s">
        <v>29</v>
      </c>
      <c r="G184" s="27"/>
      <c r="H184" s="228">
        <f t="shared" si="84"/>
        <v>244.3</v>
      </c>
      <c r="I184" s="228">
        <f t="shared" si="84"/>
        <v>0</v>
      </c>
      <c r="J184" s="231">
        <f t="shared" si="64"/>
        <v>244.3</v>
      </c>
      <c r="K184" s="228">
        <f t="shared" si="84"/>
        <v>244.3</v>
      </c>
      <c r="L184" s="228">
        <f t="shared" si="84"/>
        <v>0</v>
      </c>
      <c r="M184" s="228">
        <f t="shared" si="84"/>
        <v>244.3</v>
      </c>
      <c r="N184" s="228">
        <f t="shared" si="84"/>
        <v>180</v>
      </c>
      <c r="O184" s="228">
        <f t="shared" si="84"/>
        <v>0</v>
      </c>
      <c r="P184" s="228">
        <f t="shared" si="84"/>
        <v>180</v>
      </c>
    </row>
    <row r="185" spans="1:16">
      <c r="A185" s="226" t="s">
        <v>9</v>
      </c>
      <c r="B185" s="110" t="s">
        <v>39</v>
      </c>
      <c r="C185" s="27" t="s">
        <v>186</v>
      </c>
      <c r="D185" s="27" t="s">
        <v>188</v>
      </c>
      <c r="E185" s="60" t="s">
        <v>689</v>
      </c>
      <c r="F185" s="27" t="s">
        <v>29</v>
      </c>
      <c r="G185" s="27" t="s">
        <v>10</v>
      </c>
      <c r="H185" s="233">
        <v>244.3</v>
      </c>
      <c r="I185" s="233"/>
      <c r="J185" s="231">
        <f t="shared" si="64"/>
        <v>244.3</v>
      </c>
      <c r="K185" s="120">
        <v>244.3</v>
      </c>
      <c r="L185" s="120"/>
      <c r="M185" s="231">
        <f t="shared" si="65"/>
        <v>244.3</v>
      </c>
      <c r="N185" s="120">
        <v>180</v>
      </c>
      <c r="O185" s="272"/>
      <c r="P185" s="281">
        <f t="shared" si="66"/>
        <v>180</v>
      </c>
    </row>
    <row r="186" spans="1:16" ht="15" customHeight="1">
      <c r="A186" s="88" t="s">
        <v>30</v>
      </c>
      <c r="B186" s="110" t="s">
        <v>39</v>
      </c>
      <c r="C186" s="27" t="s">
        <v>186</v>
      </c>
      <c r="D186" s="27" t="s">
        <v>188</v>
      </c>
      <c r="E186" s="60" t="s">
        <v>689</v>
      </c>
      <c r="F186" s="27" t="s">
        <v>31</v>
      </c>
      <c r="G186" s="27"/>
      <c r="H186" s="228">
        <f t="shared" ref="H186:P187" si="85">H187</f>
        <v>5</v>
      </c>
      <c r="I186" s="228">
        <f t="shared" si="85"/>
        <v>0</v>
      </c>
      <c r="J186" s="231">
        <f t="shared" si="64"/>
        <v>5</v>
      </c>
      <c r="K186" s="228">
        <f t="shared" si="85"/>
        <v>5</v>
      </c>
      <c r="L186" s="228">
        <f t="shared" si="85"/>
        <v>0</v>
      </c>
      <c r="M186" s="228">
        <f t="shared" si="85"/>
        <v>5</v>
      </c>
      <c r="N186" s="228">
        <f t="shared" si="85"/>
        <v>5</v>
      </c>
      <c r="O186" s="228">
        <f t="shared" si="85"/>
        <v>0</v>
      </c>
      <c r="P186" s="228">
        <f t="shared" si="85"/>
        <v>5</v>
      </c>
    </row>
    <row r="187" spans="1:16" ht="25.5" customHeight="1">
      <c r="A187" s="88" t="s">
        <v>32</v>
      </c>
      <c r="B187" s="110" t="s">
        <v>39</v>
      </c>
      <c r="C187" s="27" t="s">
        <v>186</v>
      </c>
      <c r="D187" s="27" t="s">
        <v>188</v>
      </c>
      <c r="E187" s="60" t="s">
        <v>689</v>
      </c>
      <c r="F187" s="27" t="s">
        <v>33</v>
      </c>
      <c r="G187" s="27"/>
      <c r="H187" s="228">
        <f t="shared" si="85"/>
        <v>5</v>
      </c>
      <c r="I187" s="228">
        <f t="shared" si="85"/>
        <v>0</v>
      </c>
      <c r="J187" s="231">
        <f t="shared" si="64"/>
        <v>5</v>
      </c>
      <c r="K187" s="228">
        <f t="shared" si="85"/>
        <v>5</v>
      </c>
      <c r="L187" s="228">
        <f t="shared" si="85"/>
        <v>0</v>
      </c>
      <c r="M187" s="228">
        <f t="shared" si="85"/>
        <v>5</v>
      </c>
      <c r="N187" s="228">
        <f t="shared" si="85"/>
        <v>5</v>
      </c>
      <c r="O187" s="228">
        <f t="shared" si="85"/>
        <v>0</v>
      </c>
      <c r="P187" s="228">
        <f t="shared" si="85"/>
        <v>5</v>
      </c>
    </row>
    <row r="188" spans="1:16" ht="12.75" customHeight="1">
      <c r="A188" s="88" t="s">
        <v>9</v>
      </c>
      <c r="B188" s="110" t="s">
        <v>39</v>
      </c>
      <c r="C188" s="27" t="s">
        <v>186</v>
      </c>
      <c r="D188" s="27" t="s">
        <v>188</v>
      </c>
      <c r="E188" s="60" t="s">
        <v>689</v>
      </c>
      <c r="F188" s="27" t="s">
        <v>33</v>
      </c>
      <c r="G188" s="27" t="s">
        <v>10</v>
      </c>
      <c r="H188" s="233">
        <v>5</v>
      </c>
      <c r="I188" s="233"/>
      <c r="J188" s="231">
        <f t="shared" si="64"/>
        <v>5</v>
      </c>
      <c r="K188" s="120">
        <v>5</v>
      </c>
      <c r="L188" s="120"/>
      <c r="M188" s="231">
        <f t="shared" si="65"/>
        <v>5</v>
      </c>
      <c r="N188" s="120">
        <v>5</v>
      </c>
      <c r="O188" s="272"/>
      <c r="P188" s="281">
        <f t="shared" si="66"/>
        <v>5</v>
      </c>
    </row>
    <row r="189" spans="1:16" ht="79.5" customHeight="1">
      <c r="A189" s="268" t="s">
        <v>917</v>
      </c>
      <c r="B189" s="101" t="s">
        <v>39</v>
      </c>
      <c r="C189" s="27" t="s">
        <v>186</v>
      </c>
      <c r="D189" s="27" t="s">
        <v>188</v>
      </c>
      <c r="E189" s="35" t="s">
        <v>708</v>
      </c>
      <c r="F189" s="224"/>
      <c r="G189" s="224"/>
      <c r="H189" s="228">
        <f t="shared" ref="H189:P191" si="86">H190</f>
        <v>36</v>
      </c>
      <c r="I189" s="228">
        <f t="shared" si="86"/>
        <v>0</v>
      </c>
      <c r="J189" s="231">
        <f t="shared" si="64"/>
        <v>36</v>
      </c>
      <c r="K189" s="228">
        <f t="shared" si="86"/>
        <v>36</v>
      </c>
      <c r="L189" s="228">
        <f t="shared" si="86"/>
        <v>0</v>
      </c>
      <c r="M189" s="228">
        <f t="shared" si="86"/>
        <v>36</v>
      </c>
      <c r="N189" s="228">
        <f t="shared" si="86"/>
        <v>36</v>
      </c>
      <c r="O189" s="228">
        <f t="shared" si="86"/>
        <v>0</v>
      </c>
      <c r="P189" s="228">
        <f t="shared" si="86"/>
        <v>36</v>
      </c>
    </row>
    <row r="190" spans="1:16" ht="12.75" customHeight="1">
      <c r="A190" s="20" t="s">
        <v>73</v>
      </c>
      <c r="B190" s="101" t="s">
        <v>39</v>
      </c>
      <c r="C190" s="27" t="s">
        <v>186</v>
      </c>
      <c r="D190" s="27" t="s">
        <v>188</v>
      </c>
      <c r="E190" s="35" t="s">
        <v>708</v>
      </c>
      <c r="F190" s="224" t="s">
        <v>27</v>
      </c>
      <c r="G190" s="224"/>
      <c r="H190" s="228">
        <f t="shared" si="86"/>
        <v>36</v>
      </c>
      <c r="I190" s="228">
        <f t="shared" si="86"/>
        <v>0</v>
      </c>
      <c r="J190" s="231">
        <f t="shared" si="64"/>
        <v>36</v>
      </c>
      <c r="K190" s="228">
        <f t="shared" si="86"/>
        <v>36</v>
      </c>
      <c r="L190" s="228">
        <f t="shared" si="86"/>
        <v>0</v>
      </c>
      <c r="M190" s="228">
        <f t="shared" si="86"/>
        <v>36</v>
      </c>
      <c r="N190" s="228">
        <f t="shared" si="86"/>
        <v>36</v>
      </c>
      <c r="O190" s="228">
        <f t="shared" si="86"/>
        <v>0</v>
      </c>
      <c r="P190" s="228">
        <f t="shared" si="86"/>
        <v>36</v>
      </c>
    </row>
    <row r="191" spans="1:16" ht="12.75" customHeight="1">
      <c r="A191" s="20" t="s">
        <v>90</v>
      </c>
      <c r="B191" s="101" t="s">
        <v>39</v>
      </c>
      <c r="C191" s="27" t="s">
        <v>186</v>
      </c>
      <c r="D191" s="27" t="s">
        <v>188</v>
      </c>
      <c r="E191" s="35" t="s">
        <v>708</v>
      </c>
      <c r="F191" s="224" t="s">
        <v>29</v>
      </c>
      <c r="G191" s="224"/>
      <c r="H191" s="228">
        <f t="shared" si="86"/>
        <v>36</v>
      </c>
      <c r="I191" s="228">
        <f t="shared" si="86"/>
        <v>0</v>
      </c>
      <c r="J191" s="231">
        <f t="shared" si="64"/>
        <v>36</v>
      </c>
      <c r="K191" s="228">
        <f t="shared" si="86"/>
        <v>36</v>
      </c>
      <c r="L191" s="228">
        <f t="shared" si="86"/>
        <v>0</v>
      </c>
      <c r="M191" s="228">
        <f t="shared" si="86"/>
        <v>36</v>
      </c>
      <c r="N191" s="228">
        <f t="shared" si="86"/>
        <v>36</v>
      </c>
      <c r="O191" s="228">
        <f t="shared" si="86"/>
        <v>0</v>
      </c>
      <c r="P191" s="228">
        <f t="shared" si="86"/>
        <v>36</v>
      </c>
    </row>
    <row r="192" spans="1:16" ht="12.75" customHeight="1">
      <c r="A192" s="226" t="s">
        <v>9</v>
      </c>
      <c r="B192" s="101" t="s">
        <v>39</v>
      </c>
      <c r="C192" s="27" t="s">
        <v>186</v>
      </c>
      <c r="D192" s="27" t="s">
        <v>188</v>
      </c>
      <c r="E192" s="35" t="s">
        <v>708</v>
      </c>
      <c r="F192" s="224" t="s">
        <v>29</v>
      </c>
      <c r="G192" s="224" t="s">
        <v>10</v>
      </c>
      <c r="H192" s="233">
        <v>36</v>
      </c>
      <c r="I192" s="233"/>
      <c r="J192" s="231">
        <f t="shared" si="64"/>
        <v>36</v>
      </c>
      <c r="K192" s="120">
        <v>36</v>
      </c>
      <c r="L192" s="120"/>
      <c r="M192" s="231">
        <f t="shared" si="65"/>
        <v>36</v>
      </c>
      <c r="N192" s="120">
        <v>36</v>
      </c>
      <c r="O192" s="272"/>
      <c r="P192" s="281">
        <f t="shared" si="66"/>
        <v>36</v>
      </c>
    </row>
    <row r="193" spans="1:16" ht="75.75" customHeight="1">
      <c r="A193" s="88" t="s">
        <v>802</v>
      </c>
      <c r="B193" s="110" t="s">
        <v>39</v>
      </c>
      <c r="C193" s="27" t="s">
        <v>186</v>
      </c>
      <c r="D193" s="27" t="s">
        <v>188</v>
      </c>
      <c r="E193" s="60" t="s">
        <v>803</v>
      </c>
      <c r="F193" s="27"/>
      <c r="G193" s="27"/>
      <c r="H193" s="228">
        <f t="shared" ref="H193:P193" si="87">H194</f>
        <v>4</v>
      </c>
      <c r="I193" s="228">
        <f t="shared" si="87"/>
        <v>0</v>
      </c>
      <c r="J193" s="231">
        <f t="shared" si="64"/>
        <v>4</v>
      </c>
      <c r="K193" s="228">
        <f t="shared" si="87"/>
        <v>0</v>
      </c>
      <c r="L193" s="228">
        <f t="shared" si="87"/>
        <v>0</v>
      </c>
      <c r="M193" s="228">
        <f t="shared" si="87"/>
        <v>0</v>
      </c>
      <c r="N193" s="228">
        <f t="shared" si="87"/>
        <v>0</v>
      </c>
      <c r="O193" s="228">
        <f t="shared" si="87"/>
        <v>0</v>
      </c>
      <c r="P193" s="228">
        <f t="shared" si="87"/>
        <v>0</v>
      </c>
    </row>
    <row r="194" spans="1:16" ht="15" customHeight="1">
      <c r="A194" s="226" t="s">
        <v>214</v>
      </c>
      <c r="B194" s="110" t="s">
        <v>39</v>
      </c>
      <c r="C194" s="27" t="s">
        <v>186</v>
      </c>
      <c r="D194" s="27" t="s">
        <v>188</v>
      </c>
      <c r="E194" s="60" t="s">
        <v>804</v>
      </c>
      <c r="F194" s="27"/>
      <c r="G194" s="27"/>
      <c r="H194" s="228">
        <f t="shared" ref="H194:P194" si="88">H195+H198</f>
        <v>4</v>
      </c>
      <c r="I194" s="228">
        <f t="shared" si="88"/>
        <v>0</v>
      </c>
      <c r="J194" s="231">
        <f t="shared" si="64"/>
        <v>4</v>
      </c>
      <c r="K194" s="228">
        <f t="shared" si="88"/>
        <v>0</v>
      </c>
      <c r="L194" s="228">
        <f t="shared" si="88"/>
        <v>0</v>
      </c>
      <c r="M194" s="228">
        <f t="shared" si="88"/>
        <v>0</v>
      </c>
      <c r="N194" s="228">
        <f t="shared" si="88"/>
        <v>0</v>
      </c>
      <c r="O194" s="228">
        <f t="shared" si="88"/>
        <v>0</v>
      </c>
      <c r="P194" s="228">
        <f t="shared" si="88"/>
        <v>0</v>
      </c>
    </row>
    <row r="195" spans="1:16" ht="38.25" hidden="1">
      <c r="A195" s="226" t="s">
        <v>26</v>
      </c>
      <c r="B195" s="110" t="s">
        <v>39</v>
      </c>
      <c r="C195" s="27" t="s">
        <v>186</v>
      </c>
      <c r="D195" s="27" t="s">
        <v>188</v>
      </c>
      <c r="E195" s="60" t="s">
        <v>804</v>
      </c>
      <c r="F195" s="27" t="s">
        <v>27</v>
      </c>
      <c r="G195" s="27"/>
      <c r="H195" s="228">
        <f t="shared" ref="H195:N196" si="89">H196</f>
        <v>0</v>
      </c>
      <c r="I195" s="228"/>
      <c r="J195" s="231">
        <f t="shared" si="64"/>
        <v>0</v>
      </c>
      <c r="K195" s="228">
        <f t="shared" si="89"/>
        <v>0</v>
      </c>
      <c r="L195" s="228"/>
      <c r="M195" s="231">
        <f t="shared" si="65"/>
        <v>0</v>
      </c>
      <c r="N195" s="228">
        <f t="shared" si="89"/>
        <v>0</v>
      </c>
      <c r="O195" s="272"/>
      <c r="P195" s="281">
        <f t="shared" si="66"/>
        <v>0</v>
      </c>
    </row>
    <row r="196" spans="1:16" ht="51" hidden="1">
      <c r="A196" s="226" t="s">
        <v>28</v>
      </c>
      <c r="B196" s="110" t="s">
        <v>39</v>
      </c>
      <c r="C196" s="27" t="s">
        <v>186</v>
      </c>
      <c r="D196" s="27" t="s">
        <v>188</v>
      </c>
      <c r="E196" s="60" t="s">
        <v>804</v>
      </c>
      <c r="F196" s="27" t="s">
        <v>29</v>
      </c>
      <c r="G196" s="27"/>
      <c r="H196" s="228">
        <f t="shared" si="89"/>
        <v>0</v>
      </c>
      <c r="I196" s="228"/>
      <c r="J196" s="231">
        <f t="shared" si="64"/>
        <v>0</v>
      </c>
      <c r="K196" s="228">
        <f t="shared" si="89"/>
        <v>0</v>
      </c>
      <c r="L196" s="228"/>
      <c r="M196" s="231">
        <f t="shared" si="65"/>
        <v>0</v>
      </c>
      <c r="N196" s="228">
        <f t="shared" si="89"/>
        <v>0</v>
      </c>
      <c r="O196" s="272"/>
      <c r="P196" s="281">
        <f t="shared" si="66"/>
        <v>0</v>
      </c>
    </row>
    <row r="197" spans="1:16" ht="12.75" hidden="1" customHeight="1">
      <c r="A197" s="226" t="s">
        <v>9</v>
      </c>
      <c r="B197" s="110" t="s">
        <v>39</v>
      </c>
      <c r="C197" s="27" t="s">
        <v>186</v>
      </c>
      <c r="D197" s="27" t="s">
        <v>188</v>
      </c>
      <c r="E197" s="60" t="s">
        <v>804</v>
      </c>
      <c r="F197" s="27" t="s">
        <v>29</v>
      </c>
      <c r="G197" s="27" t="s">
        <v>10</v>
      </c>
      <c r="H197" s="233"/>
      <c r="I197" s="233"/>
      <c r="J197" s="231">
        <f t="shared" si="64"/>
        <v>0</v>
      </c>
      <c r="K197" s="118"/>
      <c r="L197" s="118"/>
      <c r="M197" s="231">
        <f t="shared" si="65"/>
        <v>0</v>
      </c>
      <c r="N197" s="118"/>
      <c r="O197" s="272"/>
      <c r="P197" s="281">
        <f t="shared" si="66"/>
        <v>0</v>
      </c>
    </row>
    <row r="198" spans="1:16" ht="25.5">
      <c r="A198" s="20" t="s">
        <v>123</v>
      </c>
      <c r="B198" s="110" t="s">
        <v>39</v>
      </c>
      <c r="C198" s="27" t="s">
        <v>186</v>
      </c>
      <c r="D198" s="27" t="s">
        <v>188</v>
      </c>
      <c r="E198" s="60" t="s">
        <v>804</v>
      </c>
      <c r="F198" s="27" t="s">
        <v>124</v>
      </c>
      <c r="G198" s="27"/>
      <c r="H198" s="228">
        <f t="shared" ref="H198:P199" si="90">H199</f>
        <v>4</v>
      </c>
      <c r="I198" s="228">
        <f t="shared" si="90"/>
        <v>0</v>
      </c>
      <c r="J198" s="231">
        <f t="shared" si="64"/>
        <v>4</v>
      </c>
      <c r="K198" s="228">
        <f t="shared" si="90"/>
        <v>0</v>
      </c>
      <c r="L198" s="228">
        <f t="shared" si="90"/>
        <v>0</v>
      </c>
      <c r="M198" s="228">
        <f t="shared" si="90"/>
        <v>0</v>
      </c>
      <c r="N198" s="228">
        <f t="shared" si="90"/>
        <v>0</v>
      </c>
      <c r="O198" s="228">
        <f t="shared" si="90"/>
        <v>0</v>
      </c>
      <c r="P198" s="228">
        <f t="shared" si="90"/>
        <v>0</v>
      </c>
    </row>
    <row r="199" spans="1:16" ht="39.75" customHeight="1">
      <c r="A199" s="20" t="s">
        <v>127</v>
      </c>
      <c r="B199" s="110" t="s">
        <v>39</v>
      </c>
      <c r="C199" s="27" t="s">
        <v>186</v>
      </c>
      <c r="D199" s="27" t="s">
        <v>188</v>
      </c>
      <c r="E199" s="60" t="s">
        <v>804</v>
      </c>
      <c r="F199" s="27" t="s">
        <v>126</v>
      </c>
      <c r="G199" s="27"/>
      <c r="H199" s="228">
        <f t="shared" si="90"/>
        <v>4</v>
      </c>
      <c r="I199" s="228">
        <f t="shared" si="90"/>
        <v>0</v>
      </c>
      <c r="J199" s="231">
        <f t="shared" si="64"/>
        <v>4</v>
      </c>
      <c r="K199" s="228">
        <f t="shared" si="90"/>
        <v>0</v>
      </c>
      <c r="L199" s="228">
        <f t="shared" si="90"/>
        <v>0</v>
      </c>
      <c r="M199" s="228">
        <f t="shared" si="90"/>
        <v>0</v>
      </c>
      <c r="N199" s="228">
        <f t="shared" si="90"/>
        <v>0</v>
      </c>
      <c r="O199" s="228">
        <f t="shared" si="90"/>
        <v>0</v>
      </c>
      <c r="P199" s="228">
        <f t="shared" si="90"/>
        <v>0</v>
      </c>
    </row>
    <row r="200" spans="1:16" ht="12.75" customHeight="1">
      <c r="A200" s="226" t="s">
        <v>9</v>
      </c>
      <c r="B200" s="110" t="s">
        <v>39</v>
      </c>
      <c r="C200" s="27" t="s">
        <v>186</v>
      </c>
      <c r="D200" s="27" t="s">
        <v>188</v>
      </c>
      <c r="E200" s="60" t="s">
        <v>804</v>
      </c>
      <c r="F200" s="27" t="s">
        <v>126</v>
      </c>
      <c r="G200" s="27" t="s">
        <v>10</v>
      </c>
      <c r="H200" s="233">
        <v>4</v>
      </c>
      <c r="I200" s="233"/>
      <c r="J200" s="231">
        <f t="shared" si="64"/>
        <v>4</v>
      </c>
      <c r="K200" s="118"/>
      <c r="L200" s="118"/>
      <c r="M200" s="231">
        <f t="shared" si="65"/>
        <v>0</v>
      </c>
      <c r="N200" s="118"/>
      <c r="O200" s="272"/>
      <c r="P200" s="281">
        <f t="shared" si="66"/>
        <v>0</v>
      </c>
    </row>
    <row r="201" spans="1:16" ht="64.5" hidden="1" customHeight="1">
      <c r="A201" s="92" t="s">
        <v>937</v>
      </c>
      <c r="B201" s="123" t="s">
        <v>39</v>
      </c>
      <c r="C201" s="63" t="s">
        <v>186</v>
      </c>
      <c r="D201" s="63" t="s">
        <v>188</v>
      </c>
      <c r="E201" s="60" t="s">
        <v>938</v>
      </c>
      <c r="F201" s="63"/>
      <c r="G201" s="63"/>
      <c r="H201" s="232">
        <f t="shared" ref="H201:P201" si="91">H203</f>
        <v>0</v>
      </c>
      <c r="I201" s="232">
        <f t="shared" si="91"/>
        <v>0</v>
      </c>
      <c r="J201" s="232">
        <f t="shared" si="91"/>
        <v>0</v>
      </c>
      <c r="K201" s="232">
        <f t="shared" si="91"/>
        <v>0</v>
      </c>
      <c r="L201" s="232">
        <f t="shared" si="91"/>
        <v>0</v>
      </c>
      <c r="M201" s="232">
        <f t="shared" si="91"/>
        <v>0</v>
      </c>
      <c r="N201" s="232">
        <f t="shared" si="91"/>
        <v>0</v>
      </c>
      <c r="O201" s="232">
        <f t="shared" si="91"/>
        <v>0</v>
      </c>
      <c r="P201" s="232">
        <f t="shared" si="91"/>
        <v>0</v>
      </c>
    </row>
    <row r="202" spans="1:16" s="252" customFormat="1" ht="54" hidden="1" customHeight="1">
      <c r="A202" s="226" t="s">
        <v>940</v>
      </c>
      <c r="B202" s="110" t="s">
        <v>39</v>
      </c>
      <c r="C202" s="27" t="s">
        <v>186</v>
      </c>
      <c r="D202" s="27" t="s">
        <v>188</v>
      </c>
      <c r="E202" s="225" t="s">
        <v>941</v>
      </c>
      <c r="F202" s="27"/>
      <c r="G202" s="27"/>
      <c r="H202" s="228">
        <f>H203</f>
        <v>0</v>
      </c>
      <c r="I202" s="228">
        <f t="shared" ref="H202:P205" si="92">I203</f>
        <v>0</v>
      </c>
      <c r="J202" s="228">
        <f t="shared" si="92"/>
        <v>0</v>
      </c>
      <c r="K202" s="228">
        <f t="shared" si="92"/>
        <v>0</v>
      </c>
      <c r="L202" s="228">
        <f t="shared" si="92"/>
        <v>0</v>
      </c>
      <c r="M202" s="228">
        <f t="shared" si="92"/>
        <v>0</v>
      </c>
      <c r="N202" s="228">
        <f t="shared" si="92"/>
        <v>0</v>
      </c>
      <c r="O202" s="228">
        <f t="shared" si="92"/>
        <v>0</v>
      </c>
      <c r="P202" s="228">
        <f t="shared" si="92"/>
        <v>0</v>
      </c>
    </row>
    <row r="203" spans="1:16" ht="12" hidden="1" customHeight="1">
      <c r="A203" s="226" t="s">
        <v>214</v>
      </c>
      <c r="B203" s="110" t="s">
        <v>39</v>
      </c>
      <c r="C203" s="27" t="s">
        <v>186</v>
      </c>
      <c r="D203" s="27" t="s">
        <v>188</v>
      </c>
      <c r="E203" s="60" t="s">
        <v>939</v>
      </c>
      <c r="F203" s="27"/>
      <c r="G203" s="27"/>
      <c r="H203" s="228">
        <f>H204</f>
        <v>0</v>
      </c>
      <c r="I203" s="228">
        <f t="shared" si="92"/>
        <v>0</v>
      </c>
      <c r="J203" s="228">
        <f t="shared" si="92"/>
        <v>0</v>
      </c>
      <c r="K203" s="228">
        <f t="shared" si="92"/>
        <v>0</v>
      </c>
      <c r="L203" s="228">
        <f t="shared" si="92"/>
        <v>0</v>
      </c>
      <c r="M203" s="228">
        <f t="shared" si="92"/>
        <v>0</v>
      </c>
      <c r="N203" s="228">
        <f t="shared" si="92"/>
        <v>0</v>
      </c>
      <c r="O203" s="228">
        <f t="shared" si="92"/>
        <v>0</v>
      </c>
      <c r="P203" s="228">
        <f t="shared" si="92"/>
        <v>0</v>
      </c>
    </row>
    <row r="204" spans="1:16" ht="38.25" hidden="1">
      <c r="A204" s="226" t="s">
        <v>26</v>
      </c>
      <c r="B204" s="110" t="s">
        <v>39</v>
      </c>
      <c r="C204" s="27" t="s">
        <v>186</v>
      </c>
      <c r="D204" s="27" t="s">
        <v>188</v>
      </c>
      <c r="E204" s="60" t="s">
        <v>939</v>
      </c>
      <c r="F204" s="27" t="s">
        <v>27</v>
      </c>
      <c r="G204" s="27"/>
      <c r="H204" s="228">
        <f t="shared" si="92"/>
        <v>0</v>
      </c>
      <c r="I204" s="228">
        <f t="shared" si="92"/>
        <v>0</v>
      </c>
      <c r="J204" s="228">
        <f t="shared" si="92"/>
        <v>0</v>
      </c>
      <c r="K204" s="228">
        <f t="shared" si="92"/>
        <v>0</v>
      </c>
      <c r="L204" s="228">
        <f t="shared" si="92"/>
        <v>0</v>
      </c>
      <c r="M204" s="228">
        <f t="shared" si="92"/>
        <v>0</v>
      </c>
      <c r="N204" s="228">
        <f t="shared" si="92"/>
        <v>0</v>
      </c>
      <c r="O204" s="228">
        <f t="shared" si="92"/>
        <v>0</v>
      </c>
      <c r="P204" s="228">
        <f t="shared" si="92"/>
        <v>0</v>
      </c>
    </row>
    <row r="205" spans="1:16" ht="39" hidden="1" customHeight="1">
      <c r="A205" s="226" t="s">
        <v>28</v>
      </c>
      <c r="B205" s="110" t="s">
        <v>39</v>
      </c>
      <c r="C205" s="27" t="s">
        <v>186</v>
      </c>
      <c r="D205" s="27" t="s">
        <v>188</v>
      </c>
      <c r="E205" s="60" t="s">
        <v>939</v>
      </c>
      <c r="F205" s="27" t="s">
        <v>29</v>
      </c>
      <c r="G205" s="27"/>
      <c r="H205" s="228">
        <f t="shared" si="92"/>
        <v>0</v>
      </c>
      <c r="I205" s="228">
        <f t="shared" si="92"/>
        <v>0</v>
      </c>
      <c r="J205" s="228">
        <f t="shared" si="92"/>
        <v>0</v>
      </c>
      <c r="K205" s="228">
        <f t="shared" si="92"/>
        <v>0</v>
      </c>
      <c r="L205" s="228">
        <f t="shared" si="92"/>
        <v>0</v>
      </c>
      <c r="M205" s="228">
        <f t="shared" si="92"/>
        <v>0</v>
      </c>
      <c r="N205" s="228">
        <f t="shared" si="92"/>
        <v>0</v>
      </c>
      <c r="O205" s="228">
        <f t="shared" si="92"/>
        <v>0</v>
      </c>
      <c r="P205" s="228">
        <f t="shared" si="92"/>
        <v>0</v>
      </c>
    </row>
    <row r="206" spans="1:16" ht="14.25" hidden="1" customHeight="1">
      <c r="A206" s="226" t="s">
        <v>9</v>
      </c>
      <c r="B206" s="110" t="s">
        <v>39</v>
      </c>
      <c r="C206" s="27" t="s">
        <v>186</v>
      </c>
      <c r="D206" s="27" t="s">
        <v>188</v>
      </c>
      <c r="E206" s="60" t="s">
        <v>939</v>
      </c>
      <c r="F206" s="27" t="s">
        <v>29</v>
      </c>
      <c r="G206" s="27" t="s">
        <v>10</v>
      </c>
      <c r="H206" s="233"/>
      <c r="I206" s="233"/>
      <c r="J206" s="231">
        <f t="shared" si="64"/>
        <v>0</v>
      </c>
      <c r="K206" s="118"/>
      <c r="L206" s="118"/>
      <c r="M206" s="231">
        <f t="shared" si="65"/>
        <v>0</v>
      </c>
      <c r="N206" s="118"/>
      <c r="O206" s="272"/>
      <c r="P206" s="281">
        <f t="shared" si="66"/>
        <v>0</v>
      </c>
    </row>
    <row r="207" spans="1:16" ht="15" customHeight="1">
      <c r="A207" s="36" t="s">
        <v>399</v>
      </c>
      <c r="B207" s="111" t="s">
        <v>39</v>
      </c>
      <c r="C207" s="223" t="s">
        <v>65</v>
      </c>
      <c r="D207" s="223"/>
      <c r="E207" s="223"/>
      <c r="F207" s="223"/>
      <c r="G207" s="223"/>
      <c r="H207" s="229">
        <f>H221+H234+H292+H208+H216</f>
        <v>19904.899999999998</v>
      </c>
      <c r="I207" s="229">
        <f t="shared" ref="I207:P207" si="93">I221+I234+I292+I208+I216</f>
        <v>50</v>
      </c>
      <c r="J207" s="229">
        <f t="shared" si="93"/>
        <v>19954.899999999998</v>
      </c>
      <c r="K207" s="229">
        <f t="shared" si="93"/>
        <v>17777.8</v>
      </c>
      <c r="L207" s="229">
        <f t="shared" si="93"/>
        <v>0</v>
      </c>
      <c r="M207" s="229">
        <f t="shared" si="93"/>
        <v>17777.8</v>
      </c>
      <c r="N207" s="229">
        <f t="shared" si="93"/>
        <v>17380.7</v>
      </c>
      <c r="O207" s="229">
        <f t="shared" si="93"/>
        <v>0</v>
      </c>
      <c r="P207" s="229">
        <f t="shared" si="93"/>
        <v>17380.7</v>
      </c>
    </row>
    <row r="208" spans="1:16" ht="15" customHeight="1">
      <c r="A208" s="36" t="s">
        <v>921</v>
      </c>
      <c r="B208" s="111" t="s">
        <v>39</v>
      </c>
      <c r="C208" s="223" t="s">
        <v>65</v>
      </c>
      <c r="D208" s="223" t="s">
        <v>922</v>
      </c>
      <c r="E208" s="223"/>
      <c r="F208" s="223"/>
      <c r="G208" s="223"/>
      <c r="H208" s="229">
        <f t="shared" ref="H208:P214" si="94">H209</f>
        <v>77.8</v>
      </c>
      <c r="I208" s="229">
        <f t="shared" si="94"/>
        <v>0</v>
      </c>
      <c r="J208" s="231">
        <f t="shared" si="64"/>
        <v>77.8</v>
      </c>
      <c r="K208" s="229">
        <f t="shared" si="94"/>
        <v>0</v>
      </c>
      <c r="L208" s="229">
        <f t="shared" si="94"/>
        <v>0</v>
      </c>
      <c r="M208" s="229">
        <f t="shared" si="94"/>
        <v>0</v>
      </c>
      <c r="N208" s="231">
        <f t="shared" ref="N208" si="95">L208+M208</f>
        <v>0</v>
      </c>
      <c r="O208" s="229">
        <f t="shared" si="94"/>
        <v>0</v>
      </c>
      <c r="P208" s="231">
        <f t="shared" ref="P208" si="96">N208+O208</f>
        <v>0</v>
      </c>
    </row>
    <row r="209" spans="1:16" ht="38.25">
      <c r="A209" s="226" t="s">
        <v>691</v>
      </c>
      <c r="B209" s="110" t="s">
        <v>39</v>
      </c>
      <c r="C209" s="224" t="s">
        <v>65</v>
      </c>
      <c r="D209" s="224" t="s">
        <v>922</v>
      </c>
      <c r="E209" s="224" t="s">
        <v>925</v>
      </c>
      <c r="F209" s="224"/>
      <c r="G209" s="224"/>
      <c r="H209" s="228">
        <f t="shared" si="94"/>
        <v>77.8</v>
      </c>
      <c r="I209" s="228">
        <f t="shared" si="94"/>
        <v>0</v>
      </c>
      <c r="J209" s="231">
        <f t="shared" si="64"/>
        <v>77.8</v>
      </c>
      <c r="K209" s="228">
        <f t="shared" si="94"/>
        <v>0</v>
      </c>
      <c r="L209" s="228">
        <f t="shared" si="94"/>
        <v>0</v>
      </c>
      <c r="M209" s="228">
        <f t="shared" si="94"/>
        <v>0</v>
      </c>
      <c r="N209" s="228">
        <f t="shared" si="94"/>
        <v>0</v>
      </c>
      <c r="O209" s="228">
        <f t="shared" si="94"/>
        <v>0</v>
      </c>
      <c r="P209" s="228">
        <f t="shared" si="94"/>
        <v>0</v>
      </c>
    </row>
    <row r="210" spans="1:16" ht="40.5" customHeight="1">
      <c r="A210" s="226" t="s">
        <v>923</v>
      </c>
      <c r="B210" s="110" t="s">
        <v>39</v>
      </c>
      <c r="C210" s="224" t="s">
        <v>65</v>
      </c>
      <c r="D210" s="224" t="s">
        <v>922</v>
      </c>
      <c r="E210" s="224" t="s">
        <v>926</v>
      </c>
      <c r="F210" s="224"/>
      <c r="G210" s="224"/>
      <c r="H210" s="228">
        <f t="shared" si="94"/>
        <v>77.8</v>
      </c>
      <c r="I210" s="228">
        <f t="shared" si="94"/>
        <v>0</v>
      </c>
      <c r="J210" s="231">
        <f t="shared" si="64"/>
        <v>77.8</v>
      </c>
      <c r="K210" s="228">
        <f t="shared" si="94"/>
        <v>0</v>
      </c>
      <c r="L210" s="228">
        <f t="shared" si="94"/>
        <v>0</v>
      </c>
      <c r="M210" s="228">
        <f t="shared" si="94"/>
        <v>0</v>
      </c>
      <c r="N210" s="228">
        <f t="shared" si="94"/>
        <v>0</v>
      </c>
      <c r="O210" s="228">
        <f t="shared" si="94"/>
        <v>0</v>
      </c>
      <c r="P210" s="228">
        <f t="shared" si="94"/>
        <v>0</v>
      </c>
    </row>
    <row r="211" spans="1:16" ht="28.5" customHeight="1">
      <c r="A211" s="226" t="s">
        <v>924</v>
      </c>
      <c r="B211" s="110" t="s">
        <v>39</v>
      </c>
      <c r="C211" s="224" t="s">
        <v>65</v>
      </c>
      <c r="D211" s="224" t="s">
        <v>922</v>
      </c>
      <c r="E211" s="224" t="s">
        <v>927</v>
      </c>
      <c r="F211" s="224"/>
      <c r="G211" s="224"/>
      <c r="H211" s="228">
        <f t="shared" si="94"/>
        <v>77.8</v>
      </c>
      <c r="I211" s="228">
        <f t="shared" si="94"/>
        <v>0</v>
      </c>
      <c r="J211" s="231">
        <f t="shared" si="64"/>
        <v>77.8</v>
      </c>
      <c r="K211" s="228">
        <f t="shared" si="94"/>
        <v>0</v>
      </c>
      <c r="L211" s="228">
        <f t="shared" si="94"/>
        <v>0</v>
      </c>
      <c r="M211" s="228">
        <f t="shared" si="94"/>
        <v>0</v>
      </c>
      <c r="N211" s="228">
        <f t="shared" si="94"/>
        <v>0</v>
      </c>
      <c r="O211" s="228">
        <f t="shared" si="94"/>
        <v>0</v>
      </c>
      <c r="P211" s="228">
        <f t="shared" si="94"/>
        <v>0</v>
      </c>
    </row>
    <row r="212" spans="1:16" ht="102">
      <c r="A212" s="226" t="s">
        <v>930</v>
      </c>
      <c r="B212" s="110" t="s">
        <v>39</v>
      </c>
      <c r="C212" s="224" t="s">
        <v>65</v>
      </c>
      <c r="D212" s="224" t="s">
        <v>922</v>
      </c>
      <c r="E212" s="224" t="s">
        <v>931</v>
      </c>
      <c r="F212" s="224"/>
      <c r="G212" s="224"/>
      <c r="H212" s="228">
        <f t="shared" si="94"/>
        <v>77.8</v>
      </c>
      <c r="I212" s="228">
        <f t="shared" si="94"/>
        <v>0</v>
      </c>
      <c r="J212" s="231">
        <f t="shared" si="64"/>
        <v>77.8</v>
      </c>
      <c r="K212" s="228">
        <f t="shared" ref="K212:P212" si="97">K213+K214+K215</f>
        <v>0</v>
      </c>
      <c r="L212" s="228">
        <f t="shared" si="97"/>
        <v>0</v>
      </c>
      <c r="M212" s="228">
        <f t="shared" si="97"/>
        <v>0</v>
      </c>
      <c r="N212" s="228">
        <f t="shared" si="97"/>
        <v>0</v>
      </c>
      <c r="O212" s="228">
        <f t="shared" si="97"/>
        <v>0</v>
      </c>
      <c r="P212" s="228">
        <f t="shared" si="97"/>
        <v>0</v>
      </c>
    </row>
    <row r="213" spans="1:16" ht="38.25">
      <c r="A213" s="226" t="s">
        <v>26</v>
      </c>
      <c r="B213" s="110" t="s">
        <v>39</v>
      </c>
      <c r="C213" s="224" t="s">
        <v>65</v>
      </c>
      <c r="D213" s="224" t="s">
        <v>922</v>
      </c>
      <c r="E213" s="224" t="s">
        <v>931</v>
      </c>
      <c r="F213" s="224" t="s">
        <v>27</v>
      </c>
      <c r="G213" s="224"/>
      <c r="H213" s="228">
        <f t="shared" si="94"/>
        <v>77.8</v>
      </c>
      <c r="I213" s="228">
        <f t="shared" si="94"/>
        <v>0</v>
      </c>
      <c r="J213" s="231">
        <f t="shared" si="64"/>
        <v>77.8</v>
      </c>
      <c r="K213" s="228">
        <f t="shared" si="94"/>
        <v>0</v>
      </c>
      <c r="L213" s="228">
        <f t="shared" si="94"/>
        <v>0</v>
      </c>
      <c r="M213" s="228">
        <f t="shared" si="94"/>
        <v>0</v>
      </c>
      <c r="N213" s="228">
        <f t="shared" si="94"/>
        <v>0</v>
      </c>
      <c r="O213" s="228">
        <f t="shared" si="94"/>
        <v>0</v>
      </c>
      <c r="P213" s="228">
        <f t="shared" si="94"/>
        <v>0</v>
      </c>
    </row>
    <row r="214" spans="1:16" ht="51">
      <c r="A214" s="226" t="s">
        <v>28</v>
      </c>
      <c r="B214" s="110" t="s">
        <v>39</v>
      </c>
      <c r="C214" s="224" t="s">
        <v>65</v>
      </c>
      <c r="D214" s="224" t="s">
        <v>922</v>
      </c>
      <c r="E214" s="224" t="s">
        <v>931</v>
      </c>
      <c r="F214" s="224" t="s">
        <v>29</v>
      </c>
      <c r="G214" s="224"/>
      <c r="H214" s="228">
        <f t="shared" si="94"/>
        <v>77.8</v>
      </c>
      <c r="I214" s="228">
        <f t="shared" si="94"/>
        <v>0</v>
      </c>
      <c r="J214" s="231">
        <f t="shared" si="64"/>
        <v>77.8</v>
      </c>
      <c r="K214" s="228">
        <f t="shared" si="94"/>
        <v>0</v>
      </c>
      <c r="L214" s="228">
        <f t="shared" si="94"/>
        <v>0</v>
      </c>
      <c r="M214" s="228">
        <f t="shared" si="94"/>
        <v>0</v>
      </c>
      <c r="N214" s="228">
        <f t="shared" si="94"/>
        <v>0</v>
      </c>
      <c r="O214" s="228">
        <f t="shared" si="94"/>
        <v>0</v>
      </c>
      <c r="P214" s="228">
        <f t="shared" si="94"/>
        <v>0</v>
      </c>
    </row>
    <row r="215" spans="1:16" ht="15" customHeight="1">
      <c r="A215" s="226" t="s">
        <v>11</v>
      </c>
      <c r="B215" s="110" t="s">
        <v>39</v>
      </c>
      <c r="C215" s="224" t="s">
        <v>65</v>
      </c>
      <c r="D215" s="224" t="s">
        <v>922</v>
      </c>
      <c r="E215" s="224" t="s">
        <v>931</v>
      </c>
      <c r="F215" s="224" t="s">
        <v>29</v>
      </c>
      <c r="G215" s="224" t="s">
        <v>12</v>
      </c>
      <c r="H215" s="228">
        <v>77.8</v>
      </c>
      <c r="I215" s="228"/>
      <c r="J215" s="231">
        <f t="shared" si="64"/>
        <v>77.8</v>
      </c>
      <c r="K215" s="228"/>
      <c r="L215" s="228"/>
      <c r="M215" s="231">
        <f t="shared" si="65"/>
        <v>0</v>
      </c>
      <c r="N215" s="228"/>
      <c r="O215" s="272"/>
      <c r="P215" s="281">
        <f t="shared" si="66"/>
        <v>0</v>
      </c>
    </row>
    <row r="216" spans="1:16">
      <c r="A216" s="52" t="s">
        <v>933</v>
      </c>
      <c r="B216" s="52" t="s">
        <v>39</v>
      </c>
      <c r="C216" s="52" t="s">
        <v>65</v>
      </c>
      <c r="D216" s="256" t="s">
        <v>935</v>
      </c>
      <c r="E216" s="25"/>
      <c r="F216" s="25"/>
      <c r="G216" s="25"/>
      <c r="H216" s="53">
        <f>H217</f>
        <v>0</v>
      </c>
      <c r="I216" s="53">
        <f t="shared" ref="I216:P219" si="98">I217</f>
        <v>50</v>
      </c>
      <c r="J216" s="53">
        <f t="shared" si="98"/>
        <v>50</v>
      </c>
      <c r="K216" s="53">
        <f t="shared" si="98"/>
        <v>0</v>
      </c>
      <c r="L216" s="53">
        <f t="shared" si="98"/>
        <v>0</v>
      </c>
      <c r="M216" s="53">
        <f t="shared" si="98"/>
        <v>0</v>
      </c>
      <c r="N216" s="53">
        <f t="shared" si="98"/>
        <v>0</v>
      </c>
      <c r="O216" s="53">
        <f t="shared" si="98"/>
        <v>0</v>
      </c>
      <c r="P216" s="53">
        <f t="shared" si="98"/>
        <v>0</v>
      </c>
    </row>
    <row r="217" spans="1:16" ht="63.75">
      <c r="A217" s="88" t="s">
        <v>934</v>
      </c>
      <c r="B217" s="88" t="s">
        <v>39</v>
      </c>
      <c r="C217" s="88" t="s">
        <v>65</v>
      </c>
      <c r="D217" s="209" t="s">
        <v>935</v>
      </c>
      <c r="E217" s="11" t="s">
        <v>936</v>
      </c>
      <c r="F217" s="25"/>
      <c r="G217" s="25"/>
      <c r="H217" s="53">
        <f>H218</f>
        <v>0</v>
      </c>
      <c r="I217" s="126">
        <f t="shared" si="98"/>
        <v>50</v>
      </c>
      <c r="J217" s="126">
        <f t="shared" si="98"/>
        <v>50</v>
      </c>
      <c r="K217" s="53">
        <f t="shared" si="98"/>
        <v>0</v>
      </c>
      <c r="L217" s="53">
        <f t="shared" si="98"/>
        <v>0</v>
      </c>
      <c r="M217" s="53">
        <f t="shared" si="98"/>
        <v>0</v>
      </c>
      <c r="N217" s="53">
        <f t="shared" si="98"/>
        <v>0</v>
      </c>
      <c r="O217" s="53">
        <f t="shared" si="98"/>
        <v>0</v>
      </c>
      <c r="P217" s="53">
        <f t="shared" si="98"/>
        <v>0</v>
      </c>
    </row>
    <row r="218" spans="1:16">
      <c r="A218" s="226" t="s">
        <v>30</v>
      </c>
      <c r="B218" s="88" t="s">
        <v>39</v>
      </c>
      <c r="C218" s="88" t="s">
        <v>65</v>
      </c>
      <c r="D218" s="209" t="s">
        <v>935</v>
      </c>
      <c r="E218" s="11" t="s">
        <v>936</v>
      </c>
      <c r="F218" s="11" t="s">
        <v>31</v>
      </c>
      <c r="G218" s="11"/>
      <c r="H218" s="53">
        <f>H219</f>
        <v>0</v>
      </c>
      <c r="I218" s="126">
        <f t="shared" si="98"/>
        <v>50</v>
      </c>
      <c r="J218" s="126">
        <f t="shared" si="98"/>
        <v>50</v>
      </c>
      <c r="K218" s="53">
        <f t="shared" si="98"/>
        <v>0</v>
      </c>
      <c r="L218" s="53">
        <f t="shared" si="98"/>
        <v>0</v>
      </c>
      <c r="M218" s="53">
        <f t="shared" si="98"/>
        <v>0</v>
      </c>
      <c r="N218" s="53">
        <f t="shared" si="98"/>
        <v>0</v>
      </c>
      <c r="O218" s="53">
        <f t="shared" si="98"/>
        <v>0</v>
      </c>
      <c r="P218" s="53">
        <f t="shared" si="98"/>
        <v>0</v>
      </c>
    </row>
    <row r="219" spans="1:16" ht="25.5">
      <c r="A219" s="226" t="s">
        <v>32</v>
      </c>
      <c r="B219" s="88" t="s">
        <v>39</v>
      </c>
      <c r="C219" s="88" t="s">
        <v>65</v>
      </c>
      <c r="D219" s="209" t="s">
        <v>935</v>
      </c>
      <c r="E219" s="11" t="s">
        <v>936</v>
      </c>
      <c r="F219" s="11" t="s">
        <v>33</v>
      </c>
      <c r="G219" s="11"/>
      <c r="H219" s="53">
        <f>H220</f>
        <v>0</v>
      </c>
      <c r="I219" s="126">
        <f t="shared" si="98"/>
        <v>50</v>
      </c>
      <c r="J219" s="126">
        <f t="shared" si="98"/>
        <v>50</v>
      </c>
      <c r="K219" s="53">
        <f t="shared" si="98"/>
        <v>0</v>
      </c>
      <c r="L219" s="53">
        <f t="shared" si="98"/>
        <v>0</v>
      </c>
      <c r="M219" s="53">
        <f t="shared" si="98"/>
        <v>0</v>
      </c>
      <c r="N219" s="53">
        <f t="shared" si="98"/>
        <v>0</v>
      </c>
      <c r="O219" s="53">
        <f t="shared" si="98"/>
        <v>0</v>
      </c>
      <c r="P219" s="53">
        <f t="shared" si="98"/>
        <v>0</v>
      </c>
    </row>
    <row r="220" spans="1:16" ht="15" customHeight="1">
      <c r="A220" s="64" t="s">
        <v>9</v>
      </c>
      <c r="B220" s="88" t="s">
        <v>39</v>
      </c>
      <c r="C220" s="88" t="s">
        <v>65</v>
      </c>
      <c r="D220" s="209" t="s">
        <v>935</v>
      </c>
      <c r="E220" s="11" t="s">
        <v>936</v>
      </c>
      <c r="F220" s="11" t="s">
        <v>33</v>
      </c>
      <c r="G220" s="11" t="s">
        <v>10</v>
      </c>
      <c r="H220" s="53"/>
      <c r="I220" s="126">
        <v>50</v>
      </c>
      <c r="J220" s="233">
        <f>H220+I220</f>
        <v>50</v>
      </c>
      <c r="K220" s="53"/>
      <c r="L220" s="53"/>
      <c r="M220" s="53">
        <f>K220+L220</f>
        <v>0</v>
      </c>
      <c r="N220" s="53"/>
      <c r="O220" s="53"/>
      <c r="P220" s="53">
        <f>N220+O220</f>
        <v>0</v>
      </c>
    </row>
    <row r="221" spans="1:16">
      <c r="A221" s="36" t="s">
        <v>66</v>
      </c>
      <c r="B221" s="111" t="s">
        <v>39</v>
      </c>
      <c r="C221" s="223" t="s">
        <v>65</v>
      </c>
      <c r="D221" s="223" t="s">
        <v>67</v>
      </c>
      <c r="E221" s="223"/>
      <c r="F221" s="223"/>
      <c r="G221" s="223"/>
      <c r="H221" s="229">
        <f t="shared" ref="H221:P221" si="99">H230</f>
        <v>2728.3</v>
      </c>
      <c r="I221" s="229">
        <f t="shared" si="99"/>
        <v>0</v>
      </c>
      <c r="J221" s="231">
        <f t="shared" si="64"/>
        <v>2728.3</v>
      </c>
      <c r="K221" s="229">
        <f t="shared" si="99"/>
        <v>2000</v>
      </c>
      <c r="L221" s="229">
        <f t="shared" si="99"/>
        <v>0</v>
      </c>
      <c r="M221" s="229">
        <f t="shared" si="99"/>
        <v>2000</v>
      </c>
      <c r="N221" s="229">
        <f t="shared" si="99"/>
        <v>1314.5</v>
      </c>
      <c r="O221" s="229">
        <f t="shared" si="99"/>
        <v>0</v>
      </c>
      <c r="P221" s="229">
        <f t="shared" si="99"/>
        <v>1314.5</v>
      </c>
    </row>
    <row r="222" spans="1:16" ht="25.5" hidden="1">
      <c r="A222" s="36" t="s">
        <v>54</v>
      </c>
      <c r="B222" s="111" t="s">
        <v>39</v>
      </c>
      <c r="C222" s="223" t="s">
        <v>65</v>
      </c>
      <c r="D222" s="223" t="s">
        <v>67</v>
      </c>
      <c r="E222" s="223" t="s">
        <v>203</v>
      </c>
      <c r="F222" s="223"/>
      <c r="G222" s="223"/>
      <c r="H222" s="229" t="e">
        <f>H226+H223</f>
        <v>#REF!</v>
      </c>
      <c r="I222" s="229"/>
      <c r="J222" s="231" t="e">
        <f t="shared" si="64"/>
        <v>#REF!</v>
      </c>
      <c r="K222" s="118"/>
      <c r="L222" s="118"/>
      <c r="M222" s="231">
        <f t="shared" si="65"/>
        <v>0</v>
      </c>
      <c r="N222" s="118"/>
      <c r="O222" s="272"/>
      <c r="P222" s="281">
        <f t="shared" si="66"/>
        <v>0</v>
      </c>
    </row>
    <row r="223" spans="1:16" ht="38.25" hidden="1">
      <c r="A223" s="226" t="s">
        <v>26</v>
      </c>
      <c r="B223" s="75" t="s">
        <v>39</v>
      </c>
      <c r="C223" s="224" t="s">
        <v>65</v>
      </c>
      <c r="D223" s="224" t="s">
        <v>67</v>
      </c>
      <c r="E223" s="225" t="s">
        <v>262</v>
      </c>
      <c r="F223" s="224" t="s">
        <v>27</v>
      </c>
      <c r="G223" s="224"/>
      <c r="H223" s="231" t="e">
        <f>#REF!+#REF!</f>
        <v>#REF!</v>
      </c>
      <c r="I223" s="231"/>
      <c r="J223" s="231" t="e">
        <f t="shared" ref="J223:J286" si="100">H223+I223</f>
        <v>#REF!</v>
      </c>
      <c r="K223" s="118"/>
      <c r="L223" s="118"/>
      <c r="M223" s="231">
        <f t="shared" ref="M223:M286" si="101">K223+L223</f>
        <v>0</v>
      </c>
      <c r="N223" s="118"/>
      <c r="O223" s="272"/>
      <c r="P223" s="281">
        <f t="shared" ref="P223:P286" si="102">N223+O223</f>
        <v>0</v>
      </c>
    </row>
    <row r="224" spans="1:16" ht="51" hidden="1">
      <c r="A224" s="226" t="s">
        <v>28</v>
      </c>
      <c r="B224" s="75" t="s">
        <v>39</v>
      </c>
      <c r="C224" s="224" t="s">
        <v>65</v>
      </c>
      <c r="D224" s="224" t="s">
        <v>67</v>
      </c>
      <c r="E224" s="225" t="s">
        <v>262</v>
      </c>
      <c r="F224" s="224" t="s">
        <v>29</v>
      </c>
      <c r="G224" s="224"/>
      <c r="H224" s="231" t="e">
        <f>#REF!+#REF!</f>
        <v>#REF!</v>
      </c>
      <c r="I224" s="231"/>
      <c r="J224" s="231" t="e">
        <f t="shared" si="100"/>
        <v>#REF!</v>
      </c>
      <c r="K224" s="118"/>
      <c r="L224" s="118"/>
      <c r="M224" s="231">
        <f t="shared" si="101"/>
        <v>0</v>
      </c>
      <c r="N224" s="118"/>
      <c r="O224" s="272"/>
      <c r="P224" s="281">
        <f t="shared" si="102"/>
        <v>0</v>
      </c>
    </row>
    <row r="225" spans="1:18" hidden="1">
      <c r="A225" s="226" t="s">
        <v>9</v>
      </c>
      <c r="B225" s="75" t="s">
        <v>39</v>
      </c>
      <c r="C225" s="224" t="s">
        <v>65</v>
      </c>
      <c r="D225" s="224" t="s">
        <v>67</v>
      </c>
      <c r="E225" s="225" t="s">
        <v>262</v>
      </c>
      <c r="F225" s="224" t="s">
        <v>29</v>
      </c>
      <c r="G225" s="224" t="s">
        <v>10</v>
      </c>
      <c r="H225" s="231" t="e">
        <f>#REF!+#REF!</f>
        <v>#REF!</v>
      </c>
      <c r="I225" s="231"/>
      <c r="J225" s="231" t="e">
        <f t="shared" si="100"/>
        <v>#REF!</v>
      </c>
      <c r="K225" s="118"/>
      <c r="L225" s="118"/>
      <c r="M225" s="231">
        <f t="shared" si="101"/>
        <v>0</v>
      </c>
      <c r="N225" s="118"/>
      <c r="O225" s="272"/>
      <c r="P225" s="281">
        <f t="shared" si="102"/>
        <v>0</v>
      </c>
    </row>
    <row r="226" spans="1:18" ht="27" hidden="1" customHeight="1">
      <c r="A226" s="227" t="s">
        <v>68</v>
      </c>
      <c r="B226" s="230" t="s">
        <v>39</v>
      </c>
      <c r="C226" s="224" t="s">
        <v>65</v>
      </c>
      <c r="D226" s="224" t="s">
        <v>67</v>
      </c>
      <c r="E226" s="225" t="s">
        <v>262</v>
      </c>
      <c r="F226" s="224"/>
      <c r="G226" s="224"/>
      <c r="H226" s="228">
        <f>H227</f>
        <v>0</v>
      </c>
      <c r="I226" s="228"/>
      <c r="J226" s="231">
        <f t="shared" si="100"/>
        <v>0</v>
      </c>
      <c r="K226" s="118"/>
      <c r="L226" s="118"/>
      <c r="M226" s="231">
        <f t="shared" si="101"/>
        <v>0</v>
      </c>
      <c r="N226" s="118"/>
      <c r="O226" s="272"/>
      <c r="P226" s="281">
        <f t="shared" si="102"/>
        <v>0</v>
      </c>
    </row>
    <row r="227" spans="1:18" ht="38.25" hidden="1">
      <c r="A227" s="226" t="s">
        <v>26</v>
      </c>
      <c r="B227" s="75" t="s">
        <v>39</v>
      </c>
      <c r="C227" s="224" t="s">
        <v>65</v>
      </c>
      <c r="D227" s="224" t="s">
        <v>67</v>
      </c>
      <c r="E227" s="225" t="s">
        <v>262</v>
      </c>
      <c r="F227" s="224" t="s">
        <v>27</v>
      </c>
      <c r="G227" s="224"/>
      <c r="H227" s="228">
        <f t="shared" ref="H227:H228" si="103">H228</f>
        <v>0</v>
      </c>
      <c r="I227" s="228"/>
      <c r="J227" s="231">
        <f t="shared" si="100"/>
        <v>0</v>
      </c>
      <c r="K227" s="118"/>
      <c r="L227" s="118"/>
      <c r="M227" s="231">
        <f t="shared" si="101"/>
        <v>0</v>
      </c>
      <c r="N227" s="118"/>
      <c r="O227" s="272"/>
      <c r="P227" s="281">
        <f t="shared" si="102"/>
        <v>0</v>
      </c>
    </row>
    <row r="228" spans="1:18" ht="42" hidden="1" customHeight="1">
      <c r="A228" s="226" t="s">
        <v>28</v>
      </c>
      <c r="B228" s="75" t="s">
        <v>39</v>
      </c>
      <c r="C228" s="224" t="s">
        <v>65</v>
      </c>
      <c r="D228" s="224" t="s">
        <v>67</v>
      </c>
      <c r="E228" s="225" t="s">
        <v>262</v>
      </c>
      <c r="F228" s="224" t="s">
        <v>29</v>
      </c>
      <c r="G228" s="224"/>
      <c r="H228" s="228">
        <f t="shared" si="103"/>
        <v>0</v>
      </c>
      <c r="I228" s="228"/>
      <c r="J228" s="231">
        <f t="shared" si="100"/>
        <v>0</v>
      </c>
      <c r="K228" s="118"/>
      <c r="L228" s="118"/>
      <c r="M228" s="231">
        <f t="shared" si="101"/>
        <v>0</v>
      </c>
      <c r="N228" s="118"/>
      <c r="O228" s="272"/>
      <c r="P228" s="281">
        <f t="shared" si="102"/>
        <v>0</v>
      </c>
    </row>
    <row r="229" spans="1:18" hidden="1">
      <c r="A229" s="226" t="s">
        <v>9</v>
      </c>
      <c r="B229" s="75" t="s">
        <v>39</v>
      </c>
      <c r="C229" s="224" t="s">
        <v>65</v>
      </c>
      <c r="D229" s="224" t="s">
        <v>67</v>
      </c>
      <c r="E229" s="225" t="s">
        <v>262</v>
      </c>
      <c r="F229" s="224" t="s">
        <v>29</v>
      </c>
      <c r="G229" s="224" t="s">
        <v>10</v>
      </c>
      <c r="H229" s="233"/>
      <c r="I229" s="233"/>
      <c r="J229" s="231">
        <f t="shared" si="100"/>
        <v>0</v>
      </c>
      <c r="K229" s="118"/>
      <c r="L229" s="118"/>
      <c r="M229" s="231">
        <f t="shared" si="101"/>
        <v>0</v>
      </c>
      <c r="N229" s="118"/>
      <c r="O229" s="272"/>
      <c r="P229" s="281">
        <f t="shared" si="102"/>
        <v>0</v>
      </c>
    </row>
    <row r="230" spans="1:18" ht="28.5" customHeight="1">
      <c r="A230" s="36" t="s">
        <v>16</v>
      </c>
      <c r="B230" s="111" t="s">
        <v>39</v>
      </c>
      <c r="C230" s="223" t="s">
        <v>65</v>
      </c>
      <c r="D230" s="223" t="s">
        <v>67</v>
      </c>
      <c r="E230" s="223" t="s">
        <v>660</v>
      </c>
      <c r="F230" s="223"/>
      <c r="G230" s="223"/>
      <c r="H230" s="228">
        <f t="shared" ref="H230:P232" si="104">H231</f>
        <v>2728.3</v>
      </c>
      <c r="I230" s="228">
        <f t="shared" si="104"/>
        <v>0</v>
      </c>
      <c r="J230" s="231">
        <f t="shared" si="100"/>
        <v>2728.3</v>
      </c>
      <c r="K230" s="228">
        <f t="shared" si="104"/>
        <v>2000</v>
      </c>
      <c r="L230" s="228">
        <f t="shared" si="104"/>
        <v>0</v>
      </c>
      <c r="M230" s="228">
        <f t="shared" si="104"/>
        <v>2000</v>
      </c>
      <c r="N230" s="228">
        <f t="shared" si="104"/>
        <v>1314.5</v>
      </c>
      <c r="O230" s="228">
        <f t="shared" si="104"/>
        <v>0</v>
      </c>
      <c r="P230" s="228">
        <f t="shared" si="104"/>
        <v>1314.5</v>
      </c>
    </row>
    <row r="231" spans="1:18" ht="25.5" customHeight="1">
      <c r="A231" s="226" t="s">
        <v>26</v>
      </c>
      <c r="B231" s="75" t="s">
        <v>39</v>
      </c>
      <c r="C231" s="224" t="s">
        <v>65</v>
      </c>
      <c r="D231" s="224" t="s">
        <v>67</v>
      </c>
      <c r="E231" s="225" t="s">
        <v>671</v>
      </c>
      <c r="F231" s="224" t="s">
        <v>27</v>
      </c>
      <c r="G231" s="224"/>
      <c r="H231" s="228">
        <f t="shared" si="104"/>
        <v>2728.3</v>
      </c>
      <c r="I231" s="228">
        <f t="shared" si="104"/>
        <v>0</v>
      </c>
      <c r="J231" s="231">
        <f t="shared" si="100"/>
        <v>2728.3</v>
      </c>
      <c r="K231" s="228">
        <f t="shared" si="104"/>
        <v>2000</v>
      </c>
      <c r="L231" s="228">
        <f t="shared" si="104"/>
        <v>0</v>
      </c>
      <c r="M231" s="228">
        <f t="shared" si="104"/>
        <v>2000</v>
      </c>
      <c r="N231" s="228">
        <f t="shared" si="104"/>
        <v>1314.5</v>
      </c>
      <c r="O231" s="228">
        <f t="shared" si="104"/>
        <v>0</v>
      </c>
      <c r="P231" s="228">
        <f t="shared" si="104"/>
        <v>1314.5</v>
      </c>
    </row>
    <row r="232" spans="1:18" ht="38.25" customHeight="1">
      <c r="A232" s="226" t="s">
        <v>28</v>
      </c>
      <c r="B232" s="75" t="s">
        <v>39</v>
      </c>
      <c r="C232" s="224" t="s">
        <v>65</v>
      </c>
      <c r="D232" s="224" t="s">
        <v>67</v>
      </c>
      <c r="E232" s="225" t="s">
        <v>671</v>
      </c>
      <c r="F232" s="224" t="s">
        <v>29</v>
      </c>
      <c r="G232" s="224"/>
      <c r="H232" s="228">
        <f t="shared" si="104"/>
        <v>2728.3</v>
      </c>
      <c r="I232" s="228">
        <f t="shared" si="104"/>
        <v>0</v>
      </c>
      <c r="J232" s="231">
        <f t="shared" si="100"/>
        <v>2728.3</v>
      </c>
      <c r="K232" s="228">
        <f t="shared" si="104"/>
        <v>2000</v>
      </c>
      <c r="L232" s="228">
        <f t="shared" si="104"/>
        <v>0</v>
      </c>
      <c r="M232" s="228">
        <f t="shared" si="104"/>
        <v>2000</v>
      </c>
      <c r="N232" s="228">
        <f t="shared" si="104"/>
        <v>1314.5</v>
      </c>
      <c r="O232" s="228">
        <f t="shared" si="104"/>
        <v>0</v>
      </c>
      <c r="P232" s="228">
        <f t="shared" si="104"/>
        <v>1314.5</v>
      </c>
    </row>
    <row r="233" spans="1:18">
      <c r="A233" s="226" t="s">
        <v>9</v>
      </c>
      <c r="B233" s="75" t="s">
        <v>39</v>
      </c>
      <c r="C233" s="224" t="s">
        <v>65</v>
      </c>
      <c r="D233" s="224" t="s">
        <v>67</v>
      </c>
      <c r="E233" s="225" t="s">
        <v>671</v>
      </c>
      <c r="F233" s="224" t="s">
        <v>29</v>
      </c>
      <c r="G233" s="224" t="s">
        <v>10</v>
      </c>
      <c r="H233" s="233">
        <v>2728.3</v>
      </c>
      <c r="I233" s="233"/>
      <c r="J233" s="231">
        <f t="shared" si="100"/>
        <v>2728.3</v>
      </c>
      <c r="K233" s="120">
        <v>2000</v>
      </c>
      <c r="L233" s="120"/>
      <c r="M233" s="231">
        <f t="shared" si="101"/>
        <v>2000</v>
      </c>
      <c r="N233" s="120">
        <v>1314.5</v>
      </c>
      <c r="O233" s="272"/>
      <c r="P233" s="281">
        <f t="shared" si="102"/>
        <v>1314.5</v>
      </c>
    </row>
    <row r="234" spans="1:18" ht="25.5">
      <c r="A234" s="21" t="s">
        <v>71</v>
      </c>
      <c r="B234" s="76" t="s">
        <v>39</v>
      </c>
      <c r="C234" s="22" t="s">
        <v>65</v>
      </c>
      <c r="D234" s="22" t="s">
        <v>72</v>
      </c>
      <c r="E234" s="22"/>
      <c r="F234" s="22"/>
      <c r="G234" s="22"/>
      <c r="H234" s="229">
        <f>H263</f>
        <v>17098.8</v>
      </c>
      <c r="I234" s="229">
        <f>I263</f>
        <v>0</v>
      </c>
      <c r="J234" s="231">
        <f t="shared" si="100"/>
        <v>17098.8</v>
      </c>
      <c r="K234" s="229">
        <f t="shared" ref="K234:P234" si="105">K263</f>
        <v>15777.8</v>
      </c>
      <c r="L234" s="229">
        <f t="shared" si="105"/>
        <v>0</v>
      </c>
      <c r="M234" s="229">
        <f t="shared" si="105"/>
        <v>15777.8</v>
      </c>
      <c r="N234" s="229">
        <f t="shared" si="105"/>
        <v>16066.2</v>
      </c>
      <c r="O234" s="229">
        <f t="shared" si="105"/>
        <v>0</v>
      </c>
      <c r="P234" s="229">
        <f t="shared" si="105"/>
        <v>16066.2</v>
      </c>
      <c r="Q234" s="273"/>
      <c r="R234" s="273"/>
    </row>
    <row r="235" spans="1:18" ht="51.75" hidden="1" customHeight="1">
      <c r="A235" s="36" t="s">
        <v>526</v>
      </c>
      <c r="B235" s="111" t="s">
        <v>39</v>
      </c>
      <c r="C235" s="22" t="s">
        <v>65</v>
      </c>
      <c r="D235" s="22" t="s">
        <v>72</v>
      </c>
      <c r="E235" s="22" t="s">
        <v>361</v>
      </c>
      <c r="F235" s="22"/>
      <c r="G235" s="22"/>
      <c r="H235" s="229">
        <f t="shared" ref="H235:H236" si="106">H236</f>
        <v>0</v>
      </c>
      <c r="I235" s="229"/>
      <c r="J235" s="231">
        <f t="shared" si="100"/>
        <v>0</v>
      </c>
      <c r="K235" s="118"/>
      <c r="L235" s="118"/>
      <c r="M235" s="231">
        <f t="shared" si="101"/>
        <v>0</v>
      </c>
      <c r="N235" s="118"/>
      <c r="O235" s="272"/>
      <c r="P235" s="281">
        <f t="shared" si="102"/>
        <v>0</v>
      </c>
    </row>
    <row r="236" spans="1:18" ht="39.75" hidden="1" customHeight="1">
      <c r="A236" s="64" t="s">
        <v>491</v>
      </c>
      <c r="B236" s="129" t="s">
        <v>39</v>
      </c>
      <c r="C236" s="225" t="s">
        <v>65</v>
      </c>
      <c r="D236" s="225" t="s">
        <v>72</v>
      </c>
      <c r="E236" s="65" t="s">
        <v>490</v>
      </c>
      <c r="F236" s="225"/>
      <c r="G236" s="225"/>
      <c r="H236" s="228">
        <f t="shared" si="106"/>
        <v>0</v>
      </c>
      <c r="I236" s="228"/>
      <c r="J236" s="231">
        <f t="shared" si="100"/>
        <v>0</v>
      </c>
      <c r="K236" s="118"/>
      <c r="L236" s="118"/>
      <c r="M236" s="231">
        <f t="shared" si="101"/>
        <v>0</v>
      </c>
      <c r="N236" s="118"/>
      <c r="O236" s="272"/>
      <c r="P236" s="281">
        <f t="shared" si="102"/>
        <v>0</v>
      </c>
    </row>
    <row r="237" spans="1:18" ht="17.25" hidden="1" customHeight="1">
      <c r="A237" s="179" t="s">
        <v>214</v>
      </c>
      <c r="B237" s="129" t="s">
        <v>39</v>
      </c>
      <c r="C237" s="225" t="s">
        <v>65</v>
      </c>
      <c r="D237" s="225" t="s">
        <v>72</v>
      </c>
      <c r="E237" s="65" t="s">
        <v>492</v>
      </c>
      <c r="F237" s="225"/>
      <c r="G237" s="225"/>
      <c r="H237" s="228">
        <f>H238+H241+H245</f>
        <v>0</v>
      </c>
      <c r="I237" s="228"/>
      <c r="J237" s="231">
        <f t="shared" si="100"/>
        <v>0</v>
      </c>
      <c r="K237" s="118"/>
      <c r="L237" s="118"/>
      <c r="M237" s="231">
        <f t="shared" si="101"/>
        <v>0</v>
      </c>
      <c r="N237" s="118"/>
      <c r="O237" s="272"/>
      <c r="P237" s="281">
        <f t="shared" si="102"/>
        <v>0</v>
      </c>
    </row>
    <row r="238" spans="1:18" ht="28.5" hidden="1" customHeight="1">
      <c r="A238" s="20" t="s">
        <v>73</v>
      </c>
      <c r="B238" s="75" t="s">
        <v>39</v>
      </c>
      <c r="C238" s="225" t="s">
        <v>65</v>
      </c>
      <c r="D238" s="225" t="s">
        <v>72</v>
      </c>
      <c r="E238" s="65" t="s">
        <v>492</v>
      </c>
      <c r="F238" s="225" t="s">
        <v>27</v>
      </c>
      <c r="G238" s="225"/>
      <c r="H238" s="228">
        <f>H239</f>
        <v>0</v>
      </c>
      <c r="I238" s="228"/>
      <c r="J238" s="231">
        <f t="shared" si="100"/>
        <v>0</v>
      </c>
      <c r="K238" s="118"/>
      <c r="L238" s="118"/>
      <c r="M238" s="231">
        <f t="shared" si="101"/>
        <v>0</v>
      </c>
      <c r="N238" s="118"/>
      <c r="O238" s="272"/>
      <c r="P238" s="281">
        <f t="shared" si="102"/>
        <v>0</v>
      </c>
    </row>
    <row r="239" spans="1:18" ht="28.5" hidden="1" customHeight="1">
      <c r="A239" s="20" t="s">
        <v>74</v>
      </c>
      <c r="B239" s="75" t="s">
        <v>39</v>
      </c>
      <c r="C239" s="225" t="s">
        <v>65</v>
      </c>
      <c r="D239" s="225" t="s">
        <v>72</v>
      </c>
      <c r="E239" s="65" t="s">
        <v>492</v>
      </c>
      <c r="F239" s="225" t="s">
        <v>29</v>
      </c>
      <c r="G239" s="225"/>
      <c r="H239" s="228">
        <f>H240</f>
        <v>0</v>
      </c>
      <c r="I239" s="228"/>
      <c r="J239" s="231">
        <f t="shared" si="100"/>
        <v>0</v>
      </c>
      <c r="K239" s="118"/>
      <c r="L239" s="118"/>
      <c r="M239" s="231">
        <f t="shared" si="101"/>
        <v>0</v>
      </c>
      <c r="N239" s="118"/>
      <c r="O239" s="272"/>
      <c r="P239" s="281">
        <f t="shared" si="102"/>
        <v>0</v>
      </c>
    </row>
    <row r="240" spans="1:18" hidden="1">
      <c r="A240" s="227" t="s">
        <v>9</v>
      </c>
      <c r="B240" s="230" t="s">
        <v>39</v>
      </c>
      <c r="C240" s="225" t="s">
        <v>65</v>
      </c>
      <c r="D240" s="225" t="s">
        <v>72</v>
      </c>
      <c r="E240" s="65" t="s">
        <v>492</v>
      </c>
      <c r="F240" s="225" t="s">
        <v>29</v>
      </c>
      <c r="G240" s="225" t="s">
        <v>10</v>
      </c>
      <c r="H240" s="233"/>
      <c r="I240" s="233"/>
      <c r="J240" s="231">
        <f t="shared" si="100"/>
        <v>0</v>
      </c>
      <c r="K240" s="118"/>
      <c r="L240" s="118"/>
      <c r="M240" s="231">
        <f t="shared" si="101"/>
        <v>0</v>
      </c>
      <c r="N240" s="118"/>
      <c r="O240" s="272"/>
      <c r="P240" s="281">
        <f t="shared" si="102"/>
        <v>0</v>
      </c>
    </row>
    <row r="241" spans="1:16" ht="34.5" hidden="1" customHeight="1">
      <c r="A241" s="227" t="s">
        <v>510</v>
      </c>
      <c r="B241" s="230" t="s">
        <v>39</v>
      </c>
      <c r="C241" s="225" t="s">
        <v>65</v>
      </c>
      <c r="D241" s="225" t="s">
        <v>72</v>
      </c>
      <c r="E241" s="225" t="s">
        <v>507</v>
      </c>
      <c r="F241" s="225"/>
      <c r="G241" s="225"/>
      <c r="H241" s="233"/>
      <c r="I241" s="233"/>
      <c r="J241" s="231">
        <f t="shared" si="100"/>
        <v>0</v>
      </c>
      <c r="K241" s="118"/>
      <c r="L241" s="118"/>
      <c r="M241" s="231">
        <f t="shared" si="101"/>
        <v>0</v>
      </c>
      <c r="N241" s="118"/>
      <c r="O241" s="272"/>
      <c r="P241" s="281">
        <f t="shared" si="102"/>
        <v>0</v>
      </c>
    </row>
    <row r="242" spans="1:16" ht="25.5" hidden="1" customHeight="1">
      <c r="A242" s="20" t="s">
        <v>73</v>
      </c>
      <c r="B242" s="75" t="s">
        <v>39</v>
      </c>
      <c r="C242" s="225" t="s">
        <v>65</v>
      </c>
      <c r="D242" s="225" t="s">
        <v>72</v>
      </c>
      <c r="E242" s="225" t="s">
        <v>507</v>
      </c>
      <c r="F242" s="225" t="s">
        <v>27</v>
      </c>
      <c r="G242" s="225"/>
      <c r="H242" s="233"/>
      <c r="I242" s="233"/>
      <c r="J242" s="231">
        <f t="shared" si="100"/>
        <v>0</v>
      </c>
      <c r="K242" s="118"/>
      <c r="L242" s="118"/>
      <c r="M242" s="231">
        <f t="shared" si="101"/>
        <v>0</v>
      </c>
      <c r="N242" s="118"/>
      <c r="O242" s="272"/>
      <c r="P242" s="281">
        <f t="shared" si="102"/>
        <v>0</v>
      </c>
    </row>
    <row r="243" spans="1:16" ht="27" hidden="1" customHeight="1">
      <c r="A243" s="20" t="s">
        <v>74</v>
      </c>
      <c r="B243" s="75" t="s">
        <v>39</v>
      </c>
      <c r="C243" s="225" t="s">
        <v>65</v>
      </c>
      <c r="D243" s="225" t="s">
        <v>72</v>
      </c>
      <c r="E243" s="225" t="s">
        <v>507</v>
      </c>
      <c r="F243" s="225" t="s">
        <v>29</v>
      </c>
      <c r="G243" s="225"/>
      <c r="H243" s="233"/>
      <c r="I243" s="233"/>
      <c r="J243" s="231">
        <f t="shared" si="100"/>
        <v>0</v>
      </c>
      <c r="K243" s="118"/>
      <c r="L243" s="118"/>
      <c r="M243" s="231">
        <f t="shared" si="101"/>
        <v>0</v>
      </c>
      <c r="N243" s="118"/>
      <c r="O243" s="272"/>
      <c r="P243" s="281">
        <f t="shared" si="102"/>
        <v>0</v>
      </c>
    </row>
    <row r="244" spans="1:16" hidden="1">
      <c r="A244" s="227" t="s">
        <v>9</v>
      </c>
      <c r="B244" s="230" t="s">
        <v>39</v>
      </c>
      <c r="C244" s="225" t="s">
        <v>65</v>
      </c>
      <c r="D244" s="225" t="s">
        <v>72</v>
      </c>
      <c r="E244" s="225" t="s">
        <v>507</v>
      </c>
      <c r="F244" s="225" t="s">
        <v>29</v>
      </c>
      <c r="G244" s="225" t="s">
        <v>10</v>
      </c>
      <c r="H244" s="233"/>
      <c r="I244" s="233"/>
      <c r="J244" s="231">
        <f t="shared" si="100"/>
        <v>0</v>
      </c>
      <c r="K244" s="118"/>
      <c r="L244" s="118"/>
      <c r="M244" s="231">
        <f t="shared" si="101"/>
        <v>0</v>
      </c>
      <c r="N244" s="118"/>
      <c r="O244" s="272"/>
      <c r="P244" s="281">
        <f t="shared" si="102"/>
        <v>0</v>
      </c>
    </row>
    <row r="245" spans="1:16" ht="40.5" hidden="1" customHeight="1">
      <c r="A245" s="227" t="s">
        <v>508</v>
      </c>
      <c r="B245" s="230" t="s">
        <v>39</v>
      </c>
      <c r="C245" s="225" t="s">
        <v>65</v>
      </c>
      <c r="D245" s="225" t="s">
        <v>72</v>
      </c>
      <c r="E245" s="225" t="s">
        <v>509</v>
      </c>
      <c r="F245" s="225"/>
      <c r="G245" s="225"/>
      <c r="H245" s="231"/>
      <c r="I245" s="231"/>
      <c r="J245" s="231">
        <f t="shared" si="100"/>
        <v>0</v>
      </c>
      <c r="K245" s="118"/>
      <c r="L245" s="118"/>
      <c r="M245" s="231">
        <f t="shared" si="101"/>
        <v>0</v>
      </c>
      <c r="N245" s="118"/>
      <c r="O245" s="272"/>
      <c r="P245" s="281">
        <f t="shared" si="102"/>
        <v>0</v>
      </c>
    </row>
    <row r="246" spans="1:16" ht="28.5" hidden="1" customHeight="1">
      <c r="A246" s="20" t="s">
        <v>73</v>
      </c>
      <c r="B246" s="230" t="s">
        <v>39</v>
      </c>
      <c r="C246" s="225" t="s">
        <v>65</v>
      </c>
      <c r="D246" s="225" t="s">
        <v>72</v>
      </c>
      <c r="E246" s="225" t="s">
        <v>509</v>
      </c>
      <c r="F246" s="225" t="s">
        <v>27</v>
      </c>
      <c r="G246" s="225"/>
      <c r="H246" s="231"/>
      <c r="I246" s="231"/>
      <c r="J246" s="231">
        <f t="shared" si="100"/>
        <v>0</v>
      </c>
      <c r="K246" s="118"/>
      <c r="L246" s="118"/>
      <c r="M246" s="231">
        <f t="shared" si="101"/>
        <v>0</v>
      </c>
      <c r="N246" s="118"/>
      <c r="O246" s="272"/>
      <c r="P246" s="281">
        <f t="shared" si="102"/>
        <v>0</v>
      </c>
    </row>
    <row r="247" spans="1:16" ht="29.25" hidden="1" customHeight="1">
      <c r="A247" s="20" t="s">
        <v>74</v>
      </c>
      <c r="B247" s="230" t="s">
        <v>39</v>
      </c>
      <c r="C247" s="225" t="s">
        <v>65</v>
      </c>
      <c r="D247" s="225" t="s">
        <v>72</v>
      </c>
      <c r="E247" s="225" t="s">
        <v>509</v>
      </c>
      <c r="F247" s="225" t="s">
        <v>29</v>
      </c>
      <c r="G247" s="225"/>
      <c r="H247" s="231"/>
      <c r="I247" s="231"/>
      <c r="J247" s="231">
        <f t="shared" si="100"/>
        <v>0</v>
      </c>
      <c r="K247" s="118"/>
      <c r="L247" s="118"/>
      <c r="M247" s="231">
        <f t="shared" si="101"/>
        <v>0</v>
      </c>
      <c r="N247" s="118"/>
      <c r="O247" s="272"/>
      <c r="P247" s="281">
        <f t="shared" si="102"/>
        <v>0</v>
      </c>
    </row>
    <row r="248" spans="1:16" hidden="1">
      <c r="A248" s="227" t="s">
        <v>57</v>
      </c>
      <c r="B248" s="230" t="s">
        <v>39</v>
      </c>
      <c r="C248" s="225" t="s">
        <v>65</v>
      </c>
      <c r="D248" s="225" t="s">
        <v>72</v>
      </c>
      <c r="E248" s="225" t="s">
        <v>509</v>
      </c>
      <c r="F248" s="225" t="s">
        <v>29</v>
      </c>
      <c r="G248" s="225" t="s">
        <v>12</v>
      </c>
      <c r="H248" s="231"/>
      <c r="I248" s="231"/>
      <c r="J248" s="231">
        <f t="shared" si="100"/>
        <v>0</v>
      </c>
      <c r="K248" s="118"/>
      <c r="L248" s="118"/>
      <c r="M248" s="231">
        <f t="shared" si="101"/>
        <v>0</v>
      </c>
      <c r="N248" s="118"/>
      <c r="O248" s="272"/>
      <c r="P248" s="281">
        <f t="shared" si="102"/>
        <v>0</v>
      </c>
    </row>
    <row r="249" spans="1:16" ht="106.5" hidden="1" customHeight="1">
      <c r="A249" s="36" t="s">
        <v>526</v>
      </c>
      <c r="B249" s="111" t="s">
        <v>39</v>
      </c>
      <c r="C249" s="22" t="s">
        <v>65</v>
      </c>
      <c r="D249" s="22" t="s">
        <v>72</v>
      </c>
      <c r="E249" s="22" t="s">
        <v>650</v>
      </c>
      <c r="F249" s="22"/>
      <c r="G249" s="22"/>
      <c r="H249" s="231"/>
      <c r="I249" s="231"/>
      <c r="J249" s="231">
        <f t="shared" si="100"/>
        <v>0</v>
      </c>
      <c r="K249" s="118"/>
      <c r="L249" s="118"/>
      <c r="M249" s="231">
        <f t="shared" si="101"/>
        <v>0</v>
      </c>
      <c r="N249" s="118"/>
      <c r="O249" s="272"/>
      <c r="P249" s="281">
        <f t="shared" si="102"/>
        <v>0</v>
      </c>
    </row>
    <row r="250" spans="1:16" ht="51" hidden="1">
      <c r="A250" s="64" t="s">
        <v>491</v>
      </c>
      <c r="B250" s="129" t="s">
        <v>39</v>
      </c>
      <c r="C250" s="225" t="s">
        <v>65</v>
      </c>
      <c r="D250" s="225" t="s">
        <v>72</v>
      </c>
      <c r="E250" s="65" t="s">
        <v>651</v>
      </c>
      <c r="F250" s="225"/>
      <c r="G250" s="225"/>
      <c r="H250" s="231"/>
      <c r="I250" s="231"/>
      <c r="J250" s="231">
        <f t="shared" si="100"/>
        <v>0</v>
      </c>
      <c r="K250" s="118"/>
      <c r="L250" s="118"/>
      <c r="M250" s="231">
        <f t="shared" si="101"/>
        <v>0</v>
      </c>
      <c r="N250" s="118"/>
      <c r="O250" s="272"/>
      <c r="P250" s="281">
        <f t="shared" si="102"/>
        <v>0</v>
      </c>
    </row>
    <row r="251" spans="1:16" ht="12" hidden="1" customHeight="1">
      <c r="A251" s="179" t="s">
        <v>214</v>
      </c>
      <c r="B251" s="129" t="s">
        <v>39</v>
      </c>
      <c r="C251" s="225" t="s">
        <v>65</v>
      </c>
      <c r="D251" s="225" t="s">
        <v>72</v>
      </c>
      <c r="E251" s="65" t="s">
        <v>652</v>
      </c>
      <c r="F251" s="225"/>
      <c r="G251" s="225"/>
      <c r="H251" s="231"/>
      <c r="I251" s="231"/>
      <c r="J251" s="231">
        <f t="shared" si="100"/>
        <v>0</v>
      </c>
      <c r="K251" s="118"/>
      <c r="L251" s="118"/>
      <c r="M251" s="231">
        <f t="shared" si="101"/>
        <v>0</v>
      </c>
      <c r="N251" s="118"/>
      <c r="O251" s="272"/>
      <c r="P251" s="281">
        <f t="shared" si="102"/>
        <v>0</v>
      </c>
    </row>
    <row r="252" spans="1:16" ht="38.25" hidden="1">
      <c r="A252" s="20" t="s">
        <v>73</v>
      </c>
      <c r="B252" s="75" t="s">
        <v>39</v>
      </c>
      <c r="C252" s="225" t="s">
        <v>65</v>
      </c>
      <c r="D252" s="225" t="s">
        <v>72</v>
      </c>
      <c r="E252" s="65" t="s">
        <v>652</v>
      </c>
      <c r="F252" s="225" t="s">
        <v>27</v>
      </c>
      <c r="G252" s="225"/>
      <c r="H252" s="231"/>
      <c r="I252" s="231"/>
      <c r="J252" s="231">
        <f t="shared" si="100"/>
        <v>0</v>
      </c>
      <c r="K252" s="118"/>
      <c r="L252" s="118"/>
      <c r="M252" s="231">
        <f t="shared" si="101"/>
        <v>0</v>
      </c>
      <c r="N252" s="118"/>
      <c r="O252" s="272"/>
      <c r="P252" s="281">
        <f t="shared" si="102"/>
        <v>0</v>
      </c>
    </row>
    <row r="253" spans="1:16" ht="25.5" hidden="1" customHeight="1">
      <c r="A253" s="20" t="s">
        <v>74</v>
      </c>
      <c r="B253" s="75" t="s">
        <v>39</v>
      </c>
      <c r="C253" s="225" t="s">
        <v>65</v>
      </c>
      <c r="D253" s="225" t="s">
        <v>72</v>
      </c>
      <c r="E253" s="65" t="s">
        <v>652</v>
      </c>
      <c r="F253" s="225" t="s">
        <v>29</v>
      </c>
      <c r="G253" s="225"/>
      <c r="H253" s="231"/>
      <c r="I253" s="231"/>
      <c r="J253" s="231">
        <f t="shared" si="100"/>
        <v>0</v>
      </c>
      <c r="K253" s="118"/>
      <c r="L253" s="118"/>
      <c r="M253" s="231">
        <f t="shared" si="101"/>
        <v>0</v>
      </c>
      <c r="N253" s="118"/>
      <c r="O253" s="272"/>
      <c r="P253" s="281">
        <f t="shared" si="102"/>
        <v>0</v>
      </c>
    </row>
    <row r="254" spans="1:16" hidden="1">
      <c r="A254" s="227" t="s">
        <v>9</v>
      </c>
      <c r="B254" s="230" t="s">
        <v>39</v>
      </c>
      <c r="C254" s="225" t="s">
        <v>65</v>
      </c>
      <c r="D254" s="225" t="s">
        <v>72</v>
      </c>
      <c r="E254" s="65" t="s">
        <v>652</v>
      </c>
      <c r="F254" s="225" t="s">
        <v>29</v>
      </c>
      <c r="G254" s="225" t="s">
        <v>10</v>
      </c>
      <c r="H254" s="231"/>
      <c r="I254" s="231"/>
      <c r="J254" s="231">
        <f t="shared" si="100"/>
        <v>0</v>
      </c>
      <c r="K254" s="118"/>
      <c r="L254" s="118"/>
      <c r="M254" s="231">
        <f t="shared" si="101"/>
        <v>0</v>
      </c>
      <c r="N254" s="118"/>
      <c r="O254" s="272"/>
      <c r="P254" s="281">
        <f t="shared" si="102"/>
        <v>0</v>
      </c>
    </row>
    <row r="255" spans="1:16" ht="37.5" hidden="1" customHeight="1">
      <c r="A255" s="227" t="s">
        <v>510</v>
      </c>
      <c r="B255" s="230" t="s">
        <v>39</v>
      </c>
      <c r="C255" s="225" t="s">
        <v>65</v>
      </c>
      <c r="D255" s="225" t="s">
        <v>72</v>
      </c>
      <c r="E255" s="225" t="s">
        <v>653</v>
      </c>
      <c r="F255" s="225"/>
      <c r="G255" s="225"/>
      <c r="H255" s="231"/>
      <c r="I255" s="231"/>
      <c r="J255" s="231">
        <f t="shared" si="100"/>
        <v>0</v>
      </c>
      <c r="K255" s="118"/>
      <c r="L255" s="118"/>
      <c r="M255" s="231">
        <f t="shared" si="101"/>
        <v>0</v>
      </c>
      <c r="N255" s="118"/>
      <c r="O255" s="272"/>
      <c r="P255" s="281">
        <f t="shared" si="102"/>
        <v>0</v>
      </c>
    </row>
    <row r="256" spans="1:16" ht="27" hidden="1" customHeight="1">
      <c r="A256" s="20" t="s">
        <v>73</v>
      </c>
      <c r="B256" s="75" t="s">
        <v>39</v>
      </c>
      <c r="C256" s="225" t="s">
        <v>65</v>
      </c>
      <c r="D256" s="225" t="s">
        <v>72</v>
      </c>
      <c r="E256" s="225" t="s">
        <v>653</v>
      </c>
      <c r="F256" s="225" t="s">
        <v>27</v>
      </c>
      <c r="G256" s="225"/>
      <c r="H256" s="231"/>
      <c r="I256" s="231"/>
      <c r="J256" s="231">
        <f t="shared" si="100"/>
        <v>0</v>
      </c>
      <c r="K256" s="118"/>
      <c r="L256" s="118"/>
      <c r="M256" s="231">
        <f t="shared" si="101"/>
        <v>0</v>
      </c>
      <c r="N256" s="118"/>
      <c r="O256" s="272"/>
      <c r="P256" s="281">
        <f t="shared" si="102"/>
        <v>0</v>
      </c>
    </row>
    <row r="257" spans="1:16" ht="24.75" hidden="1" customHeight="1">
      <c r="A257" s="20" t="s">
        <v>74</v>
      </c>
      <c r="B257" s="75" t="s">
        <v>39</v>
      </c>
      <c r="C257" s="225" t="s">
        <v>65</v>
      </c>
      <c r="D257" s="225" t="s">
        <v>72</v>
      </c>
      <c r="E257" s="225" t="s">
        <v>653</v>
      </c>
      <c r="F257" s="225" t="s">
        <v>29</v>
      </c>
      <c r="G257" s="225"/>
      <c r="H257" s="231"/>
      <c r="I257" s="231"/>
      <c r="J257" s="231">
        <f t="shared" si="100"/>
        <v>0</v>
      </c>
      <c r="K257" s="118"/>
      <c r="L257" s="118"/>
      <c r="M257" s="231">
        <f t="shared" si="101"/>
        <v>0</v>
      </c>
      <c r="N257" s="118"/>
      <c r="O257" s="272"/>
      <c r="P257" s="281">
        <f t="shared" si="102"/>
        <v>0</v>
      </c>
    </row>
    <row r="258" spans="1:16" hidden="1">
      <c r="A258" s="227" t="s">
        <v>9</v>
      </c>
      <c r="B258" s="230" t="s">
        <v>39</v>
      </c>
      <c r="C258" s="225" t="s">
        <v>65</v>
      </c>
      <c r="D258" s="225" t="s">
        <v>72</v>
      </c>
      <c r="E258" s="225" t="s">
        <v>653</v>
      </c>
      <c r="F258" s="225" t="s">
        <v>29</v>
      </c>
      <c r="G258" s="225" t="s">
        <v>10</v>
      </c>
      <c r="H258" s="231"/>
      <c r="I258" s="231"/>
      <c r="J258" s="231">
        <f t="shared" si="100"/>
        <v>0</v>
      </c>
      <c r="K258" s="118"/>
      <c r="L258" s="118"/>
      <c r="M258" s="231">
        <f t="shared" si="101"/>
        <v>0</v>
      </c>
      <c r="N258" s="118"/>
      <c r="O258" s="272"/>
      <c r="P258" s="281">
        <f t="shared" si="102"/>
        <v>0</v>
      </c>
    </row>
    <row r="259" spans="1:16" ht="33.75" hidden="1" customHeight="1">
      <c r="A259" s="227" t="s">
        <v>508</v>
      </c>
      <c r="B259" s="230" t="s">
        <v>39</v>
      </c>
      <c r="C259" s="225" t="s">
        <v>65</v>
      </c>
      <c r="D259" s="225" t="s">
        <v>72</v>
      </c>
      <c r="E259" s="225" t="s">
        <v>654</v>
      </c>
      <c r="F259" s="225"/>
      <c r="G259" s="225"/>
      <c r="H259" s="231"/>
      <c r="I259" s="231"/>
      <c r="J259" s="231">
        <f t="shared" si="100"/>
        <v>0</v>
      </c>
      <c r="K259" s="118"/>
      <c r="L259" s="118"/>
      <c r="M259" s="231">
        <f t="shared" si="101"/>
        <v>0</v>
      </c>
      <c r="N259" s="118"/>
      <c r="O259" s="272"/>
      <c r="P259" s="281">
        <f t="shared" si="102"/>
        <v>0</v>
      </c>
    </row>
    <row r="260" spans="1:16" ht="24.75" hidden="1" customHeight="1">
      <c r="A260" s="20" t="s">
        <v>73</v>
      </c>
      <c r="B260" s="230" t="s">
        <v>39</v>
      </c>
      <c r="C260" s="225" t="s">
        <v>65</v>
      </c>
      <c r="D260" s="225" t="s">
        <v>72</v>
      </c>
      <c r="E260" s="225" t="s">
        <v>654</v>
      </c>
      <c r="F260" s="225" t="s">
        <v>27</v>
      </c>
      <c r="G260" s="225"/>
      <c r="H260" s="231"/>
      <c r="I260" s="231"/>
      <c r="J260" s="231">
        <f t="shared" si="100"/>
        <v>0</v>
      </c>
      <c r="K260" s="118"/>
      <c r="L260" s="118"/>
      <c r="M260" s="231">
        <f t="shared" si="101"/>
        <v>0</v>
      </c>
      <c r="N260" s="118"/>
      <c r="O260" s="272"/>
      <c r="P260" s="281">
        <f t="shared" si="102"/>
        <v>0</v>
      </c>
    </row>
    <row r="261" spans="1:16" ht="51" hidden="1">
      <c r="A261" s="20" t="s">
        <v>74</v>
      </c>
      <c r="B261" s="230" t="s">
        <v>39</v>
      </c>
      <c r="C261" s="225" t="s">
        <v>65</v>
      </c>
      <c r="D261" s="225" t="s">
        <v>72</v>
      </c>
      <c r="E261" s="225" t="s">
        <v>654</v>
      </c>
      <c r="F261" s="225" t="s">
        <v>29</v>
      </c>
      <c r="G261" s="225"/>
      <c r="H261" s="231"/>
      <c r="I261" s="231"/>
      <c r="J261" s="231">
        <f t="shared" si="100"/>
        <v>0</v>
      </c>
      <c r="K261" s="118"/>
      <c r="L261" s="118"/>
      <c r="M261" s="231">
        <f t="shared" si="101"/>
        <v>0</v>
      </c>
      <c r="N261" s="118"/>
      <c r="O261" s="272"/>
      <c r="P261" s="281">
        <f t="shared" si="102"/>
        <v>0</v>
      </c>
    </row>
    <row r="262" spans="1:16" hidden="1">
      <c r="A262" s="227" t="s">
        <v>57</v>
      </c>
      <c r="B262" s="230" t="s">
        <v>39</v>
      </c>
      <c r="C262" s="225" t="s">
        <v>65</v>
      </c>
      <c r="D262" s="225" t="s">
        <v>72</v>
      </c>
      <c r="E262" s="225" t="s">
        <v>654</v>
      </c>
      <c r="F262" s="225" t="s">
        <v>29</v>
      </c>
      <c r="G262" s="225" t="s">
        <v>12</v>
      </c>
      <c r="H262" s="231"/>
      <c r="I262" s="231"/>
      <c r="J262" s="231">
        <f t="shared" si="100"/>
        <v>0</v>
      </c>
      <c r="K262" s="118"/>
      <c r="L262" s="118"/>
      <c r="M262" s="231">
        <f t="shared" si="101"/>
        <v>0</v>
      </c>
      <c r="N262" s="118"/>
      <c r="O262" s="272"/>
      <c r="P262" s="281">
        <f t="shared" si="102"/>
        <v>0</v>
      </c>
    </row>
    <row r="263" spans="1:16" ht="102.75" customHeight="1">
      <c r="A263" s="257" t="s">
        <v>674</v>
      </c>
      <c r="B263" s="107" t="s">
        <v>39</v>
      </c>
      <c r="C263" s="60" t="s">
        <v>65</v>
      </c>
      <c r="D263" s="60" t="s">
        <v>72</v>
      </c>
      <c r="E263" s="60" t="s">
        <v>673</v>
      </c>
      <c r="F263" s="60"/>
      <c r="G263" s="60"/>
      <c r="H263" s="232">
        <f>H264+H269+H287</f>
        <v>17098.8</v>
      </c>
      <c r="I263" s="232">
        <f>I264+I269+I287</f>
        <v>0</v>
      </c>
      <c r="J263" s="231">
        <f t="shared" si="100"/>
        <v>17098.8</v>
      </c>
      <c r="K263" s="232">
        <f t="shared" ref="K263:P263" si="107">K264+K269+K287</f>
        <v>15777.8</v>
      </c>
      <c r="L263" s="232">
        <f t="shared" si="107"/>
        <v>0</v>
      </c>
      <c r="M263" s="232">
        <f t="shared" si="107"/>
        <v>15777.8</v>
      </c>
      <c r="N263" s="232">
        <f t="shared" si="107"/>
        <v>16066.2</v>
      </c>
      <c r="O263" s="232">
        <f t="shared" si="107"/>
        <v>0</v>
      </c>
      <c r="P263" s="232">
        <f t="shared" si="107"/>
        <v>16066.2</v>
      </c>
    </row>
    <row r="264" spans="1:16" ht="50.25" customHeight="1">
      <c r="A264" s="179" t="s">
        <v>675</v>
      </c>
      <c r="B264" s="230" t="s">
        <v>39</v>
      </c>
      <c r="C264" s="225" t="s">
        <v>65</v>
      </c>
      <c r="D264" s="225" t="s">
        <v>72</v>
      </c>
      <c r="E264" s="225" t="s">
        <v>677</v>
      </c>
      <c r="F264" s="225"/>
      <c r="G264" s="225"/>
      <c r="H264" s="228">
        <f t="shared" ref="H264:P265" si="108">H265</f>
        <v>3078.8</v>
      </c>
      <c r="I264" s="228">
        <f t="shared" si="108"/>
        <v>0</v>
      </c>
      <c r="J264" s="231">
        <f t="shared" si="100"/>
        <v>3078.8</v>
      </c>
      <c r="K264" s="228">
        <f t="shared" si="108"/>
        <v>2778.8</v>
      </c>
      <c r="L264" s="228">
        <f t="shared" si="108"/>
        <v>0</v>
      </c>
      <c r="M264" s="228">
        <f t="shared" si="108"/>
        <v>2778.8</v>
      </c>
      <c r="N264" s="228">
        <f t="shared" si="108"/>
        <v>2778.8</v>
      </c>
      <c r="O264" s="228">
        <f t="shared" si="108"/>
        <v>0</v>
      </c>
      <c r="P264" s="228">
        <f t="shared" si="108"/>
        <v>2778.8</v>
      </c>
    </row>
    <row r="265" spans="1:16" ht="14.25" customHeight="1">
      <c r="A265" s="20" t="s">
        <v>214</v>
      </c>
      <c r="B265" s="230" t="s">
        <v>39</v>
      </c>
      <c r="C265" s="225" t="s">
        <v>65</v>
      </c>
      <c r="D265" s="225" t="s">
        <v>72</v>
      </c>
      <c r="E265" s="225" t="s">
        <v>676</v>
      </c>
      <c r="F265" s="225"/>
      <c r="G265" s="225"/>
      <c r="H265" s="228">
        <f t="shared" si="108"/>
        <v>3078.8</v>
      </c>
      <c r="I265" s="228">
        <f t="shared" si="108"/>
        <v>0</v>
      </c>
      <c r="J265" s="231">
        <f t="shared" si="100"/>
        <v>3078.8</v>
      </c>
      <c r="K265" s="228">
        <f t="shared" si="108"/>
        <v>2778.8</v>
      </c>
      <c r="L265" s="228">
        <f t="shared" si="108"/>
        <v>0</v>
      </c>
      <c r="M265" s="228">
        <f t="shared" si="108"/>
        <v>2778.8</v>
      </c>
      <c r="N265" s="228">
        <f t="shared" si="108"/>
        <v>2778.8</v>
      </c>
      <c r="O265" s="228">
        <f t="shared" si="108"/>
        <v>0</v>
      </c>
      <c r="P265" s="228">
        <f t="shared" si="108"/>
        <v>2778.8</v>
      </c>
    </row>
    <row r="266" spans="1:16" ht="38.25">
      <c r="A266" s="20" t="s">
        <v>73</v>
      </c>
      <c r="B266" s="230" t="s">
        <v>39</v>
      </c>
      <c r="C266" s="225" t="s">
        <v>65</v>
      </c>
      <c r="D266" s="225" t="s">
        <v>72</v>
      </c>
      <c r="E266" s="225" t="s">
        <v>676</v>
      </c>
      <c r="F266" s="225" t="s">
        <v>27</v>
      </c>
      <c r="G266" s="225"/>
      <c r="H266" s="228">
        <f t="shared" ref="H266:P266" si="109">H268</f>
        <v>3078.8</v>
      </c>
      <c r="I266" s="228">
        <f t="shared" si="109"/>
        <v>0</v>
      </c>
      <c r="J266" s="231">
        <f t="shared" si="100"/>
        <v>3078.8</v>
      </c>
      <c r="K266" s="228">
        <f t="shared" si="109"/>
        <v>2778.8</v>
      </c>
      <c r="L266" s="228">
        <f t="shared" si="109"/>
        <v>0</v>
      </c>
      <c r="M266" s="228">
        <f t="shared" si="109"/>
        <v>2778.8</v>
      </c>
      <c r="N266" s="228">
        <f t="shared" si="109"/>
        <v>2778.8</v>
      </c>
      <c r="O266" s="228">
        <f t="shared" si="109"/>
        <v>0</v>
      </c>
      <c r="P266" s="228">
        <f t="shared" si="109"/>
        <v>2778.8</v>
      </c>
    </row>
    <row r="267" spans="1:16" ht="38.25">
      <c r="A267" s="20" t="s">
        <v>90</v>
      </c>
      <c r="B267" s="230" t="s">
        <v>39</v>
      </c>
      <c r="C267" s="225" t="s">
        <v>65</v>
      </c>
      <c r="D267" s="225" t="s">
        <v>72</v>
      </c>
      <c r="E267" s="225" t="s">
        <v>676</v>
      </c>
      <c r="F267" s="225" t="s">
        <v>27</v>
      </c>
      <c r="G267" s="225"/>
      <c r="H267" s="228">
        <f t="shared" ref="H267:P267" si="110">H268</f>
        <v>3078.8</v>
      </c>
      <c r="I267" s="228">
        <f t="shared" si="110"/>
        <v>0</v>
      </c>
      <c r="J267" s="231">
        <f t="shared" si="100"/>
        <v>3078.8</v>
      </c>
      <c r="K267" s="228">
        <f t="shared" si="110"/>
        <v>2778.8</v>
      </c>
      <c r="L267" s="228">
        <f t="shared" si="110"/>
        <v>0</v>
      </c>
      <c r="M267" s="228">
        <f t="shared" si="110"/>
        <v>2778.8</v>
      </c>
      <c r="N267" s="228">
        <f t="shared" si="110"/>
        <v>2778.8</v>
      </c>
      <c r="O267" s="228">
        <f t="shared" si="110"/>
        <v>0</v>
      </c>
      <c r="P267" s="228">
        <f t="shared" si="110"/>
        <v>2778.8</v>
      </c>
    </row>
    <row r="268" spans="1:16" ht="13.5" customHeight="1">
      <c r="A268" s="227" t="s">
        <v>678</v>
      </c>
      <c r="B268" s="230" t="s">
        <v>39</v>
      </c>
      <c r="C268" s="225" t="s">
        <v>65</v>
      </c>
      <c r="D268" s="225" t="s">
        <v>72</v>
      </c>
      <c r="E268" s="225" t="s">
        <v>676</v>
      </c>
      <c r="F268" s="60" t="s">
        <v>29</v>
      </c>
      <c r="G268" s="60" t="s">
        <v>10</v>
      </c>
      <c r="H268" s="228">
        <v>3078.8</v>
      </c>
      <c r="I268" s="228"/>
      <c r="J268" s="231">
        <f t="shared" si="100"/>
        <v>3078.8</v>
      </c>
      <c r="K268" s="120">
        <v>2778.8</v>
      </c>
      <c r="L268" s="120"/>
      <c r="M268" s="231">
        <f t="shared" si="101"/>
        <v>2778.8</v>
      </c>
      <c r="N268" s="120">
        <v>2778.8</v>
      </c>
      <c r="O268" s="272"/>
      <c r="P268" s="281">
        <f t="shared" si="102"/>
        <v>2778.8</v>
      </c>
    </row>
    <row r="269" spans="1:16" ht="37.5" customHeight="1">
      <c r="A269" s="227" t="s">
        <v>679</v>
      </c>
      <c r="B269" s="230" t="s">
        <v>39</v>
      </c>
      <c r="C269" s="225" t="s">
        <v>65</v>
      </c>
      <c r="D269" s="225" t="s">
        <v>72</v>
      </c>
      <c r="E269" s="225" t="s">
        <v>681</v>
      </c>
      <c r="F269" s="60"/>
      <c r="G269" s="60"/>
      <c r="H269" s="228">
        <f t="shared" ref="H269:P269" si="111">H270</f>
        <v>13877.5</v>
      </c>
      <c r="I269" s="228">
        <f t="shared" si="111"/>
        <v>0</v>
      </c>
      <c r="J269" s="231">
        <f t="shared" si="100"/>
        <v>13877.5</v>
      </c>
      <c r="K269" s="228">
        <f t="shared" si="111"/>
        <v>12958</v>
      </c>
      <c r="L269" s="228">
        <f t="shared" si="111"/>
        <v>0</v>
      </c>
      <c r="M269" s="228">
        <f t="shared" si="111"/>
        <v>12958</v>
      </c>
      <c r="N269" s="228">
        <f t="shared" si="111"/>
        <v>13246.4</v>
      </c>
      <c r="O269" s="228">
        <f t="shared" si="111"/>
        <v>0</v>
      </c>
      <c r="P269" s="228">
        <f t="shared" si="111"/>
        <v>13246.4</v>
      </c>
    </row>
    <row r="270" spans="1:16" ht="15" customHeight="1">
      <c r="A270" s="227" t="s">
        <v>214</v>
      </c>
      <c r="B270" s="230" t="s">
        <v>39</v>
      </c>
      <c r="C270" s="225" t="s">
        <v>65</v>
      </c>
      <c r="D270" s="225" t="s">
        <v>72</v>
      </c>
      <c r="E270" s="225" t="s">
        <v>680</v>
      </c>
      <c r="F270" s="60"/>
      <c r="G270" s="60"/>
      <c r="H270" s="228">
        <f>H271+H274+H278</f>
        <v>13877.5</v>
      </c>
      <c r="I270" s="228">
        <f>I271+I274+I278</f>
        <v>0</v>
      </c>
      <c r="J270" s="231">
        <f t="shared" si="100"/>
        <v>13877.5</v>
      </c>
      <c r="K270" s="228">
        <f t="shared" ref="K270:P270" si="112">K271+K274+K278</f>
        <v>12958</v>
      </c>
      <c r="L270" s="228">
        <f t="shared" si="112"/>
        <v>0</v>
      </c>
      <c r="M270" s="228">
        <f t="shared" si="112"/>
        <v>12958</v>
      </c>
      <c r="N270" s="228">
        <f t="shared" si="112"/>
        <v>13246.4</v>
      </c>
      <c r="O270" s="228">
        <f t="shared" si="112"/>
        <v>0</v>
      </c>
      <c r="P270" s="228">
        <f t="shared" si="112"/>
        <v>13246.4</v>
      </c>
    </row>
    <row r="271" spans="1:16" ht="38.25">
      <c r="A271" s="20" t="s">
        <v>73</v>
      </c>
      <c r="B271" s="75" t="s">
        <v>39</v>
      </c>
      <c r="C271" s="225" t="s">
        <v>65</v>
      </c>
      <c r="D271" s="225" t="s">
        <v>72</v>
      </c>
      <c r="E271" s="225" t="s">
        <v>680</v>
      </c>
      <c r="F271" s="225" t="s">
        <v>27</v>
      </c>
      <c r="G271" s="60"/>
      <c r="H271" s="228">
        <f t="shared" ref="H271:P272" si="113">H272</f>
        <v>6806.8</v>
      </c>
      <c r="I271" s="228">
        <f t="shared" si="113"/>
        <v>0</v>
      </c>
      <c r="J271" s="231">
        <f t="shared" si="100"/>
        <v>6806.8</v>
      </c>
      <c r="K271" s="228">
        <f t="shared" si="113"/>
        <v>5887.3</v>
      </c>
      <c r="L271" s="228">
        <f t="shared" si="113"/>
        <v>0</v>
      </c>
      <c r="M271" s="228">
        <f t="shared" si="113"/>
        <v>5887.3</v>
      </c>
      <c r="N271" s="228">
        <f t="shared" si="113"/>
        <v>6175.7</v>
      </c>
      <c r="O271" s="228">
        <f t="shared" si="113"/>
        <v>0</v>
      </c>
      <c r="P271" s="228">
        <f t="shared" si="113"/>
        <v>6175.7</v>
      </c>
    </row>
    <row r="272" spans="1:16" ht="38.25">
      <c r="A272" s="20" t="s">
        <v>90</v>
      </c>
      <c r="B272" s="75" t="s">
        <v>39</v>
      </c>
      <c r="C272" s="225" t="s">
        <v>65</v>
      </c>
      <c r="D272" s="225" t="s">
        <v>72</v>
      </c>
      <c r="E272" s="225" t="s">
        <v>680</v>
      </c>
      <c r="F272" s="225" t="s">
        <v>29</v>
      </c>
      <c r="G272" s="60"/>
      <c r="H272" s="228">
        <f t="shared" si="113"/>
        <v>6806.8</v>
      </c>
      <c r="I272" s="228">
        <f t="shared" si="113"/>
        <v>0</v>
      </c>
      <c r="J272" s="231">
        <f t="shared" si="100"/>
        <v>6806.8</v>
      </c>
      <c r="K272" s="228">
        <f t="shared" si="113"/>
        <v>5887.3</v>
      </c>
      <c r="L272" s="228">
        <f t="shared" si="113"/>
        <v>0</v>
      </c>
      <c r="M272" s="228">
        <f t="shared" si="113"/>
        <v>5887.3</v>
      </c>
      <c r="N272" s="228">
        <f t="shared" si="113"/>
        <v>6175.7</v>
      </c>
      <c r="O272" s="228">
        <f t="shared" si="113"/>
        <v>0</v>
      </c>
      <c r="P272" s="228">
        <f t="shared" si="113"/>
        <v>6175.7</v>
      </c>
    </row>
    <row r="273" spans="1:16">
      <c r="A273" s="227" t="s">
        <v>9</v>
      </c>
      <c r="B273" s="230" t="s">
        <v>39</v>
      </c>
      <c r="C273" s="225" t="s">
        <v>65</v>
      </c>
      <c r="D273" s="225" t="s">
        <v>72</v>
      </c>
      <c r="E273" s="225" t="s">
        <v>680</v>
      </c>
      <c r="F273" s="225" t="s">
        <v>29</v>
      </c>
      <c r="G273" s="60" t="s">
        <v>10</v>
      </c>
      <c r="H273" s="228">
        <v>6806.8</v>
      </c>
      <c r="I273" s="228"/>
      <c r="J273" s="231">
        <f t="shared" si="100"/>
        <v>6806.8</v>
      </c>
      <c r="K273" s="118">
        <v>5887.3</v>
      </c>
      <c r="L273" s="118"/>
      <c r="M273" s="231">
        <f t="shared" si="101"/>
        <v>5887.3</v>
      </c>
      <c r="N273" s="118">
        <v>6175.7</v>
      </c>
      <c r="O273" s="272"/>
      <c r="P273" s="281">
        <f t="shared" si="102"/>
        <v>6175.7</v>
      </c>
    </row>
    <row r="274" spans="1:16" ht="37.5" customHeight="1">
      <c r="A274" s="227" t="s">
        <v>688</v>
      </c>
      <c r="B274" s="230" t="s">
        <v>39</v>
      </c>
      <c r="C274" s="225" t="s">
        <v>65</v>
      </c>
      <c r="D274" s="225" t="s">
        <v>72</v>
      </c>
      <c r="E274" s="225" t="s">
        <v>682</v>
      </c>
      <c r="F274" s="225"/>
      <c r="G274" s="60"/>
      <c r="H274" s="228">
        <f t="shared" ref="H274:P276" si="114">H275</f>
        <v>70.7</v>
      </c>
      <c r="I274" s="228">
        <f t="shared" si="114"/>
        <v>0</v>
      </c>
      <c r="J274" s="231">
        <f t="shared" si="100"/>
        <v>70.7</v>
      </c>
      <c r="K274" s="228">
        <f t="shared" si="114"/>
        <v>70.7</v>
      </c>
      <c r="L274" s="228">
        <f t="shared" si="114"/>
        <v>0</v>
      </c>
      <c r="M274" s="228">
        <f t="shared" si="114"/>
        <v>70.7</v>
      </c>
      <c r="N274" s="228">
        <f t="shared" si="114"/>
        <v>70.7</v>
      </c>
      <c r="O274" s="228">
        <f t="shared" si="114"/>
        <v>0</v>
      </c>
      <c r="P274" s="228">
        <f t="shared" si="114"/>
        <v>70.7</v>
      </c>
    </row>
    <row r="275" spans="1:16" ht="38.25">
      <c r="A275" s="20" t="s">
        <v>73</v>
      </c>
      <c r="B275" s="75" t="s">
        <v>39</v>
      </c>
      <c r="C275" s="225" t="s">
        <v>65</v>
      </c>
      <c r="D275" s="225" t="s">
        <v>72</v>
      </c>
      <c r="E275" s="225" t="s">
        <v>682</v>
      </c>
      <c r="F275" s="225" t="s">
        <v>27</v>
      </c>
      <c r="G275" s="60"/>
      <c r="H275" s="228">
        <f t="shared" si="114"/>
        <v>70.7</v>
      </c>
      <c r="I275" s="228">
        <f t="shared" si="114"/>
        <v>0</v>
      </c>
      <c r="J275" s="231">
        <f t="shared" si="100"/>
        <v>70.7</v>
      </c>
      <c r="K275" s="228">
        <f t="shared" si="114"/>
        <v>70.7</v>
      </c>
      <c r="L275" s="228">
        <f t="shared" si="114"/>
        <v>0</v>
      </c>
      <c r="M275" s="228">
        <f t="shared" si="114"/>
        <v>70.7</v>
      </c>
      <c r="N275" s="228">
        <f t="shared" si="114"/>
        <v>70.7</v>
      </c>
      <c r="O275" s="228">
        <f t="shared" si="114"/>
        <v>0</v>
      </c>
      <c r="P275" s="228">
        <f t="shared" si="114"/>
        <v>70.7</v>
      </c>
    </row>
    <row r="276" spans="1:16" ht="38.25">
      <c r="A276" s="266" t="s">
        <v>90</v>
      </c>
      <c r="B276" s="75" t="s">
        <v>39</v>
      </c>
      <c r="C276" s="225" t="s">
        <v>65</v>
      </c>
      <c r="D276" s="225" t="s">
        <v>72</v>
      </c>
      <c r="E276" s="225" t="s">
        <v>682</v>
      </c>
      <c r="F276" s="225" t="s">
        <v>29</v>
      </c>
      <c r="G276" s="60"/>
      <c r="H276" s="228">
        <f t="shared" si="114"/>
        <v>70.7</v>
      </c>
      <c r="I276" s="228">
        <f t="shared" si="114"/>
        <v>0</v>
      </c>
      <c r="J276" s="231">
        <f t="shared" si="100"/>
        <v>70.7</v>
      </c>
      <c r="K276" s="228">
        <f t="shared" si="114"/>
        <v>70.7</v>
      </c>
      <c r="L276" s="228">
        <f t="shared" si="114"/>
        <v>0</v>
      </c>
      <c r="M276" s="228">
        <f t="shared" si="114"/>
        <v>70.7</v>
      </c>
      <c r="N276" s="228">
        <f t="shared" si="114"/>
        <v>70.7</v>
      </c>
      <c r="O276" s="228">
        <f t="shared" si="114"/>
        <v>0</v>
      </c>
      <c r="P276" s="228">
        <f t="shared" si="114"/>
        <v>70.7</v>
      </c>
    </row>
    <row r="277" spans="1:16">
      <c r="A277" s="227" t="s">
        <v>9</v>
      </c>
      <c r="B277" s="230" t="s">
        <v>39</v>
      </c>
      <c r="C277" s="225" t="s">
        <v>65</v>
      </c>
      <c r="D277" s="225" t="s">
        <v>72</v>
      </c>
      <c r="E277" s="225" t="s">
        <v>682</v>
      </c>
      <c r="F277" s="225" t="s">
        <v>29</v>
      </c>
      <c r="G277" s="60" t="s">
        <v>10</v>
      </c>
      <c r="H277" s="228">
        <v>70.7</v>
      </c>
      <c r="I277" s="228"/>
      <c r="J277" s="231">
        <f t="shared" si="100"/>
        <v>70.7</v>
      </c>
      <c r="K277" s="120">
        <v>70.7</v>
      </c>
      <c r="L277" s="120"/>
      <c r="M277" s="231">
        <f t="shared" si="101"/>
        <v>70.7</v>
      </c>
      <c r="N277" s="120">
        <v>70.7</v>
      </c>
      <c r="O277" s="272"/>
      <c r="P277" s="281">
        <f t="shared" si="102"/>
        <v>70.7</v>
      </c>
    </row>
    <row r="278" spans="1:16" ht="51.75" customHeight="1">
      <c r="A278" s="227" t="s">
        <v>687</v>
      </c>
      <c r="B278" s="230" t="s">
        <v>39</v>
      </c>
      <c r="C278" s="225" t="s">
        <v>65</v>
      </c>
      <c r="D278" s="225" t="s">
        <v>72</v>
      </c>
      <c r="E278" s="225" t="s">
        <v>683</v>
      </c>
      <c r="F278" s="225"/>
      <c r="G278" s="60"/>
      <c r="H278" s="232">
        <f t="shared" ref="H278:P280" si="115">H279</f>
        <v>7000</v>
      </c>
      <c r="I278" s="232">
        <f t="shared" si="115"/>
        <v>0</v>
      </c>
      <c r="J278" s="231">
        <f t="shared" si="100"/>
        <v>7000</v>
      </c>
      <c r="K278" s="232">
        <f t="shared" si="115"/>
        <v>7000</v>
      </c>
      <c r="L278" s="232">
        <f t="shared" si="115"/>
        <v>0</v>
      </c>
      <c r="M278" s="232">
        <f t="shared" si="115"/>
        <v>7000</v>
      </c>
      <c r="N278" s="232">
        <f t="shared" si="115"/>
        <v>7000</v>
      </c>
      <c r="O278" s="232">
        <f t="shared" si="115"/>
        <v>0</v>
      </c>
      <c r="P278" s="232">
        <f t="shared" si="115"/>
        <v>7000</v>
      </c>
    </row>
    <row r="279" spans="1:16" ht="38.25">
      <c r="A279" s="20" t="s">
        <v>73</v>
      </c>
      <c r="B279" s="230" t="s">
        <v>39</v>
      </c>
      <c r="C279" s="225" t="s">
        <v>65</v>
      </c>
      <c r="D279" s="225" t="s">
        <v>72</v>
      </c>
      <c r="E279" s="225" t="s">
        <v>683</v>
      </c>
      <c r="F279" s="225" t="s">
        <v>27</v>
      </c>
      <c r="G279" s="60"/>
      <c r="H279" s="232">
        <f t="shared" si="115"/>
        <v>7000</v>
      </c>
      <c r="I279" s="232">
        <f t="shared" si="115"/>
        <v>0</v>
      </c>
      <c r="J279" s="231">
        <f t="shared" si="100"/>
        <v>7000</v>
      </c>
      <c r="K279" s="232">
        <f t="shared" si="115"/>
        <v>7000</v>
      </c>
      <c r="L279" s="232">
        <f t="shared" si="115"/>
        <v>0</v>
      </c>
      <c r="M279" s="232">
        <f t="shared" si="115"/>
        <v>7000</v>
      </c>
      <c r="N279" s="232">
        <f t="shared" si="115"/>
        <v>7000</v>
      </c>
      <c r="O279" s="232">
        <f t="shared" si="115"/>
        <v>0</v>
      </c>
      <c r="P279" s="232">
        <f t="shared" si="115"/>
        <v>7000</v>
      </c>
    </row>
    <row r="280" spans="1:16" ht="38.25">
      <c r="A280" s="20" t="s">
        <v>90</v>
      </c>
      <c r="B280" s="230" t="s">
        <v>39</v>
      </c>
      <c r="C280" s="225" t="s">
        <v>65</v>
      </c>
      <c r="D280" s="225" t="s">
        <v>72</v>
      </c>
      <c r="E280" s="225" t="s">
        <v>683</v>
      </c>
      <c r="F280" s="225" t="s">
        <v>29</v>
      </c>
      <c r="G280" s="60"/>
      <c r="H280" s="232">
        <f t="shared" si="115"/>
        <v>7000</v>
      </c>
      <c r="I280" s="232">
        <f t="shared" si="115"/>
        <v>0</v>
      </c>
      <c r="J280" s="231">
        <f t="shared" si="100"/>
        <v>7000</v>
      </c>
      <c r="K280" s="232">
        <f t="shared" si="115"/>
        <v>7000</v>
      </c>
      <c r="L280" s="232">
        <f t="shared" si="115"/>
        <v>0</v>
      </c>
      <c r="M280" s="232">
        <f t="shared" si="115"/>
        <v>7000</v>
      </c>
      <c r="N280" s="232">
        <f t="shared" si="115"/>
        <v>7000</v>
      </c>
      <c r="O280" s="232">
        <f t="shared" si="115"/>
        <v>0</v>
      </c>
      <c r="P280" s="232">
        <f t="shared" si="115"/>
        <v>7000</v>
      </c>
    </row>
    <row r="281" spans="1:16">
      <c r="A281" s="227" t="s">
        <v>57</v>
      </c>
      <c r="B281" s="230" t="s">
        <v>39</v>
      </c>
      <c r="C281" s="225" t="s">
        <v>65</v>
      </c>
      <c r="D281" s="225" t="s">
        <v>72</v>
      </c>
      <c r="E281" s="225" t="s">
        <v>683</v>
      </c>
      <c r="F281" s="225" t="s">
        <v>29</v>
      </c>
      <c r="G281" s="60" t="s">
        <v>12</v>
      </c>
      <c r="H281" s="232">
        <v>7000</v>
      </c>
      <c r="I281" s="232"/>
      <c r="J281" s="231">
        <f t="shared" si="100"/>
        <v>7000</v>
      </c>
      <c r="K281" s="120">
        <v>7000</v>
      </c>
      <c r="L281" s="120"/>
      <c r="M281" s="231">
        <f t="shared" si="101"/>
        <v>7000</v>
      </c>
      <c r="N281" s="120">
        <v>7000</v>
      </c>
      <c r="O281" s="272"/>
      <c r="P281" s="281">
        <f t="shared" si="102"/>
        <v>7000</v>
      </c>
    </row>
    <row r="282" spans="1:16" ht="113.25" hidden="1" customHeight="1">
      <c r="A282" s="261" t="s">
        <v>833</v>
      </c>
      <c r="B282" s="230" t="s">
        <v>39</v>
      </c>
      <c r="C282" s="225" t="s">
        <v>65</v>
      </c>
      <c r="D282" s="225" t="s">
        <v>72</v>
      </c>
      <c r="E282" s="225" t="s">
        <v>834</v>
      </c>
      <c r="F282" s="225"/>
      <c r="G282" s="60"/>
      <c r="H282" s="232">
        <f t="shared" ref="H282:K285" si="116">H283</f>
        <v>0</v>
      </c>
      <c r="I282" s="232"/>
      <c r="J282" s="231">
        <f t="shared" si="100"/>
        <v>0</v>
      </c>
      <c r="K282" s="232">
        <f t="shared" si="116"/>
        <v>0</v>
      </c>
      <c r="L282" s="232"/>
      <c r="M282" s="231">
        <f t="shared" si="101"/>
        <v>0</v>
      </c>
      <c r="N282" s="118"/>
      <c r="O282" s="272"/>
      <c r="P282" s="281">
        <f t="shared" si="102"/>
        <v>0</v>
      </c>
    </row>
    <row r="283" spans="1:16" ht="15" hidden="1" customHeight="1">
      <c r="A283" s="227" t="s">
        <v>214</v>
      </c>
      <c r="B283" s="230" t="s">
        <v>39</v>
      </c>
      <c r="C283" s="225" t="s">
        <v>65</v>
      </c>
      <c r="D283" s="225" t="s">
        <v>72</v>
      </c>
      <c r="E283" s="225" t="s">
        <v>835</v>
      </c>
      <c r="F283" s="225"/>
      <c r="G283" s="60"/>
      <c r="H283" s="232">
        <f t="shared" si="116"/>
        <v>0</v>
      </c>
      <c r="I283" s="232"/>
      <c r="J283" s="231">
        <f t="shared" si="100"/>
        <v>0</v>
      </c>
      <c r="K283" s="232">
        <f t="shared" si="116"/>
        <v>0</v>
      </c>
      <c r="L283" s="232"/>
      <c r="M283" s="231">
        <f t="shared" si="101"/>
        <v>0</v>
      </c>
      <c r="N283" s="118"/>
      <c r="O283" s="272"/>
      <c r="P283" s="281">
        <f t="shared" si="102"/>
        <v>0</v>
      </c>
    </row>
    <row r="284" spans="1:16" ht="38.25" hidden="1">
      <c r="A284" s="20" t="s">
        <v>73</v>
      </c>
      <c r="B284" s="230" t="s">
        <v>39</v>
      </c>
      <c r="C284" s="225" t="s">
        <v>65</v>
      </c>
      <c r="D284" s="225" t="s">
        <v>72</v>
      </c>
      <c r="E284" s="225" t="s">
        <v>835</v>
      </c>
      <c r="F284" s="225" t="s">
        <v>27</v>
      </c>
      <c r="G284" s="60"/>
      <c r="H284" s="232">
        <f t="shared" si="116"/>
        <v>0</v>
      </c>
      <c r="I284" s="232"/>
      <c r="J284" s="231">
        <f t="shared" si="100"/>
        <v>0</v>
      </c>
      <c r="K284" s="232">
        <f t="shared" si="116"/>
        <v>0</v>
      </c>
      <c r="L284" s="232"/>
      <c r="M284" s="231">
        <f t="shared" si="101"/>
        <v>0</v>
      </c>
      <c r="N284" s="118"/>
      <c r="O284" s="272"/>
      <c r="P284" s="281">
        <f t="shared" si="102"/>
        <v>0</v>
      </c>
    </row>
    <row r="285" spans="1:16" ht="38.25" hidden="1">
      <c r="A285" s="20" t="s">
        <v>90</v>
      </c>
      <c r="B285" s="230" t="s">
        <v>39</v>
      </c>
      <c r="C285" s="225" t="s">
        <v>65</v>
      </c>
      <c r="D285" s="225" t="s">
        <v>72</v>
      </c>
      <c r="E285" s="225" t="s">
        <v>835</v>
      </c>
      <c r="F285" s="225" t="s">
        <v>29</v>
      </c>
      <c r="G285" s="60"/>
      <c r="H285" s="232">
        <f t="shared" si="116"/>
        <v>0</v>
      </c>
      <c r="I285" s="232"/>
      <c r="J285" s="231">
        <f t="shared" si="100"/>
        <v>0</v>
      </c>
      <c r="K285" s="232">
        <f t="shared" si="116"/>
        <v>0</v>
      </c>
      <c r="L285" s="232"/>
      <c r="M285" s="231">
        <f t="shared" si="101"/>
        <v>0</v>
      </c>
      <c r="N285" s="118"/>
      <c r="O285" s="272"/>
      <c r="P285" s="281">
        <f t="shared" si="102"/>
        <v>0</v>
      </c>
    </row>
    <row r="286" spans="1:16" hidden="1">
      <c r="A286" s="227" t="s">
        <v>678</v>
      </c>
      <c r="B286" s="230" t="s">
        <v>39</v>
      </c>
      <c r="C286" s="225" t="s">
        <v>65</v>
      </c>
      <c r="D286" s="225" t="s">
        <v>72</v>
      </c>
      <c r="E286" s="225" t="s">
        <v>835</v>
      </c>
      <c r="F286" s="225" t="s">
        <v>29</v>
      </c>
      <c r="G286" s="60" t="s">
        <v>10</v>
      </c>
      <c r="H286" s="232"/>
      <c r="I286" s="232"/>
      <c r="J286" s="231">
        <f t="shared" si="100"/>
        <v>0</v>
      </c>
      <c r="K286" s="118"/>
      <c r="L286" s="118"/>
      <c r="M286" s="231">
        <f t="shared" si="101"/>
        <v>0</v>
      </c>
      <c r="N286" s="118"/>
      <c r="O286" s="272"/>
      <c r="P286" s="281">
        <f t="shared" si="102"/>
        <v>0</v>
      </c>
    </row>
    <row r="287" spans="1:16" ht="52.5" customHeight="1">
      <c r="A287" s="227" t="s">
        <v>684</v>
      </c>
      <c r="B287" s="230" t="s">
        <v>39</v>
      </c>
      <c r="C287" s="225" t="s">
        <v>65</v>
      </c>
      <c r="D287" s="225" t="s">
        <v>72</v>
      </c>
      <c r="E287" s="225" t="s">
        <v>685</v>
      </c>
      <c r="F287" s="60"/>
      <c r="G287" s="60"/>
      <c r="H287" s="228">
        <f t="shared" ref="H287:P290" si="117">H288</f>
        <v>142.5</v>
      </c>
      <c r="I287" s="228">
        <f t="shared" si="117"/>
        <v>0</v>
      </c>
      <c r="J287" s="231">
        <f t="shared" ref="J287:J350" si="118">H287+I287</f>
        <v>142.5</v>
      </c>
      <c r="K287" s="228">
        <f t="shared" si="117"/>
        <v>41</v>
      </c>
      <c r="L287" s="228">
        <f t="shared" si="117"/>
        <v>0</v>
      </c>
      <c r="M287" s="228">
        <f t="shared" si="117"/>
        <v>41</v>
      </c>
      <c r="N287" s="228">
        <f t="shared" si="117"/>
        <v>41</v>
      </c>
      <c r="O287" s="228">
        <f t="shared" si="117"/>
        <v>0</v>
      </c>
      <c r="P287" s="228">
        <f t="shared" si="117"/>
        <v>41</v>
      </c>
    </row>
    <row r="288" spans="1:16" ht="12" customHeight="1">
      <c r="A288" s="227" t="s">
        <v>214</v>
      </c>
      <c r="B288" s="230" t="s">
        <v>39</v>
      </c>
      <c r="C288" s="225" t="s">
        <v>65</v>
      </c>
      <c r="D288" s="225" t="s">
        <v>72</v>
      </c>
      <c r="E288" s="225" t="s">
        <v>686</v>
      </c>
      <c r="F288" s="60"/>
      <c r="G288" s="60"/>
      <c r="H288" s="228">
        <f t="shared" si="117"/>
        <v>142.5</v>
      </c>
      <c r="I288" s="228">
        <f t="shared" si="117"/>
        <v>0</v>
      </c>
      <c r="J288" s="231">
        <f t="shared" si="118"/>
        <v>142.5</v>
      </c>
      <c r="K288" s="228">
        <f t="shared" si="117"/>
        <v>41</v>
      </c>
      <c r="L288" s="228">
        <f t="shared" si="117"/>
        <v>0</v>
      </c>
      <c r="M288" s="228">
        <f t="shared" si="117"/>
        <v>41</v>
      </c>
      <c r="N288" s="228">
        <f t="shared" si="117"/>
        <v>41</v>
      </c>
      <c r="O288" s="228">
        <f t="shared" si="117"/>
        <v>0</v>
      </c>
      <c r="P288" s="228">
        <f t="shared" si="117"/>
        <v>41</v>
      </c>
    </row>
    <row r="289" spans="1:16" ht="38.25">
      <c r="A289" s="20" t="s">
        <v>73</v>
      </c>
      <c r="B289" s="230" t="s">
        <v>39</v>
      </c>
      <c r="C289" s="225" t="s">
        <v>65</v>
      </c>
      <c r="D289" s="225" t="s">
        <v>72</v>
      </c>
      <c r="E289" s="225" t="s">
        <v>686</v>
      </c>
      <c r="F289" s="60" t="s">
        <v>27</v>
      </c>
      <c r="G289" s="60"/>
      <c r="H289" s="228">
        <f t="shared" si="117"/>
        <v>142.5</v>
      </c>
      <c r="I289" s="228">
        <f t="shared" si="117"/>
        <v>0</v>
      </c>
      <c r="J289" s="231">
        <f t="shared" si="118"/>
        <v>142.5</v>
      </c>
      <c r="K289" s="228">
        <f t="shared" si="117"/>
        <v>41</v>
      </c>
      <c r="L289" s="228">
        <f t="shared" si="117"/>
        <v>0</v>
      </c>
      <c r="M289" s="228">
        <f t="shared" si="117"/>
        <v>41</v>
      </c>
      <c r="N289" s="228">
        <f t="shared" si="117"/>
        <v>41</v>
      </c>
      <c r="O289" s="228">
        <f t="shared" si="117"/>
        <v>0</v>
      </c>
      <c r="P289" s="228">
        <f t="shared" si="117"/>
        <v>41</v>
      </c>
    </row>
    <row r="290" spans="1:16" ht="38.25">
      <c r="A290" s="20" t="s">
        <v>90</v>
      </c>
      <c r="B290" s="230" t="s">
        <v>39</v>
      </c>
      <c r="C290" s="225" t="s">
        <v>65</v>
      </c>
      <c r="D290" s="225" t="s">
        <v>72</v>
      </c>
      <c r="E290" s="225" t="s">
        <v>686</v>
      </c>
      <c r="F290" s="60" t="s">
        <v>29</v>
      </c>
      <c r="G290" s="60"/>
      <c r="H290" s="228">
        <f t="shared" si="117"/>
        <v>142.5</v>
      </c>
      <c r="I290" s="228">
        <f t="shared" si="117"/>
        <v>0</v>
      </c>
      <c r="J290" s="231">
        <f t="shared" si="118"/>
        <v>142.5</v>
      </c>
      <c r="K290" s="228">
        <f t="shared" si="117"/>
        <v>41</v>
      </c>
      <c r="L290" s="228">
        <f t="shared" si="117"/>
        <v>0</v>
      </c>
      <c r="M290" s="228">
        <f t="shared" si="117"/>
        <v>41</v>
      </c>
      <c r="N290" s="228">
        <f t="shared" si="117"/>
        <v>41</v>
      </c>
      <c r="O290" s="228">
        <f t="shared" si="117"/>
        <v>0</v>
      </c>
      <c r="P290" s="228">
        <f t="shared" si="117"/>
        <v>41</v>
      </c>
    </row>
    <row r="291" spans="1:16" ht="13.5" customHeight="1">
      <c r="A291" s="227" t="s">
        <v>678</v>
      </c>
      <c r="B291" s="230" t="s">
        <v>39</v>
      </c>
      <c r="C291" s="225" t="s">
        <v>65</v>
      </c>
      <c r="D291" s="225" t="s">
        <v>72</v>
      </c>
      <c r="E291" s="225" t="s">
        <v>686</v>
      </c>
      <c r="F291" s="60" t="s">
        <v>29</v>
      </c>
      <c r="G291" s="60" t="s">
        <v>10</v>
      </c>
      <c r="H291" s="228">
        <v>142.5</v>
      </c>
      <c r="I291" s="228"/>
      <c r="J291" s="231">
        <f t="shared" si="118"/>
        <v>142.5</v>
      </c>
      <c r="K291" s="120">
        <v>41</v>
      </c>
      <c r="L291" s="120"/>
      <c r="M291" s="231">
        <f t="shared" ref="M291:M353" si="119">K291+L291</f>
        <v>41</v>
      </c>
      <c r="N291" s="120">
        <v>41</v>
      </c>
      <c r="O291" s="272"/>
      <c r="P291" s="281">
        <f t="shared" ref="P291:P353" si="120">N291+O291</f>
        <v>41</v>
      </c>
    </row>
    <row r="292" spans="1:16" ht="25.5" hidden="1">
      <c r="A292" s="36" t="s">
        <v>79</v>
      </c>
      <c r="B292" s="111" t="s">
        <v>39</v>
      </c>
      <c r="C292" s="223" t="s">
        <v>65</v>
      </c>
      <c r="D292" s="223" t="s">
        <v>80</v>
      </c>
      <c r="E292" s="223"/>
      <c r="F292" s="223"/>
      <c r="G292" s="223"/>
      <c r="H292" s="229">
        <f>H293</f>
        <v>0</v>
      </c>
      <c r="I292" s="229"/>
      <c r="J292" s="231">
        <f t="shared" si="118"/>
        <v>0</v>
      </c>
      <c r="K292" s="118"/>
      <c r="L292" s="118"/>
      <c r="M292" s="231">
        <f t="shared" si="119"/>
        <v>0</v>
      </c>
      <c r="N292" s="118"/>
      <c r="O292" s="272"/>
      <c r="P292" s="281">
        <f t="shared" si="120"/>
        <v>0</v>
      </c>
    </row>
    <row r="293" spans="1:16" ht="63.75" hidden="1">
      <c r="A293" s="226" t="s">
        <v>81</v>
      </c>
      <c r="B293" s="110" t="s">
        <v>39</v>
      </c>
      <c r="C293" s="224" t="s">
        <v>65</v>
      </c>
      <c r="D293" s="224" t="s">
        <v>80</v>
      </c>
      <c r="E293" s="225" t="s">
        <v>217</v>
      </c>
      <c r="F293" s="224"/>
      <c r="G293" s="224"/>
      <c r="H293" s="228">
        <f>H296</f>
        <v>0</v>
      </c>
      <c r="I293" s="228"/>
      <c r="J293" s="231">
        <f t="shared" si="118"/>
        <v>0</v>
      </c>
      <c r="K293" s="118"/>
      <c r="L293" s="118"/>
      <c r="M293" s="231">
        <f t="shared" si="119"/>
        <v>0</v>
      </c>
      <c r="N293" s="118"/>
      <c r="O293" s="272"/>
      <c r="P293" s="281">
        <f t="shared" si="120"/>
        <v>0</v>
      </c>
    </row>
    <row r="294" spans="1:16" ht="51" hidden="1">
      <c r="A294" s="226" t="s">
        <v>218</v>
      </c>
      <c r="B294" s="110" t="s">
        <v>39</v>
      </c>
      <c r="C294" s="224" t="s">
        <v>65</v>
      </c>
      <c r="D294" s="224" t="s">
        <v>80</v>
      </c>
      <c r="E294" s="225" t="s">
        <v>219</v>
      </c>
      <c r="F294" s="224"/>
      <c r="G294" s="224"/>
      <c r="H294" s="228">
        <f t="shared" ref="H294:H295" si="121">H295</f>
        <v>0</v>
      </c>
      <c r="I294" s="228"/>
      <c r="J294" s="231">
        <f t="shared" si="118"/>
        <v>0</v>
      </c>
      <c r="K294" s="118"/>
      <c r="L294" s="118"/>
      <c r="M294" s="231">
        <f t="shared" si="119"/>
        <v>0</v>
      </c>
      <c r="N294" s="118"/>
      <c r="O294" s="272"/>
      <c r="P294" s="281">
        <f t="shared" si="120"/>
        <v>0</v>
      </c>
    </row>
    <row r="295" spans="1:16" ht="12" hidden="1" customHeight="1">
      <c r="A295" s="226" t="s">
        <v>214</v>
      </c>
      <c r="B295" s="110" t="s">
        <v>39</v>
      </c>
      <c r="C295" s="224" t="s">
        <v>65</v>
      </c>
      <c r="D295" s="224" t="s">
        <v>80</v>
      </c>
      <c r="E295" s="225" t="s">
        <v>220</v>
      </c>
      <c r="F295" s="224"/>
      <c r="G295" s="224"/>
      <c r="H295" s="228">
        <f t="shared" si="121"/>
        <v>0</v>
      </c>
      <c r="I295" s="228"/>
      <c r="J295" s="231">
        <f t="shared" si="118"/>
        <v>0</v>
      </c>
      <c r="K295" s="118"/>
      <c r="L295" s="118"/>
      <c r="M295" s="231">
        <f t="shared" si="119"/>
        <v>0</v>
      </c>
      <c r="N295" s="118"/>
      <c r="O295" s="272"/>
      <c r="P295" s="281">
        <f t="shared" si="120"/>
        <v>0</v>
      </c>
    </row>
    <row r="296" spans="1:16" ht="24.75" hidden="1" customHeight="1">
      <c r="A296" s="20" t="s">
        <v>82</v>
      </c>
      <c r="B296" s="75" t="s">
        <v>39</v>
      </c>
      <c r="C296" s="224" t="s">
        <v>65</v>
      </c>
      <c r="D296" s="224" t="s">
        <v>80</v>
      </c>
      <c r="E296" s="225" t="s">
        <v>220</v>
      </c>
      <c r="F296" s="224" t="s">
        <v>27</v>
      </c>
      <c r="G296" s="39"/>
      <c r="H296" s="228">
        <f>H297</f>
        <v>0</v>
      </c>
      <c r="I296" s="228"/>
      <c r="J296" s="231">
        <f t="shared" si="118"/>
        <v>0</v>
      </c>
      <c r="K296" s="118"/>
      <c r="L296" s="118"/>
      <c r="M296" s="231">
        <f t="shared" si="119"/>
        <v>0</v>
      </c>
      <c r="N296" s="118"/>
      <c r="O296" s="272"/>
      <c r="P296" s="281">
        <f t="shared" si="120"/>
        <v>0</v>
      </c>
    </row>
    <row r="297" spans="1:16" ht="25.5" hidden="1" customHeight="1">
      <c r="A297" s="20" t="s">
        <v>74</v>
      </c>
      <c r="B297" s="75" t="s">
        <v>39</v>
      </c>
      <c r="C297" s="224" t="s">
        <v>65</v>
      </c>
      <c r="D297" s="224" t="s">
        <v>80</v>
      </c>
      <c r="E297" s="225" t="s">
        <v>220</v>
      </c>
      <c r="F297" s="224" t="s">
        <v>29</v>
      </c>
      <c r="G297" s="39"/>
      <c r="H297" s="228">
        <f>H298</f>
        <v>0</v>
      </c>
      <c r="I297" s="228"/>
      <c r="J297" s="231">
        <f t="shared" si="118"/>
        <v>0</v>
      </c>
      <c r="K297" s="118"/>
      <c r="L297" s="118"/>
      <c r="M297" s="231">
        <f t="shared" si="119"/>
        <v>0</v>
      </c>
      <c r="N297" s="118"/>
      <c r="O297" s="272"/>
      <c r="P297" s="281">
        <f t="shared" si="120"/>
        <v>0</v>
      </c>
    </row>
    <row r="298" spans="1:16" hidden="1">
      <c r="A298" s="226" t="s">
        <v>9</v>
      </c>
      <c r="B298" s="110" t="s">
        <v>39</v>
      </c>
      <c r="C298" s="224" t="s">
        <v>65</v>
      </c>
      <c r="D298" s="224" t="s">
        <v>80</v>
      </c>
      <c r="E298" s="225" t="s">
        <v>220</v>
      </c>
      <c r="F298" s="224" t="s">
        <v>29</v>
      </c>
      <c r="G298" s="224" t="s">
        <v>10</v>
      </c>
      <c r="H298" s="233"/>
      <c r="I298" s="233"/>
      <c r="J298" s="231">
        <f t="shared" si="118"/>
        <v>0</v>
      </c>
      <c r="K298" s="118"/>
      <c r="L298" s="118"/>
      <c r="M298" s="231">
        <f t="shared" si="119"/>
        <v>0</v>
      </c>
      <c r="N298" s="118"/>
      <c r="O298" s="272"/>
      <c r="P298" s="281">
        <f t="shared" si="120"/>
        <v>0</v>
      </c>
    </row>
    <row r="299" spans="1:16" ht="25.5" hidden="1">
      <c r="A299" s="226" t="s">
        <v>16</v>
      </c>
      <c r="B299" s="110" t="s">
        <v>39</v>
      </c>
      <c r="C299" s="224" t="s">
        <v>65</v>
      </c>
      <c r="D299" s="224" t="s">
        <v>80</v>
      </c>
      <c r="E299" s="225" t="s">
        <v>660</v>
      </c>
      <c r="F299" s="224"/>
      <c r="G299" s="224"/>
      <c r="H299" s="228">
        <f t="shared" ref="H299:H302" si="122">H300</f>
        <v>0</v>
      </c>
      <c r="I299" s="228"/>
      <c r="J299" s="231">
        <f t="shared" si="118"/>
        <v>0</v>
      </c>
      <c r="K299" s="118"/>
      <c r="L299" s="118"/>
      <c r="M299" s="231">
        <f t="shared" si="119"/>
        <v>0</v>
      </c>
      <c r="N299" s="118"/>
      <c r="O299" s="272"/>
      <c r="P299" s="281">
        <f t="shared" si="120"/>
        <v>0</v>
      </c>
    </row>
    <row r="300" spans="1:16" ht="27.75" hidden="1" customHeight="1">
      <c r="A300" s="226" t="s">
        <v>845</v>
      </c>
      <c r="B300" s="110" t="s">
        <v>39</v>
      </c>
      <c r="C300" s="224" t="s">
        <v>65</v>
      </c>
      <c r="D300" s="224" t="s">
        <v>80</v>
      </c>
      <c r="E300" s="225" t="s">
        <v>846</v>
      </c>
      <c r="F300" s="224"/>
      <c r="G300" s="224"/>
      <c r="H300" s="228">
        <f t="shared" si="122"/>
        <v>0</v>
      </c>
      <c r="I300" s="228"/>
      <c r="J300" s="231">
        <f t="shared" si="118"/>
        <v>0</v>
      </c>
      <c r="K300" s="118"/>
      <c r="L300" s="118"/>
      <c r="M300" s="231">
        <f t="shared" si="119"/>
        <v>0</v>
      </c>
      <c r="N300" s="118"/>
      <c r="O300" s="272"/>
      <c r="P300" s="281">
        <f t="shared" si="120"/>
        <v>0</v>
      </c>
    </row>
    <row r="301" spans="1:16" ht="38.25" hidden="1">
      <c r="A301" s="20" t="s">
        <v>82</v>
      </c>
      <c r="B301" s="110" t="s">
        <v>39</v>
      </c>
      <c r="C301" s="224" t="s">
        <v>65</v>
      </c>
      <c r="D301" s="224" t="s">
        <v>80</v>
      </c>
      <c r="E301" s="225" t="s">
        <v>846</v>
      </c>
      <c r="F301" s="224" t="s">
        <v>27</v>
      </c>
      <c r="G301" s="224"/>
      <c r="H301" s="228">
        <f t="shared" si="122"/>
        <v>0</v>
      </c>
      <c r="I301" s="228"/>
      <c r="J301" s="231">
        <f t="shared" si="118"/>
        <v>0</v>
      </c>
      <c r="K301" s="118"/>
      <c r="L301" s="118"/>
      <c r="M301" s="231">
        <f t="shared" si="119"/>
        <v>0</v>
      </c>
      <c r="N301" s="118"/>
      <c r="O301" s="272"/>
      <c r="P301" s="281">
        <f t="shared" si="120"/>
        <v>0</v>
      </c>
    </row>
    <row r="302" spans="1:16" ht="38.25" hidden="1">
      <c r="A302" s="20" t="s">
        <v>90</v>
      </c>
      <c r="B302" s="110" t="s">
        <v>39</v>
      </c>
      <c r="C302" s="224" t="s">
        <v>65</v>
      </c>
      <c r="D302" s="224" t="s">
        <v>80</v>
      </c>
      <c r="E302" s="225" t="s">
        <v>846</v>
      </c>
      <c r="F302" s="224" t="s">
        <v>29</v>
      </c>
      <c r="G302" s="224"/>
      <c r="H302" s="228">
        <f t="shared" si="122"/>
        <v>0</v>
      </c>
      <c r="I302" s="228"/>
      <c r="J302" s="231">
        <f t="shared" si="118"/>
        <v>0</v>
      </c>
      <c r="K302" s="118"/>
      <c r="L302" s="118"/>
      <c r="M302" s="231">
        <f t="shared" si="119"/>
        <v>0</v>
      </c>
      <c r="N302" s="118"/>
      <c r="O302" s="272"/>
      <c r="P302" s="281">
        <f t="shared" si="120"/>
        <v>0</v>
      </c>
    </row>
    <row r="303" spans="1:16" hidden="1">
      <c r="A303" s="226" t="s">
        <v>57</v>
      </c>
      <c r="B303" s="110" t="s">
        <v>39</v>
      </c>
      <c r="C303" s="224" t="s">
        <v>65</v>
      </c>
      <c r="D303" s="224" t="s">
        <v>80</v>
      </c>
      <c r="E303" s="225" t="s">
        <v>846</v>
      </c>
      <c r="F303" s="224" t="s">
        <v>29</v>
      </c>
      <c r="G303" s="224" t="s">
        <v>12</v>
      </c>
      <c r="H303" s="233"/>
      <c r="I303" s="233"/>
      <c r="J303" s="231">
        <f t="shared" si="118"/>
        <v>0</v>
      </c>
      <c r="K303" s="118"/>
      <c r="L303" s="118"/>
      <c r="M303" s="231">
        <f t="shared" si="119"/>
        <v>0</v>
      </c>
      <c r="N303" s="118"/>
      <c r="O303" s="272"/>
      <c r="P303" s="281">
        <f t="shared" si="120"/>
        <v>0</v>
      </c>
    </row>
    <row r="304" spans="1:16" ht="17.25" customHeight="1">
      <c r="A304" s="89" t="s">
        <v>400</v>
      </c>
      <c r="B304" s="42" t="s">
        <v>39</v>
      </c>
      <c r="C304" s="223" t="s">
        <v>84</v>
      </c>
      <c r="D304" s="223"/>
      <c r="E304" s="223"/>
      <c r="F304" s="223"/>
      <c r="G304" s="223"/>
      <c r="H304" s="229">
        <f t="shared" ref="H304:P304" si="123">H305+H321+H311</f>
        <v>2174</v>
      </c>
      <c r="I304" s="229">
        <f t="shared" si="123"/>
        <v>554.29999999999995</v>
      </c>
      <c r="J304" s="231">
        <f t="shared" si="118"/>
        <v>2728.3</v>
      </c>
      <c r="K304" s="229">
        <f t="shared" si="123"/>
        <v>104</v>
      </c>
      <c r="L304" s="229">
        <f t="shared" si="123"/>
        <v>0</v>
      </c>
      <c r="M304" s="229">
        <f t="shared" si="123"/>
        <v>104</v>
      </c>
      <c r="N304" s="229">
        <f t="shared" si="123"/>
        <v>124</v>
      </c>
      <c r="O304" s="229">
        <f t="shared" si="123"/>
        <v>0</v>
      </c>
      <c r="P304" s="229">
        <f t="shared" si="123"/>
        <v>124</v>
      </c>
    </row>
    <row r="305" spans="1:16" ht="15" customHeight="1">
      <c r="A305" s="89" t="s">
        <v>87</v>
      </c>
      <c r="B305" s="42" t="s">
        <v>39</v>
      </c>
      <c r="C305" s="223" t="s">
        <v>84</v>
      </c>
      <c r="D305" s="223" t="s">
        <v>88</v>
      </c>
      <c r="E305" s="223"/>
      <c r="F305" s="223"/>
      <c r="G305" s="223"/>
      <c r="H305" s="229">
        <f t="shared" ref="H305:P309" si="124">H306</f>
        <v>10</v>
      </c>
      <c r="I305" s="229">
        <f t="shared" si="124"/>
        <v>0</v>
      </c>
      <c r="J305" s="231">
        <f t="shared" si="118"/>
        <v>10</v>
      </c>
      <c r="K305" s="229">
        <f t="shared" si="124"/>
        <v>5</v>
      </c>
      <c r="L305" s="229">
        <f t="shared" si="124"/>
        <v>0</v>
      </c>
      <c r="M305" s="229">
        <f t="shared" si="124"/>
        <v>5</v>
      </c>
      <c r="N305" s="229">
        <f t="shared" si="124"/>
        <v>10</v>
      </c>
      <c r="O305" s="229">
        <f t="shared" si="124"/>
        <v>0</v>
      </c>
      <c r="P305" s="229">
        <f t="shared" si="124"/>
        <v>10</v>
      </c>
    </row>
    <row r="306" spans="1:16" ht="28.5" customHeight="1">
      <c r="A306" s="36" t="s">
        <v>43</v>
      </c>
      <c r="B306" s="111" t="s">
        <v>39</v>
      </c>
      <c r="C306" s="223" t="s">
        <v>84</v>
      </c>
      <c r="D306" s="223" t="s">
        <v>88</v>
      </c>
      <c r="E306" s="34" t="s">
        <v>660</v>
      </c>
      <c r="F306" s="223"/>
      <c r="G306" s="223"/>
      <c r="H306" s="229">
        <f t="shared" si="124"/>
        <v>10</v>
      </c>
      <c r="I306" s="229">
        <f t="shared" si="124"/>
        <v>0</v>
      </c>
      <c r="J306" s="231">
        <f t="shared" si="118"/>
        <v>10</v>
      </c>
      <c r="K306" s="229">
        <f t="shared" si="124"/>
        <v>5</v>
      </c>
      <c r="L306" s="229">
        <f t="shared" si="124"/>
        <v>0</v>
      </c>
      <c r="M306" s="229">
        <f t="shared" si="124"/>
        <v>5</v>
      </c>
      <c r="N306" s="229">
        <f t="shared" si="124"/>
        <v>10</v>
      </c>
      <c r="O306" s="229">
        <f t="shared" si="124"/>
        <v>0</v>
      </c>
      <c r="P306" s="229">
        <f t="shared" si="124"/>
        <v>10</v>
      </c>
    </row>
    <row r="307" spans="1:16" ht="38.25">
      <c r="A307" s="38" t="s">
        <v>180</v>
      </c>
      <c r="B307" s="78" t="s">
        <v>39</v>
      </c>
      <c r="C307" s="224" t="s">
        <v>84</v>
      </c>
      <c r="D307" s="224" t="s">
        <v>88</v>
      </c>
      <c r="E307" s="35" t="s">
        <v>705</v>
      </c>
      <c r="F307" s="224"/>
      <c r="G307" s="224"/>
      <c r="H307" s="228">
        <f t="shared" si="124"/>
        <v>10</v>
      </c>
      <c r="I307" s="228">
        <f t="shared" si="124"/>
        <v>0</v>
      </c>
      <c r="J307" s="231">
        <f t="shared" si="118"/>
        <v>10</v>
      </c>
      <c r="K307" s="228">
        <f t="shared" si="124"/>
        <v>5</v>
      </c>
      <c r="L307" s="228">
        <f t="shared" si="124"/>
        <v>0</v>
      </c>
      <c r="M307" s="228">
        <f t="shared" si="124"/>
        <v>5</v>
      </c>
      <c r="N307" s="228">
        <f t="shared" si="124"/>
        <v>10</v>
      </c>
      <c r="O307" s="228">
        <f t="shared" si="124"/>
        <v>0</v>
      </c>
      <c r="P307" s="228">
        <f t="shared" si="124"/>
        <v>10</v>
      </c>
    </row>
    <row r="308" spans="1:16" ht="38.25">
      <c r="A308" s="20" t="s">
        <v>73</v>
      </c>
      <c r="B308" s="74" t="s">
        <v>39</v>
      </c>
      <c r="C308" s="224" t="s">
        <v>84</v>
      </c>
      <c r="D308" s="224" t="s">
        <v>88</v>
      </c>
      <c r="E308" s="35" t="s">
        <v>705</v>
      </c>
      <c r="F308" s="224" t="s">
        <v>27</v>
      </c>
      <c r="G308" s="224"/>
      <c r="H308" s="228">
        <f t="shared" si="124"/>
        <v>10</v>
      </c>
      <c r="I308" s="228">
        <f t="shared" si="124"/>
        <v>0</v>
      </c>
      <c r="J308" s="231">
        <f t="shared" si="118"/>
        <v>10</v>
      </c>
      <c r="K308" s="228">
        <f t="shared" si="124"/>
        <v>5</v>
      </c>
      <c r="L308" s="228">
        <f t="shared" si="124"/>
        <v>0</v>
      </c>
      <c r="M308" s="228">
        <f t="shared" si="124"/>
        <v>5</v>
      </c>
      <c r="N308" s="228">
        <f t="shared" si="124"/>
        <v>10</v>
      </c>
      <c r="O308" s="228">
        <f t="shared" si="124"/>
        <v>0</v>
      </c>
      <c r="P308" s="228">
        <f t="shared" si="124"/>
        <v>10</v>
      </c>
    </row>
    <row r="309" spans="1:16" ht="38.25">
      <c r="A309" s="20" t="s">
        <v>90</v>
      </c>
      <c r="B309" s="74" t="s">
        <v>39</v>
      </c>
      <c r="C309" s="224" t="s">
        <v>84</v>
      </c>
      <c r="D309" s="224" t="s">
        <v>88</v>
      </c>
      <c r="E309" s="35" t="s">
        <v>705</v>
      </c>
      <c r="F309" s="224" t="s">
        <v>29</v>
      </c>
      <c r="G309" s="224"/>
      <c r="H309" s="228">
        <f t="shared" si="124"/>
        <v>10</v>
      </c>
      <c r="I309" s="228">
        <f t="shared" si="124"/>
        <v>0</v>
      </c>
      <c r="J309" s="231">
        <f t="shared" si="118"/>
        <v>10</v>
      </c>
      <c r="K309" s="228">
        <f t="shared" si="124"/>
        <v>5</v>
      </c>
      <c r="L309" s="228">
        <f t="shared" si="124"/>
        <v>0</v>
      </c>
      <c r="M309" s="228">
        <f t="shared" si="124"/>
        <v>5</v>
      </c>
      <c r="N309" s="228">
        <f t="shared" si="124"/>
        <v>10</v>
      </c>
      <c r="O309" s="228">
        <f t="shared" si="124"/>
        <v>0</v>
      </c>
      <c r="P309" s="228">
        <f t="shared" si="124"/>
        <v>10</v>
      </c>
    </row>
    <row r="310" spans="1:16" ht="12.75" customHeight="1">
      <c r="A310" s="26" t="s">
        <v>9</v>
      </c>
      <c r="B310" s="74" t="s">
        <v>39</v>
      </c>
      <c r="C310" s="224" t="s">
        <v>84</v>
      </c>
      <c r="D310" s="224" t="s">
        <v>88</v>
      </c>
      <c r="E310" s="35" t="s">
        <v>705</v>
      </c>
      <c r="F310" s="224" t="s">
        <v>29</v>
      </c>
      <c r="G310" s="224" t="s">
        <v>10</v>
      </c>
      <c r="H310" s="233">
        <v>10</v>
      </c>
      <c r="I310" s="233"/>
      <c r="J310" s="231">
        <f t="shared" si="118"/>
        <v>10</v>
      </c>
      <c r="K310" s="120">
        <v>5</v>
      </c>
      <c r="L310" s="120"/>
      <c r="M310" s="231">
        <f t="shared" si="119"/>
        <v>5</v>
      </c>
      <c r="N310" s="120">
        <v>10</v>
      </c>
      <c r="O310" s="272"/>
      <c r="P310" s="281">
        <f t="shared" si="120"/>
        <v>10</v>
      </c>
    </row>
    <row r="311" spans="1:16" ht="38.25">
      <c r="A311" s="92" t="s">
        <v>691</v>
      </c>
      <c r="B311" s="74" t="s">
        <v>39</v>
      </c>
      <c r="C311" s="224" t="s">
        <v>84</v>
      </c>
      <c r="D311" s="224" t="s">
        <v>88</v>
      </c>
      <c r="E311" s="224" t="s">
        <v>690</v>
      </c>
      <c r="F311" s="224"/>
      <c r="G311" s="224"/>
      <c r="H311" s="120">
        <f t="shared" ref="H311:P313" si="125">H312</f>
        <v>2000</v>
      </c>
      <c r="I311" s="120">
        <f t="shared" si="125"/>
        <v>0</v>
      </c>
      <c r="J311" s="231">
        <f t="shared" si="118"/>
        <v>2000</v>
      </c>
      <c r="K311" s="120">
        <f t="shared" si="125"/>
        <v>0</v>
      </c>
      <c r="L311" s="120">
        <f t="shared" si="125"/>
        <v>0</v>
      </c>
      <c r="M311" s="120">
        <f t="shared" si="125"/>
        <v>0</v>
      </c>
      <c r="N311" s="120">
        <f t="shared" si="125"/>
        <v>0</v>
      </c>
      <c r="O311" s="120">
        <f t="shared" si="125"/>
        <v>0</v>
      </c>
      <c r="P311" s="120">
        <f t="shared" si="125"/>
        <v>0</v>
      </c>
    </row>
    <row r="312" spans="1:16" ht="41.25" customHeight="1">
      <c r="A312" s="92" t="s">
        <v>822</v>
      </c>
      <c r="B312" s="74" t="s">
        <v>39</v>
      </c>
      <c r="C312" s="224" t="s">
        <v>84</v>
      </c>
      <c r="D312" s="224" t="s">
        <v>88</v>
      </c>
      <c r="E312" s="224" t="s">
        <v>828</v>
      </c>
      <c r="F312" s="224"/>
      <c r="G312" s="224"/>
      <c r="H312" s="120">
        <f t="shared" si="125"/>
        <v>2000</v>
      </c>
      <c r="I312" s="120">
        <f t="shared" si="125"/>
        <v>0</v>
      </c>
      <c r="J312" s="231">
        <f t="shared" si="118"/>
        <v>2000</v>
      </c>
      <c r="K312" s="120">
        <f t="shared" si="125"/>
        <v>0</v>
      </c>
      <c r="L312" s="120">
        <f t="shared" si="125"/>
        <v>0</v>
      </c>
      <c r="M312" s="120">
        <f t="shared" si="125"/>
        <v>0</v>
      </c>
      <c r="N312" s="120">
        <f t="shared" si="125"/>
        <v>0</v>
      </c>
      <c r="O312" s="120">
        <f t="shared" si="125"/>
        <v>0</v>
      </c>
      <c r="P312" s="120">
        <f t="shared" si="125"/>
        <v>0</v>
      </c>
    </row>
    <row r="313" spans="1:16" ht="104.25" customHeight="1">
      <c r="A313" s="226" t="s">
        <v>870</v>
      </c>
      <c r="B313" s="74" t="s">
        <v>39</v>
      </c>
      <c r="C313" s="224" t="s">
        <v>84</v>
      </c>
      <c r="D313" s="224" t="s">
        <v>88</v>
      </c>
      <c r="E313" s="35" t="s">
        <v>872</v>
      </c>
      <c r="F313" s="224"/>
      <c r="G313" s="224"/>
      <c r="H313" s="120">
        <f t="shared" si="125"/>
        <v>2000</v>
      </c>
      <c r="I313" s="120">
        <f t="shared" si="125"/>
        <v>0</v>
      </c>
      <c r="J313" s="231">
        <f t="shared" si="118"/>
        <v>2000</v>
      </c>
      <c r="K313" s="120">
        <f t="shared" si="125"/>
        <v>0</v>
      </c>
      <c r="L313" s="120">
        <f t="shared" si="125"/>
        <v>0</v>
      </c>
      <c r="M313" s="120">
        <f t="shared" si="125"/>
        <v>0</v>
      </c>
      <c r="N313" s="120">
        <f t="shared" si="125"/>
        <v>0</v>
      </c>
      <c r="O313" s="120">
        <f t="shared" si="125"/>
        <v>0</v>
      </c>
      <c r="P313" s="120">
        <f t="shared" si="125"/>
        <v>0</v>
      </c>
    </row>
    <row r="314" spans="1:16" ht="25.5">
      <c r="A314" s="226" t="s">
        <v>871</v>
      </c>
      <c r="B314" s="74" t="s">
        <v>39</v>
      </c>
      <c r="C314" s="224" t="s">
        <v>84</v>
      </c>
      <c r="D314" s="224" t="s">
        <v>88</v>
      </c>
      <c r="E314" s="35" t="s">
        <v>873</v>
      </c>
      <c r="F314" s="224"/>
      <c r="G314" s="224"/>
      <c r="H314" s="120">
        <f t="shared" ref="H314:P314" si="126">H315+H318</f>
        <v>2000</v>
      </c>
      <c r="I314" s="120">
        <f t="shared" si="126"/>
        <v>0</v>
      </c>
      <c r="J314" s="231">
        <f t="shared" si="118"/>
        <v>2000</v>
      </c>
      <c r="K314" s="120">
        <f t="shared" si="126"/>
        <v>0</v>
      </c>
      <c r="L314" s="120">
        <f t="shared" si="126"/>
        <v>0</v>
      </c>
      <c r="M314" s="120">
        <f t="shared" si="126"/>
        <v>0</v>
      </c>
      <c r="N314" s="120">
        <f t="shared" si="126"/>
        <v>0</v>
      </c>
      <c r="O314" s="120">
        <f t="shared" si="126"/>
        <v>0</v>
      </c>
      <c r="P314" s="120">
        <f t="shared" si="126"/>
        <v>0</v>
      </c>
    </row>
    <row r="315" spans="1:16" ht="38.25" hidden="1">
      <c r="A315" s="20" t="s">
        <v>82</v>
      </c>
      <c r="B315" s="74" t="s">
        <v>39</v>
      </c>
      <c r="C315" s="224" t="s">
        <v>84</v>
      </c>
      <c r="D315" s="224" t="s">
        <v>88</v>
      </c>
      <c r="E315" s="35" t="s">
        <v>873</v>
      </c>
      <c r="F315" s="224" t="s">
        <v>27</v>
      </c>
      <c r="G315" s="224"/>
      <c r="H315" s="120">
        <f t="shared" ref="H315:N316" si="127">H316</f>
        <v>0</v>
      </c>
      <c r="I315" s="120"/>
      <c r="J315" s="231">
        <f t="shared" si="118"/>
        <v>0</v>
      </c>
      <c r="K315" s="120">
        <f t="shared" si="127"/>
        <v>0</v>
      </c>
      <c r="L315" s="120"/>
      <c r="M315" s="231">
        <f t="shared" si="119"/>
        <v>0</v>
      </c>
      <c r="N315" s="120">
        <f t="shared" si="127"/>
        <v>0</v>
      </c>
      <c r="O315" s="272"/>
      <c r="P315" s="281">
        <f t="shared" si="120"/>
        <v>0</v>
      </c>
    </row>
    <row r="316" spans="1:16" ht="38.25" hidden="1">
      <c r="A316" s="20" t="s">
        <v>90</v>
      </c>
      <c r="B316" s="74" t="s">
        <v>39</v>
      </c>
      <c r="C316" s="224" t="s">
        <v>84</v>
      </c>
      <c r="D316" s="224" t="s">
        <v>88</v>
      </c>
      <c r="E316" s="35" t="s">
        <v>873</v>
      </c>
      <c r="F316" s="224" t="s">
        <v>29</v>
      </c>
      <c r="G316" s="224"/>
      <c r="H316" s="120">
        <f t="shared" si="127"/>
        <v>0</v>
      </c>
      <c r="I316" s="120"/>
      <c r="J316" s="231">
        <f t="shared" si="118"/>
        <v>0</v>
      </c>
      <c r="K316" s="120">
        <f t="shared" si="127"/>
        <v>0</v>
      </c>
      <c r="L316" s="120"/>
      <c r="M316" s="231">
        <f t="shared" si="119"/>
        <v>0</v>
      </c>
      <c r="N316" s="120">
        <f t="shared" si="127"/>
        <v>0</v>
      </c>
      <c r="O316" s="272"/>
      <c r="P316" s="281">
        <f t="shared" si="120"/>
        <v>0</v>
      </c>
    </row>
    <row r="317" spans="1:16" ht="12.75" hidden="1" customHeight="1">
      <c r="A317" s="226" t="s">
        <v>9</v>
      </c>
      <c r="B317" s="74" t="s">
        <v>39</v>
      </c>
      <c r="C317" s="224" t="s">
        <v>84</v>
      </c>
      <c r="D317" s="224" t="s">
        <v>88</v>
      </c>
      <c r="E317" s="35" t="s">
        <v>873</v>
      </c>
      <c r="F317" s="224" t="s">
        <v>29</v>
      </c>
      <c r="G317" s="224" t="s">
        <v>10</v>
      </c>
      <c r="H317" s="233"/>
      <c r="I317" s="233"/>
      <c r="J317" s="231">
        <f t="shared" si="118"/>
        <v>0</v>
      </c>
      <c r="K317" s="120"/>
      <c r="L317" s="120"/>
      <c r="M317" s="231">
        <f t="shared" si="119"/>
        <v>0</v>
      </c>
      <c r="N317" s="118"/>
      <c r="O317" s="272"/>
      <c r="P317" s="281">
        <f t="shared" si="120"/>
        <v>0</v>
      </c>
    </row>
    <row r="318" spans="1:16" ht="52.5" customHeight="1">
      <c r="A318" s="64" t="s">
        <v>92</v>
      </c>
      <c r="B318" s="74" t="s">
        <v>39</v>
      </c>
      <c r="C318" s="224" t="s">
        <v>84</v>
      </c>
      <c r="D318" s="224" t="s">
        <v>88</v>
      </c>
      <c r="E318" s="35" t="s">
        <v>873</v>
      </c>
      <c r="F318" s="224" t="s">
        <v>93</v>
      </c>
      <c r="G318" s="224"/>
      <c r="H318" s="120">
        <f t="shared" ref="H318:P319" si="128">H319</f>
        <v>2000</v>
      </c>
      <c r="I318" s="120">
        <f t="shared" si="128"/>
        <v>0</v>
      </c>
      <c r="J318" s="231">
        <f t="shared" si="118"/>
        <v>2000</v>
      </c>
      <c r="K318" s="120">
        <f t="shared" si="128"/>
        <v>0</v>
      </c>
      <c r="L318" s="120">
        <f t="shared" si="128"/>
        <v>0</v>
      </c>
      <c r="M318" s="120">
        <f t="shared" si="128"/>
        <v>0</v>
      </c>
      <c r="N318" s="120">
        <f t="shared" si="128"/>
        <v>0</v>
      </c>
      <c r="O318" s="120">
        <f t="shared" si="128"/>
        <v>0</v>
      </c>
      <c r="P318" s="120">
        <f t="shared" si="128"/>
        <v>0</v>
      </c>
    </row>
    <row r="319" spans="1:16">
      <c r="A319" s="64" t="s">
        <v>149</v>
      </c>
      <c r="B319" s="74" t="s">
        <v>39</v>
      </c>
      <c r="C319" s="224" t="s">
        <v>84</v>
      </c>
      <c r="D319" s="224" t="s">
        <v>88</v>
      </c>
      <c r="E319" s="35" t="s">
        <v>873</v>
      </c>
      <c r="F319" s="224" t="s">
        <v>874</v>
      </c>
      <c r="G319" s="224"/>
      <c r="H319" s="120">
        <f t="shared" si="128"/>
        <v>2000</v>
      </c>
      <c r="I319" s="120">
        <f t="shared" si="128"/>
        <v>0</v>
      </c>
      <c r="J319" s="231">
        <f t="shared" si="118"/>
        <v>2000</v>
      </c>
      <c r="K319" s="120">
        <f t="shared" si="128"/>
        <v>0</v>
      </c>
      <c r="L319" s="120">
        <f t="shared" si="128"/>
        <v>0</v>
      </c>
      <c r="M319" s="120">
        <f t="shared" si="128"/>
        <v>0</v>
      </c>
      <c r="N319" s="120">
        <f t="shared" si="128"/>
        <v>0</v>
      </c>
      <c r="O319" s="120">
        <f t="shared" si="128"/>
        <v>0</v>
      </c>
      <c r="P319" s="120">
        <f t="shared" si="128"/>
        <v>0</v>
      </c>
    </row>
    <row r="320" spans="1:16" ht="12.75" customHeight="1">
      <c r="A320" s="226" t="s">
        <v>9</v>
      </c>
      <c r="B320" s="74" t="s">
        <v>39</v>
      </c>
      <c r="C320" s="224" t="s">
        <v>84</v>
      </c>
      <c r="D320" s="224" t="s">
        <v>88</v>
      </c>
      <c r="E320" s="35" t="s">
        <v>873</v>
      </c>
      <c r="F320" s="224" t="s">
        <v>874</v>
      </c>
      <c r="G320" s="224" t="s">
        <v>10</v>
      </c>
      <c r="H320" s="233">
        <v>2000</v>
      </c>
      <c r="I320" s="233"/>
      <c r="J320" s="231">
        <f t="shared" si="118"/>
        <v>2000</v>
      </c>
      <c r="K320" s="120"/>
      <c r="L320" s="120"/>
      <c r="M320" s="231">
        <f t="shared" si="119"/>
        <v>0</v>
      </c>
      <c r="N320" s="118"/>
      <c r="O320" s="272"/>
      <c r="P320" s="281">
        <f t="shared" si="120"/>
        <v>0</v>
      </c>
    </row>
    <row r="321" spans="1:16" ht="14.25" customHeight="1">
      <c r="A321" s="37" t="s">
        <v>176</v>
      </c>
      <c r="B321" s="79" t="s">
        <v>39</v>
      </c>
      <c r="C321" s="223" t="s">
        <v>84</v>
      </c>
      <c r="D321" s="223" t="s">
        <v>177</v>
      </c>
      <c r="E321" s="34"/>
      <c r="F321" s="223"/>
      <c r="G321" s="223"/>
      <c r="H321" s="229">
        <f>H322+H354+H335</f>
        <v>164</v>
      </c>
      <c r="I321" s="229">
        <f>I322+I354+I335</f>
        <v>554.29999999999995</v>
      </c>
      <c r="J321" s="231">
        <f t="shared" si="118"/>
        <v>718.3</v>
      </c>
      <c r="K321" s="229">
        <f>K322+K354+K335</f>
        <v>99</v>
      </c>
      <c r="L321" s="229">
        <f t="shared" ref="L321:P321" si="129">L322+L354+L335</f>
        <v>0</v>
      </c>
      <c r="M321" s="229">
        <f t="shared" si="129"/>
        <v>99</v>
      </c>
      <c r="N321" s="229">
        <f t="shared" si="129"/>
        <v>114</v>
      </c>
      <c r="O321" s="229">
        <f t="shared" si="129"/>
        <v>0</v>
      </c>
      <c r="P321" s="229">
        <f t="shared" si="129"/>
        <v>114</v>
      </c>
    </row>
    <row r="322" spans="1:16" ht="27.75" customHeight="1">
      <c r="A322" s="100" t="s">
        <v>16</v>
      </c>
      <c r="B322" s="101" t="s">
        <v>39</v>
      </c>
      <c r="C322" s="224" t="s">
        <v>84</v>
      </c>
      <c r="D322" s="224" t="s">
        <v>177</v>
      </c>
      <c r="E322" s="35" t="s">
        <v>660</v>
      </c>
      <c r="F322" s="224"/>
      <c r="G322" s="224"/>
      <c r="H322" s="228">
        <f>H323+H327+H331</f>
        <v>164</v>
      </c>
      <c r="I322" s="228">
        <f>I323+I327+I331</f>
        <v>54.3</v>
      </c>
      <c r="J322" s="231">
        <f t="shared" si="118"/>
        <v>218.3</v>
      </c>
      <c r="K322" s="228">
        <f t="shared" ref="K322:P322" si="130">K323+K327+K331</f>
        <v>99</v>
      </c>
      <c r="L322" s="228">
        <f t="shared" si="130"/>
        <v>0</v>
      </c>
      <c r="M322" s="228">
        <f t="shared" si="130"/>
        <v>99</v>
      </c>
      <c r="N322" s="228">
        <f t="shared" si="130"/>
        <v>114</v>
      </c>
      <c r="O322" s="228">
        <f t="shared" si="130"/>
        <v>0</v>
      </c>
      <c r="P322" s="228">
        <f t="shared" si="130"/>
        <v>114</v>
      </c>
    </row>
    <row r="323" spans="1:16" ht="102.75" customHeight="1">
      <c r="A323" s="268" t="s">
        <v>913</v>
      </c>
      <c r="B323" s="101" t="s">
        <v>39</v>
      </c>
      <c r="C323" s="224" t="s">
        <v>84</v>
      </c>
      <c r="D323" s="224" t="s">
        <v>177</v>
      </c>
      <c r="E323" s="35" t="s">
        <v>706</v>
      </c>
      <c r="F323" s="224"/>
      <c r="G323" s="224"/>
      <c r="H323" s="228">
        <f t="shared" ref="H323:P325" si="131">H324</f>
        <v>100</v>
      </c>
      <c r="I323" s="228">
        <f t="shared" si="131"/>
        <v>54.3</v>
      </c>
      <c r="J323" s="231">
        <f t="shared" si="118"/>
        <v>154.30000000000001</v>
      </c>
      <c r="K323" s="228">
        <f t="shared" si="131"/>
        <v>50</v>
      </c>
      <c r="L323" s="228">
        <f t="shared" si="131"/>
        <v>0</v>
      </c>
      <c r="M323" s="228">
        <f t="shared" si="131"/>
        <v>50</v>
      </c>
      <c r="N323" s="228">
        <f t="shared" si="131"/>
        <v>50</v>
      </c>
      <c r="O323" s="228">
        <f t="shared" si="131"/>
        <v>0</v>
      </c>
      <c r="P323" s="228">
        <f t="shared" si="131"/>
        <v>50</v>
      </c>
    </row>
    <row r="324" spans="1:16" ht="38.25">
      <c r="A324" s="20" t="s">
        <v>73</v>
      </c>
      <c r="B324" s="101" t="s">
        <v>39</v>
      </c>
      <c r="C324" s="224" t="s">
        <v>84</v>
      </c>
      <c r="D324" s="224" t="s">
        <v>177</v>
      </c>
      <c r="E324" s="35" t="s">
        <v>706</v>
      </c>
      <c r="F324" s="224" t="s">
        <v>27</v>
      </c>
      <c r="G324" s="224"/>
      <c r="H324" s="228">
        <f t="shared" si="131"/>
        <v>100</v>
      </c>
      <c r="I324" s="228">
        <f t="shared" si="131"/>
        <v>54.3</v>
      </c>
      <c r="J324" s="231">
        <f t="shared" si="118"/>
        <v>154.30000000000001</v>
      </c>
      <c r="K324" s="228">
        <f t="shared" si="131"/>
        <v>50</v>
      </c>
      <c r="L324" s="228">
        <f t="shared" si="131"/>
        <v>0</v>
      </c>
      <c r="M324" s="228">
        <f t="shared" si="131"/>
        <v>50</v>
      </c>
      <c r="N324" s="228">
        <f t="shared" si="131"/>
        <v>50</v>
      </c>
      <c r="O324" s="228">
        <f t="shared" si="131"/>
        <v>0</v>
      </c>
      <c r="P324" s="228">
        <f t="shared" si="131"/>
        <v>50</v>
      </c>
    </row>
    <row r="325" spans="1:16" ht="38.25">
      <c r="A325" s="20" t="s">
        <v>90</v>
      </c>
      <c r="B325" s="101" t="s">
        <v>39</v>
      </c>
      <c r="C325" s="224" t="s">
        <v>84</v>
      </c>
      <c r="D325" s="224" t="s">
        <v>177</v>
      </c>
      <c r="E325" s="35" t="s">
        <v>706</v>
      </c>
      <c r="F325" s="224" t="s">
        <v>29</v>
      </c>
      <c r="G325" s="224"/>
      <c r="H325" s="228">
        <f t="shared" si="131"/>
        <v>100</v>
      </c>
      <c r="I325" s="228">
        <f t="shared" si="131"/>
        <v>54.3</v>
      </c>
      <c r="J325" s="231">
        <f t="shared" si="118"/>
        <v>154.30000000000001</v>
      </c>
      <c r="K325" s="228">
        <f t="shared" si="131"/>
        <v>50</v>
      </c>
      <c r="L325" s="228">
        <f t="shared" si="131"/>
        <v>0</v>
      </c>
      <c r="M325" s="228">
        <f t="shared" si="131"/>
        <v>50</v>
      </c>
      <c r="N325" s="228">
        <f t="shared" si="131"/>
        <v>50</v>
      </c>
      <c r="O325" s="228">
        <f t="shared" si="131"/>
        <v>0</v>
      </c>
      <c r="P325" s="228">
        <f t="shared" si="131"/>
        <v>50</v>
      </c>
    </row>
    <row r="326" spans="1:16">
      <c r="A326" s="226" t="s">
        <v>9</v>
      </c>
      <c r="B326" s="101" t="s">
        <v>39</v>
      </c>
      <c r="C326" s="224" t="s">
        <v>84</v>
      </c>
      <c r="D326" s="224" t="s">
        <v>177</v>
      </c>
      <c r="E326" s="35" t="s">
        <v>706</v>
      </c>
      <c r="F326" s="224" t="s">
        <v>29</v>
      </c>
      <c r="G326" s="224" t="s">
        <v>10</v>
      </c>
      <c r="H326" s="228">
        <v>100</v>
      </c>
      <c r="I326" s="228">
        <v>54.3</v>
      </c>
      <c r="J326" s="231">
        <f t="shared" si="118"/>
        <v>154.30000000000001</v>
      </c>
      <c r="K326" s="120">
        <v>50</v>
      </c>
      <c r="L326" s="120"/>
      <c r="M326" s="231">
        <f t="shared" si="119"/>
        <v>50</v>
      </c>
      <c r="N326" s="120">
        <v>50</v>
      </c>
      <c r="O326" s="272"/>
      <c r="P326" s="281">
        <f t="shared" si="120"/>
        <v>50</v>
      </c>
    </row>
    <row r="327" spans="1:16" ht="38.25" customHeight="1">
      <c r="A327" s="137" t="s">
        <v>914</v>
      </c>
      <c r="B327" s="101" t="s">
        <v>39</v>
      </c>
      <c r="C327" s="224" t="s">
        <v>84</v>
      </c>
      <c r="D327" s="224" t="s">
        <v>177</v>
      </c>
      <c r="E327" s="35" t="s">
        <v>707</v>
      </c>
      <c r="F327" s="224"/>
      <c r="G327" s="224"/>
      <c r="H327" s="228">
        <f t="shared" ref="H327:P329" si="132">H328</f>
        <v>40</v>
      </c>
      <c r="I327" s="228">
        <f t="shared" si="132"/>
        <v>0</v>
      </c>
      <c r="J327" s="231">
        <f t="shared" si="118"/>
        <v>40</v>
      </c>
      <c r="K327" s="228">
        <f t="shared" si="132"/>
        <v>40</v>
      </c>
      <c r="L327" s="228">
        <f t="shared" si="132"/>
        <v>0</v>
      </c>
      <c r="M327" s="228">
        <f t="shared" si="132"/>
        <v>40</v>
      </c>
      <c r="N327" s="228">
        <f t="shared" si="132"/>
        <v>40</v>
      </c>
      <c r="O327" s="228">
        <f t="shared" si="132"/>
        <v>0</v>
      </c>
      <c r="P327" s="228">
        <f t="shared" si="132"/>
        <v>40</v>
      </c>
    </row>
    <row r="328" spans="1:16" ht="38.25">
      <c r="A328" s="20" t="s">
        <v>73</v>
      </c>
      <c r="B328" s="101" t="s">
        <v>39</v>
      </c>
      <c r="C328" s="224" t="s">
        <v>84</v>
      </c>
      <c r="D328" s="224" t="s">
        <v>177</v>
      </c>
      <c r="E328" s="35" t="s">
        <v>707</v>
      </c>
      <c r="F328" s="224" t="s">
        <v>27</v>
      </c>
      <c r="G328" s="224"/>
      <c r="H328" s="228">
        <f t="shared" si="132"/>
        <v>40</v>
      </c>
      <c r="I328" s="228">
        <f t="shared" si="132"/>
        <v>0</v>
      </c>
      <c r="J328" s="231">
        <f t="shared" si="118"/>
        <v>40</v>
      </c>
      <c r="K328" s="228">
        <f t="shared" si="132"/>
        <v>40</v>
      </c>
      <c r="L328" s="228">
        <f t="shared" si="132"/>
        <v>0</v>
      </c>
      <c r="M328" s="228">
        <f t="shared" si="132"/>
        <v>40</v>
      </c>
      <c r="N328" s="228">
        <f t="shared" si="132"/>
        <v>40</v>
      </c>
      <c r="O328" s="228">
        <f t="shared" si="132"/>
        <v>0</v>
      </c>
      <c r="P328" s="228">
        <f t="shared" si="132"/>
        <v>40</v>
      </c>
    </row>
    <row r="329" spans="1:16" ht="38.25">
      <c r="A329" s="20" t="s">
        <v>90</v>
      </c>
      <c r="B329" s="101" t="s">
        <v>39</v>
      </c>
      <c r="C329" s="224" t="s">
        <v>84</v>
      </c>
      <c r="D329" s="224" t="s">
        <v>177</v>
      </c>
      <c r="E329" s="35" t="s">
        <v>707</v>
      </c>
      <c r="F329" s="224" t="s">
        <v>29</v>
      </c>
      <c r="G329" s="224"/>
      <c r="H329" s="228">
        <f t="shared" si="132"/>
        <v>40</v>
      </c>
      <c r="I329" s="228">
        <f t="shared" si="132"/>
        <v>0</v>
      </c>
      <c r="J329" s="231">
        <f t="shared" si="118"/>
        <v>40</v>
      </c>
      <c r="K329" s="228">
        <f t="shared" si="132"/>
        <v>40</v>
      </c>
      <c r="L329" s="228">
        <f t="shared" si="132"/>
        <v>0</v>
      </c>
      <c r="M329" s="228">
        <f t="shared" si="132"/>
        <v>40</v>
      </c>
      <c r="N329" s="228">
        <f t="shared" si="132"/>
        <v>40</v>
      </c>
      <c r="O329" s="228">
        <f t="shared" si="132"/>
        <v>0</v>
      </c>
      <c r="P329" s="228">
        <f t="shared" si="132"/>
        <v>40</v>
      </c>
    </row>
    <row r="330" spans="1:16">
      <c r="A330" s="226" t="s">
        <v>9</v>
      </c>
      <c r="B330" s="101" t="s">
        <v>39</v>
      </c>
      <c r="C330" s="224" t="s">
        <v>84</v>
      </c>
      <c r="D330" s="224" t="s">
        <v>177</v>
      </c>
      <c r="E330" s="35" t="s">
        <v>707</v>
      </c>
      <c r="F330" s="224" t="s">
        <v>29</v>
      </c>
      <c r="G330" s="224" t="s">
        <v>10</v>
      </c>
      <c r="H330" s="228">
        <v>40</v>
      </c>
      <c r="I330" s="228"/>
      <c r="J330" s="231">
        <f t="shared" si="118"/>
        <v>40</v>
      </c>
      <c r="K330" s="120">
        <v>40</v>
      </c>
      <c r="L330" s="120"/>
      <c r="M330" s="231">
        <f t="shared" si="119"/>
        <v>40</v>
      </c>
      <c r="N330" s="120">
        <v>40</v>
      </c>
      <c r="O330" s="272"/>
      <c r="P330" s="281">
        <f t="shared" si="120"/>
        <v>40</v>
      </c>
    </row>
    <row r="331" spans="1:16" ht="37.5" customHeight="1">
      <c r="A331" s="92" t="s">
        <v>918</v>
      </c>
      <c r="B331" s="123" t="s">
        <v>39</v>
      </c>
      <c r="C331" s="224" t="s">
        <v>84</v>
      </c>
      <c r="D331" s="224" t="s">
        <v>177</v>
      </c>
      <c r="E331" s="35" t="s">
        <v>709</v>
      </c>
      <c r="F331" s="224"/>
      <c r="G331" s="224"/>
      <c r="H331" s="228">
        <f t="shared" ref="H331:P333" si="133">H332</f>
        <v>24</v>
      </c>
      <c r="I331" s="228">
        <f t="shared" si="133"/>
        <v>0</v>
      </c>
      <c r="J331" s="231">
        <f t="shared" si="118"/>
        <v>24</v>
      </c>
      <c r="K331" s="228">
        <f t="shared" si="133"/>
        <v>9</v>
      </c>
      <c r="L331" s="228">
        <f t="shared" si="133"/>
        <v>0</v>
      </c>
      <c r="M331" s="228">
        <f t="shared" si="133"/>
        <v>9</v>
      </c>
      <c r="N331" s="228">
        <f t="shared" si="133"/>
        <v>24</v>
      </c>
      <c r="O331" s="228">
        <f t="shared" si="133"/>
        <v>0</v>
      </c>
      <c r="P331" s="228">
        <f t="shared" si="133"/>
        <v>24</v>
      </c>
    </row>
    <row r="332" spans="1:16" ht="38.25">
      <c r="A332" s="20" t="s">
        <v>73</v>
      </c>
      <c r="B332" s="74" t="s">
        <v>39</v>
      </c>
      <c r="C332" s="224" t="s">
        <v>84</v>
      </c>
      <c r="D332" s="224" t="s">
        <v>177</v>
      </c>
      <c r="E332" s="35" t="s">
        <v>709</v>
      </c>
      <c r="F332" s="224" t="s">
        <v>27</v>
      </c>
      <c r="G332" s="224"/>
      <c r="H332" s="228">
        <f t="shared" si="133"/>
        <v>24</v>
      </c>
      <c r="I332" s="228">
        <f t="shared" si="133"/>
        <v>0</v>
      </c>
      <c r="J332" s="231">
        <f t="shared" si="118"/>
        <v>24</v>
      </c>
      <c r="K332" s="228">
        <f t="shared" si="133"/>
        <v>9</v>
      </c>
      <c r="L332" s="228">
        <f t="shared" si="133"/>
        <v>0</v>
      </c>
      <c r="M332" s="228">
        <f t="shared" si="133"/>
        <v>9</v>
      </c>
      <c r="N332" s="228">
        <f t="shared" si="133"/>
        <v>24</v>
      </c>
      <c r="O332" s="228">
        <f t="shared" si="133"/>
        <v>0</v>
      </c>
      <c r="P332" s="228">
        <f t="shared" si="133"/>
        <v>24</v>
      </c>
    </row>
    <row r="333" spans="1:16" ht="38.25">
      <c r="A333" s="20" t="s">
        <v>90</v>
      </c>
      <c r="B333" s="74" t="s">
        <v>39</v>
      </c>
      <c r="C333" s="224" t="s">
        <v>84</v>
      </c>
      <c r="D333" s="224" t="s">
        <v>177</v>
      </c>
      <c r="E333" s="35" t="s">
        <v>709</v>
      </c>
      <c r="F333" s="224" t="s">
        <v>29</v>
      </c>
      <c r="G333" s="224"/>
      <c r="H333" s="228">
        <f t="shared" si="133"/>
        <v>24</v>
      </c>
      <c r="I333" s="228">
        <f t="shared" si="133"/>
        <v>0</v>
      </c>
      <c r="J333" s="231">
        <f t="shared" si="118"/>
        <v>24</v>
      </c>
      <c r="K333" s="228">
        <f t="shared" si="133"/>
        <v>9</v>
      </c>
      <c r="L333" s="228">
        <f t="shared" si="133"/>
        <v>0</v>
      </c>
      <c r="M333" s="228">
        <f t="shared" si="133"/>
        <v>9</v>
      </c>
      <c r="N333" s="228">
        <f t="shared" si="133"/>
        <v>24</v>
      </c>
      <c r="O333" s="228">
        <f t="shared" si="133"/>
        <v>0</v>
      </c>
      <c r="P333" s="228">
        <f t="shared" si="133"/>
        <v>24</v>
      </c>
    </row>
    <row r="334" spans="1:16" ht="15" customHeight="1">
      <c r="A334" s="226" t="s">
        <v>9</v>
      </c>
      <c r="B334" s="110" t="s">
        <v>39</v>
      </c>
      <c r="C334" s="224" t="s">
        <v>84</v>
      </c>
      <c r="D334" s="224" t="s">
        <v>177</v>
      </c>
      <c r="E334" s="35" t="s">
        <v>709</v>
      </c>
      <c r="F334" s="224" t="s">
        <v>29</v>
      </c>
      <c r="G334" s="224" t="s">
        <v>10</v>
      </c>
      <c r="H334" s="233">
        <v>24</v>
      </c>
      <c r="I334" s="233"/>
      <c r="J334" s="231">
        <f t="shared" si="118"/>
        <v>24</v>
      </c>
      <c r="K334" s="120">
        <v>9</v>
      </c>
      <c r="L334" s="120"/>
      <c r="M334" s="231">
        <f t="shared" si="119"/>
        <v>9</v>
      </c>
      <c r="N334" s="120">
        <v>24</v>
      </c>
      <c r="O334" s="272"/>
      <c r="P334" s="281">
        <f t="shared" si="120"/>
        <v>24</v>
      </c>
    </row>
    <row r="335" spans="1:16" s="253" customFormat="1" ht="38.25" hidden="1">
      <c r="A335" s="92" t="s">
        <v>691</v>
      </c>
      <c r="B335" s="123" t="s">
        <v>39</v>
      </c>
      <c r="C335" s="39" t="s">
        <v>84</v>
      </c>
      <c r="D335" s="39" t="s">
        <v>177</v>
      </c>
      <c r="E335" s="224" t="s">
        <v>690</v>
      </c>
      <c r="F335" s="39"/>
      <c r="G335" s="39"/>
      <c r="H335" s="232">
        <f t="shared" ref="H335:N340" si="134">H336</f>
        <v>0</v>
      </c>
      <c r="I335" s="232"/>
      <c r="J335" s="231">
        <f t="shared" si="118"/>
        <v>0</v>
      </c>
      <c r="K335" s="232">
        <f t="shared" si="134"/>
        <v>0</v>
      </c>
      <c r="L335" s="232"/>
      <c r="M335" s="231">
        <f t="shared" si="119"/>
        <v>0</v>
      </c>
      <c r="N335" s="232">
        <f t="shared" si="134"/>
        <v>0</v>
      </c>
      <c r="O335" s="283"/>
      <c r="P335" s="281">
        <f t="shared" si="120"/>
        <v>0</v>
      </c>
    </row>
    <row r="336" spans="1:16" s="253" customFormat="1" ht="40.5" hidden="1" customHeight="1">
      <c r="A336" s="92" t="s">
        <v>822</v>
      </c>
      <c r="B336" s="123" t="s">
        <v>39</v>
      </c>
      <c r="C336" s="39" t="s">
        <v>84</v>
      </c>
      <c r="D336" s="39" t="s">
        <v>177</v>
      </c>
      <c r="E336" s="224" t="s">
        <v>828</v>
      </c>
      <c r="F336" s="39"/>
      <c r="G336" s="39"/>
      <c r="H336" s="232">
        <f t="shared" si="134"/>
        <v>0</v>
      </c>
      <c r="I336" s="232"/>
      <c r="J336" s="231">
        <f t="shared" si="118"/>
        <v>0</v>
      </c>
      <c r="K336" s="232">
        <f t="shared" si="134"/>
        <v>0</v>
      </c>
      <c r="L336" s="232"/>
      <c r="M336" s="231">
        <f t="shared" si="119"/>
        <v>0</v>
      </c>
      <c r="N336" s="232">
        <f t="shared" si="134"/>
        <v>0</v>
      </c>
      <c r="O336" s="283"/>
      <c r="P336" s="281">
        <f t="shared" si="120"/>
        <v>0</v>
      </c>
    </row>
    <row r="337" spans="1:16" s="253" customFormat="1" ht="38.25" hidden="1">
      <c r="A337" s="92" t="s">
        <v>823</v>
      </c>
      <c r="B337" s="123" t="s">
        <v>39</v>
      </c>
      <c r="C337" s="39" t="s">
        <v>84</v>
      </c>
      <c r="D337" s="39" t="s">
        <v>177</v>
      </c>
      <c r="E337" s="224" t="s">
        <v>825</v>
      </c>
      <c r="F337" s="39"/>
      <c r="G337" s="39"/>
      <c r="H337" s="232">
        <f t="shared" si="134"/>
        <v>0</v>
      </c>
      <c r="I337" s="232"/>
      <c r="J337" s="231">
        <f t="shared" si="118"/>
        <v>0</v>
      </c>
      <c r="K337" s="232">
        <f t="shared" si="134"/>
        <v>0</v>
      </c>
      <c r="L337" s="232"/>
      <c r="M337" s="231">
        <f t="shared" si="119"/>
        <v>0</v>
      </c>
      <c r="N337" s="232">
        <f t="shared" si="134"/>
        <v>0</v>
      </c>
      <c r="O337" s="283"/>
      <c r="P337" s="281">
        <f t="shared" si="120"/>
        <v>0</v>
      </c>
    </row>
    <row r="338" spans="1:16" s="253" customFormat="1" ht="25.5" hidden="1">
      <c r="A338" s="92" t="s">
        <v>214</v>
      </c>
      <c r="B338" s="123" t="s">
        <v>39</v>
      </c>
      <c r="C338" s="39" t="s">
        <v>84</v>
      </c>
      <c r="D338" s="39" t="s">
        <v>177</v>
      </c>
      <c r="E338" s="224" t="s">
        <v>829</v>
      </c>
      <c r="F338" s="39"/>
      <c r="G338" s="39"/>
      <c r="H338" s="232">
        <f t="shared" si="134"/>
        <v>0</v>
      </c>
      <c r="I338" s="232"/>
      <c r="J338" s="231">
        <f t="shared" si="118"/>
        <v>0</v>
      </c>
      <c r="K338" s="232">
        <f t="shared" si="134"/>
        <v>0</v>
      </c>
      <c r="L338" s="232"/>
      <c r="M338" s="231">
        <f t="shared" si="119"/>
        <v>0</v>
      </c>
      <c r="N338" s="232">
        <f t="shared" si="134"/>
        <v>0</v>
      </c>
      <c r="O338" s="283"/>
      <c r="P338" s="281">
        <f t="shared" si="120"/>
        <v>0</v>
      </c>
    </row>
    <row r="339" spans="1:16" s="253" customFormat="1" ht="38.25" hidden="1">
      <c r="A339" s="20" t="s">
        <v>82</v>
      </c>
      <c r="B339" s="123" t="s">
        <v>39</v>
      </c>
      <c r="C339" s="39" t="s">
        <v>84</v>
      </c>
      <c r="D339" s="39" t="s">
        <v>177</v>
      </c>
      <c r="E339" s="224" t="s">
        <v>829</v>
      </c>
      <c r="F339" s="39" t="s">
        <v>27</v>
      </c>
      <c r="G339" s="39"/>
      <c r="H339" s="232">
        <f t="shared" si="134"/>
        <v>0</v>
      </c>
      <c r="I339" s="232"/>
      <c r="J339" s="231">
        <f t="shared" si="118"/>
        <v>0</v>
      </c>
      <c r="K339" s="232">
        <f t="shared" si="134"/>
        <v>0</v>
      </c>
      <c r="L339" s="232"/>
      <c r="M339" s="231">
        <f t="shared" si="119"/>
        <v>0</v>
      </c>
      <c r="N339" s="232">
        <f t="shared" si="134"/>
        <v>0</v>
      </c>
      <c r="O339" s="283"/>
      <c r="P339" s="281">
        <f t="shared" si="120"/>
        <v>0</v>
      </c>
    </row>
    <row r="340" spans="1:16" s="253" customFormat="1" ht="51" hidden="1">
      <c r="A340" s="20" t="s">
        <v>74</v>
      </c>
      <c r="B340" s="123" t="s">
        <v>39</v>
      </c>
      <c r="C340" s="39" t="s">
        <v>84</v>
      </c>
      <c r="D340" s="39" t="s">
        <v>177</v>
      </c>
      <c r="E340" s="224" t="s">
        <v>829</v>
      </c>
      <c r="F340" s="39" t="s">
        <v>29</v>
      </c>
      <c r="G340" s="39"/>
      <c r="H340" s="232">
        <f t="shared" si="134"/>
        <v>0</v>
      </c>
      <c r="I340" s="232"/>
      <c r="J340" s="231">
        <f t="shared" si="118"/>
        <v>0</v>
      </c>
      <c r="K340" s="232">
        <f t="shared" si="134"/>
        <v>0</v>
      </c>
      <c r="L340" s="232"/>
      <c r="M340" s="231">
        <f t="shared" si="119"/>
        <v>0</v>
      </c>
      <c r="N340" s="232">
        <f t="shared" si="134"/>
        <v>0</v>
      </c>
      <c r="O340" s="283"/>
      <c r="P340" s="281">
        <f t="shared" si="120"/>
        <v>0</v>
      </c>
    </row>
    <row r="341" spans="1:16" s="253" customFormat="1" hidden="1">
      <c r="A341" s="226" t="s">
        <v>9</v>
      </c>
      <c r="B341" s="123" t="s">
        <v>39</v>
      </c>
      <c r="C341" s="39" t="s">
        <v>84</v>
      </c>
      <c r="D341" s="39" t="s">
        <v>177</v>
      </c>
      <c r="E341" s="224" t="s">
        <v>829</v>
      </c>
      <c r="F341" s="39" t="s">
        <v>29</v>
      </c>
      <c r="G341" s="39" t="s">
        <v>10</v>
      </c>
      <c r="H341" s="232"/>
      <c r="I341" s="232"/>
      <c r="J341" s="231">
        <f t="shared" si="118"/>
        <v>0</v>
      </c>
      <c r="K341" s="264"/>
      <c r="L341" s="264"/>
      <c r="M341" s="231">
        <f t="shared" si="119"/>
        <v>0</v>
      </c>
      <c r="N341" s="264"/>
      <c r="O341" s="283"/>
      <c r="P341" s="281">
        <f t="shared" si="120"/>
        <v>0</v>
      </c>
    </row>
    <row r="342" spans="1:16" s="252" customFormat="1" ht="25.5" hidden="1">
      <c r="A342" s="226" t="s">
        <v>814</v>
      </c>
      <c r="B342" s="110" t="s">
        <v>39</v>
      </c>
      <c r="C342" s="224" t="s">
        <v>84</v>
      </c>
      <c r="D342" s="224" t="s">
        <v>177</v>
      </c>
      <c r="E342" s="224" t="s">
        <v>824</v>
      </c>
      <c r="F342" s="224"/>
      <c r="G342" s="224"/>
      <c r="H342" s="228">
        <f t="shared" ref="H342:K343" si="135">H343</f>
        <v>0</v>
      </c>
      <c r="I342" s="228"/>
      <c r="J342" s="231">
        <f t="shared" si="118"/>
        <v>0</v>
      </c>
      <c r="K342" s="228">
        <f t="shared" si="135"/>
        <v>0</v>
      </c>
      <c r="L342" s="228"/>
      <c r="M342" s="231">
        <f t="shared" si="119"/>
        <v>0</v>
      </c>
      <c r="N342" s="118"/>
      <c r="O342" s="282"/>
      <c r="P342" s="281">
        <f t="shared" si="120"/>
        <v>0</v>
      </c>
    </row>
    <row r="343" spans="1:16" s="253" customFormat="1" ht="38.25" hidden="1">
      <c r="A343" s="20" t="s">
        <v>73</v>
      </c>
      <c r="B343" s="123" t="s">
        <v>39</v>
      </c>
      <c r="C343" s="39" t="s">
        <v>84</v>
      </c>
      <c r="D343" s="39" t="s">
        <v>177</v>
      </c>
      <c r="E343" s="224" t="s">
        <v>824</v>
      </c>
      <c r="F343" s="39" t="s">
        <v>27</v>
      </c>
      <c r="G343" s="39"/>
      <c r="H343" s="232">
        <f t="shared" si="135"/>
        <v>0</v>
      </c>
      <c r="I343" s="232"/>
      <c r="J343" s="231">
        <f t="shared" si="118"/>
        <v>0</v>
      </c>
      <c r="K343" s="232">
        <f t="shared" si="135"/>
        <v>0</v>
      </c>
      <c r="L343" s="232"/>
      <c r="M343" s="231">
        <f t="shared" si="119"/>
        <v>0</v>
      </c>
      <c r="N343" s="264"/>
      <c r="O343" s="283"/>
      <c r="P343" s="281">
        <f t="shared" si="120"/>
        <v>0</v>
      </c>
    </row>
    <row r="344" spans="1:16" s="253" customFormat="1" ht="38.25" hidden="1">
      <c r="A344" s="20" t="s">
        <v>90</v>
      </c>
      <c r="B344" s="123" t="s">
        <v>39</v>
      </c>
      <c r="C344" s="39" t="s">
        <v>84</v>
      </c>
      <c r="D344" s="39" t="s">
        <v>177</v>
      </c>
      <c r="E344" s="224" t="s">
        <v>824</v>
      </c>
      <c r="F344" s="39" t="s">
        <v>29</v>
      </c>
      <c r="G344" s="39"/>
      <c r="H344" s="232">
        <f t="shared" ref="H344:K344" si="136">H345+H346+H347+H348</f>
        <v>0</v>
      </c>
      <c r="I344" s="232"/>
      <c r="J344" s="231">
        <f t="shared" si="118"/>
        <v>0</v>
      </c>
      <c r="K344" s="232">
        <f t="shared" si="136"/>
        <v>0</v>
      </c>
      <c r="L344" s="232"/>
      <c r="M344" s="231">
        <f t="shared" si="119"/>
        <v>0</v>
      </c>
      <c r="N344" s="264"/>
      <c r="O344" s="283"/>
      <c r="P344" s="281">
        <f t="shared" si="120"/>
        <v>0</v>
      </c>
    </row>
    <row r="345" spans="1:16" s="253" customFormat="1" hidden="1">
      <c r="A345" s="226" t="s">
        <v>9</v>
      </c>
      <c r="B345" s="123" t="s">
        <v>39</v>
      </c>
      <c r="C345" s="39" t="s">
        <v>84</v>
      </c>
      <c r="D345" s="39" t="s">
        <v>177</v>
      </c>
      <c r="E345" s="224" t="s">
        <v>824</v>
      </c>
      <c r="F345" s="39" t="s">
        <v>29</v>
      </c>
      <c r="G345" s="39" t="s">
        <v>10</v>
      </c>
      <c r="H345" s="232"/>
      <c r="I345" s="232"/>
      <c r="J345" s="231">
        <f t="shared" si="118"/>
        <v>0</v>
      </c>
      <c r="K345" s="264"/>
      <c r="L345" s="264"/>
      <c r="M345" s="231">
        <f t="shared" si="119"/>
        <v>0</v>
      </c>
      <c r="N345" s="264"/>
      <c r="O345" s="283"/>
      <c r="P345" s="281">
        <f t="shared" si="120"/>
        <v>0</v>
      </c>
    </row>
    <row r="346" spans="1:16" s="252" customFormat="1" hidden="1">
      <c r="A346" s="226" t="s">
        <v>11</v>
      </c>
      <c r="B346" s="123" t="s">
        <v>39</v>
      </c>
      <c r="C346" s="39" t="s">
        <v>84</v>
      </c>
      <c r="D346" s="39" t="s">
        <v>177</v>
      </c>
      <c r="E346" s="224" t="s">
        <v>824</v>
      </c>
      <c r="F346" s="224" t="s">
        <v>29</v>
      </c>
      <c r="G346" s="224" t="s">
        <v>12</v>
      </c>
      <c r="H346" s="228"/>
      <c r="I346" s="228"/>
      <c r="J346" s="231">
        <f t="shared" si="118"/>
        <v>0</v>
      </c>
      <c r="K346" s="118"/>
      <c r="L346" s="118"/>
      <c r="M346" s="231">
        <f t="shared" si="119"/>
        <v>0</v>
      </c>
      <c r="N346" s="118"/>
      <c r="O346" s="282"/>
      <c r="P346" s="281">
        <f t="shared" si="120"/>
        <v>0</v>
      </c>
    </row>
    <row r="347" spans="1:16" s="252" customFormat="1" hidden="1">
      <c r="A347" s="226" t="s">
        <v>629</v>
      </c>
      <c r="B347" s="123" t="s">
        <v>39</v>
      </c>
      <c r="C347" s="39" t="s">
        <v>84</v>
      </c>
      <c r="D347" s="39" t="s">
        <v>177</v>
      </c>
      <c r="E347" s="224" t="s">
        <v>824</v>
      </c>
      <c r="F347" s="224" t="s">
        <v>29</v>
      </c>
      <c r="G347" s="224" t="s">
        <v>197</v>
      </c>
      <c r="H347" s="228"/>
      <c r="I347" s="228"/>
      <c r="J347" s="231">
        <f t="shared" si="118"/>
        <v>0</v>
      </c>
      <c r="K347" s="118"/>
      <c r="L347" s="118"/>
      <c r="M347" s="231">
        <f t="shared" si="119"/>
        <v>0</v>
      </c>
      <c r="N347" s="118"/>
      <c r="O347" s="282"/>
      <c r="P347" s="281">
        <f t="shared" si="120"/>
        <v>0</v>
      </c>
    </row>
    <row r="348" spans="1:16" s="252" customFormat="1" hidden="1">
      <c r="A348" s="226" t="s">
        <v>472</v>
      </c>
      <c r="B348" s="123" t="s">
        <v>39</v>
      </c>
      <c r="C348" s="39" t="s">
        <v>84</v>
      </c>
      <c r="D348" s="39" t="s">
        <v>177</v>
      </c>
      <c r="E348" s="224" t="s">
        <v>824</v>
      </c>
      <c r="F348" s="224" t="s">
        <v>29</v>
      </c>
      <c r="G348" s="224" t="s">
        <v>198</v>
      </c>
      <c r="H348" s="228"/>
      <c r="I348" s="228"/>
      <c r="J348" s="231">
        <f t="shared" si="118"/>
        <v>0</v>
      </c>
      <c r="K348" s="118"/>
      <c r="L348" s="118"/>
      <c r="M348" s="231">
        <f t="shared" si="119"/>
        <v>0</v>
      </c>
      <c r="N348" s="118"/>
      <c r="O348" s="282"/>
      <c r="P348" s="281">
        <f t="shared" si="120"/>
        <v>0</v>
      </c>
    </row>
    <row r="349" spans="1:16" s="252" customFormat="1" ht="25.5" hidden="1">
      <c r="A349" s="226" t="s">
        <v>43</v>
      </c>
      <c r="B349" s="110" t="s">
        <v>39</v>
      </c>
      <c r="C349" s="224" t="s">
        <v>84</v>
      </c>
      <c r="D349" s="224" t="s">
        <v>177</v>
      </c>
      <c r="E349" s="11" t="s">
        <v>660</v>
      </c>
      <c r="F349" s="224"/>
      <c r="G349" s="224"/>
      <c r="H349" s="228">
        <f>H351</f>
        <v>0</v>
      </c>
      <c r="I349" s="228"/>
      <c r="J349" s="231">
        <f t="shared" si="118"/>
        <v>0</v>
      </c>
      <c r="K349" s="118"/>
      <c r="L349" s="118"/>
      <c r="M349" s="231">
        <f t="shared" si="119"/>
        <v>0</v>
      </c>
      <c r="N349" s="118"/>
      <c r="O349" s="282"/>
      <c r="P349" s="281">
        <f t="shared" si="120"/>
        <v>0</v>
      </c>
    </row>
    <row r="350" spans="1:16" s="252" customFormat="1" ht="25.5" hidden="1">
      <c r="A350" s="226" t="s">
        <v>814</v>
      </c>
      <c r="B350" s="110" t="s">
        <v>39</v>
      </c>
      <c r="C350" s="224" t="s">
        <v>84</v>
      </c>
      <c r="D350" s="224" t="s">
        <v>177</v>
      </c>
      <c r="E350" s="11" t="s">
        <v>813</v>
      </c>
      <c r="F350" s="224"/>
      <c r="G350" s="224"/>
      <c r="H350" s="228">
        <f t="shared" ref="H350:H352" si="137">H351</f>
        <v>0</v>
      </c>
      <c r="I350" s="228"/>
      <c r="J350" s="231">
        <f t="shared" si="118"/>
        <v>0</v>
      </c>
      <c r="K350" s="118"/>
      <c r="L350" s="118"/>
      <c r="M350" s="231">
        <f t="shared" si="119"/>
        <v>0</v>
      </c>
      <c r="N350" s="118"/>
      <c r="O350" s="282"/>
      <c r="P350" s="281">
        <f t="shared" si="120"/>
        <v>0</v>
      </c>
    </row>
    <row r="351" spans="1:16" ht="38.25" hidden="1">
      <c r="A351" s="20" t="s">
        <v>82</v>
      </c>
      <c r="B351" s="110" t="s">
        <v>39</v>
      </c>
      <c r="C351" s="224" t="s">
        <v>84</v>
      </c>
      <c r="D351" s="224" t="s">
        <v>177</v>
      </c>
      <c r="E351" s="11" t="s">
        <v>813</v>
      </c>
      <c r="F351" s="224" t="s">
        <v>27</v>
      </c>
      <c r="G351" s="224"/>
      <c r="H351" s="228">
        <f t="shared" si="137"/>
        <v>0</v>
      </c>
      <c r="I351" s="228"/>
      <c r="J351" s="231">
        <f t="shared" ref="J351:J414" si="138">H351+I351</f>
        <v>0</v>
      </c>
      <c r="K351" s="118"/>
      <c r="L351" s="118"/>
      <c r="M351" s="231">
        <f t="shared" si="119"/>
        <v>0</v>
      </c>
      <c r="N351" s="118"/>
      <c r="O351" s="272"/>
      <c r="P351" s="281">
        <f t="shared" si="120"/>
        <v>0</v>
      </c>
    </row>
    <row r="352" spans="1:16" ht="51" hidden="1">
      <c r="A352" s="20" t="s">
        <v>74</v>
      </c>
      <c r="B352" s="110" t="s">
        <v>39</v>
      </c>
      <c r="C352" s="224" t="s">
        <v>84</v>
      </c>
      <c r="D352" s="224" t="s">
        <v>177</v>
      </c>
      <c r="E352" s="11" t="s">
        <v>813</v>
      </c>
      <c r="F352" s="224" t="s">
        <v>29</v>
      </c>
      <c r="G352" s="224"/>
      <c r="H352" s="228">
        <f t="shared" si="137"/>
        <v>0</v>
      </c>
      <c r="I352" s="228"/>
      <c r="J352" s="231">
        <f t="shared" si="138"/>
        <v>0</v>
      </c>
      <c r="K352" s="118"/>
      <c r="L352" s="118"/>
      <c r="M352" s="231">
        <f t="shared" si="119"/>
        <v>0</v>
      </c>
      <c r="N352" s="118"/>
      <c r="O352" s="272"/>
      <c r="P352" s="281">
        <f t="shared" si="120"/>
        <v>0</v>
      </c>
    </row>
    <row r="353" spans="1:16" ht="14.25" hidden="1" customHeight="1">
      <c r="A353" s="226" t="s">
        <v>812</v>
      </c>
      <c r="B353" s="110" t="s">
        <v>39</v>
      </c>
      <c r="C353" s="224" t="s">
        <v>84</v>
      </c>
      <c r="D353" s="224" t="s">
        <v>177</v>
      </c>
      <c r="E353" s="11" t="s">
        <v>813</v>
      </c>
      <c r="F353" s="224" t="s">
        <v>29</v>
      </c>
      <c r="G353" s="224" t="s">
        <v>12</v>
      </c>
      <c r="H353" s="231"/>
      <c r="I353" s="231"/>
      <c r="J353" s="231">
        <f t="shared" si="138"/>
        <v>0</v>
      </c>
      <c r="K353" s="118"/>
      <c r="L353" s="118"/>
      <c r="M353" s="231">
        <f t="shared" si="119"/>
        <v>0</v>
      </c>
      <c r="N353" s="118"/>
      <c r="O353" s="272"/>
      <c r="P353" s="281">
        <f t="shared" si="120"/>
        <v>0</v>
      </c>
    </row>
    <row r="354" spans="1:16" ht="76.5" customHeight="1">
      <c r="A354" s="235" t="s">
        <v>948</v>
      </c>
      <c r="B354" s="111" t="s">
        <v>39</v>
      </c>
      <c r="C354" s="223" t="s">
        <v>84</v>
      </c>
      <c r="D354" s="223" t="s">
        <v>177</v>
      </c>
      <c r="E354" s="34" t="s">
        <v>949</v>
      </c>
      <c r="F354" s="223"/>
      <c r="G354" s="223"/>
      <c r="H354" s="120">
        <f t="shared" ref="H354:P357" si="139">H355</f>
        <v>0</v>
      </c>
      <c r="I354" s="120">
        <f t="shared" si="139"/>
        <v>500</v>
      </c>
      <c r="J354" s="120">
        <f t="shared" si="139"/>
        <v>500</v>
      </c>
      <c r="K354" s="120">
        <f t="shared" si="139"/>
        <v>0</v>
      </c>
      <c r="L354" s="120">
        <f t="shared" si="139"/>
        <v>0</v>
      </c>
      <c r="M354" s="120">
        <f t="shared" si="139"/>
        <v>0</v>
      </c>
      <c r="N354" s="120">
        <f t="shared" si="139"/>
        <v>0</v>
      </c>
      <c r="O354" s="120">
        <f t="shared" si="139"/>
        <v>0</v>
      </c>
      <c r="P354" s="120">
        <f t="shared" si="139"/>
        <v>0</v>
      </c>
    </row>
    <row r="355" spans="1:16" ht="14.25" customHeight="1">
      <c r="A355" s="235" t="s">
        <v>214</v>
      </c>
      <c r="B355" s="111" t="s">
        <v>39</v>
      </c>
      <c r="C355" s="223" t="s">
        <v>84</v>
      </c>
      <c r="D355" s="223" t="s">
        <v>177</v>
      </c>
      <c r="E355" s="34" t="s">
        <v>950</v>
      </c>
      <c r="F355" s="223"/>
      <c r="G355" s="223"/>
      <c r="H355" s="120">
        <f t="shared" si="139"/>
        <v>0</v>
      </c>
      <c r="I355" s="120">
        <f t="shared" si="139"/>
        <v>500</v>
      </c>
      <c r="J355" s="120">
        <f t="shared" si="139"/>
        <v>500</v>
      </c>
      <c r="K355" s="120">
        <f t="shared" si="139"/>
        <v>0</v>
      </c>
      <c r="L355" s="120">
        <f t="shared" si="139"/>
        <v>0</v>
      </c>
      <c r="M355" s="120">
        <f t="shared" si="139"/>
        <v>0</v>
      </c>
      <c r="N355" s="120">
        <f t="shared" si="139"/>
        <v>0</v>
      </c>
      <c r="O355" s="120">
        <f t="shared" si="139"/>
        <v>0</v>
      </c>
      <c r="P355" s="120">
        <f t="shared" si="139"/>
        <v>0</v>
      </c>
    </row>
    <row r="356" spans="1:16" ht="38.25">
      <c r="A356" s="20" t="s">
        <v>35</v>
      </c>
      <c r="B356" s="110" t="s">
        <v>39</v>
      </c>
      <c r="C356" s="224" t="s">
        <v>84</v>
      </c>
      <c r="D356" s="224" t="s">
        <v>177</v>
      </c>
      <c r="E356" s="35" t="s">
        <v>950</v>
      </c>
      <c r="F356" s="224" t="s">
        <v>27</v>
      </c>
      <c r="G356" s="224"/>
      <c r="H356" s="120">
        <f t="shared" si="139"/>
        <v>0</v>
      </c>
      <c r="I356" s="120">
        <f t="shared" si="139"/>
        <v>500</v>
      </c>
      <c r="J356" s="120">
        <f t="shared" si="139"/>
        <v>500</v>
      </c>
      <c r="K356" s="120">
        <f t="shared" si="139"/>
        <v>0</v>
      </c>
      <c r="L356" s="120">
        <f t="shared" si="139"/>
        <v>0</v>
      </c>
      <c r="M356" s="120">
        <f t="shared" si="139"/>
        <v>0</v>
      </c>
      <c r="N356" s="120">
        <f t="shared" si="139"/>
        <v>0</v>
      </c>
      <c r="O356" s="120">
        <f t="shared" si="139"/>
        <v>0</v>
      </c>
      <c r="P356" s="120">
        <f t="shared" si="139"/>
        <v>0</v>
      </c>
    </row>
    <row r="357" spans="1:16" ht="38.25">
      <c r="A357" s="20" t="s">
        <v>90</v>
      </c>
      <c r="B357" s="110" t="s">
        <v>39</v>
      </c>
      <c r="C357" s="224" t="s">
        <v>84</v>
      </c>
      <c r="D357" s="224" t="s">
        <v>177</v>
      </c>
      <c r="E357" s="35" t="s">
        <v>950</v>
      </c>
      <c r="F357" s="224" t="s">
        <v>29</v>
      </c>
      <c r="G357" s="224"/>
      <c r="H357" s="120">
        <f t="shared" si="139"/>
        <v>0</v>
      </c>
      <c r="I357" s="120">
        <f t="shared" si="139"/>
        <v>500</v>
      </c>
      <c r="J357" s="120">
        <f t="shared" si="139"/>
        <v>500</v>
      </c>
      <c r="K357" s="120">
        <f t="shared" si="139"/>
        <v>0</v>
      </c>
      <c r="L357" s="120">
        <f t="shared" si="139"/>
        <v>0</v>
      </c>
      <c r="M357" s="120">
        <f t="shared" si="139"/>
        <v>0</v>
      </c>
      <c r="N357" s="120">
        <f t="shared" si="139"/>
        <v>0</v>
      </c>
      <c r="O357" s="120">
        <f t="shared" si="139"/>
        <v>0</v>
      </c>
      <c r="P357" s="120">
        <f t="shared" si="139"/>
        <v>0</v>
      </c>
    </row>
    <row r="358" spans="1:16" ht="14.25" customHeight="1">
      <c r="A358" s="226" t="s">
        <v>9</v>
      </c>
      <c r="B358" s="110" t="s">
        <v>39</v>
      </c>
      <c r="C358" s="224" t="s">
        <v>84</v>
      </c>
      <c r="D358" s="224" t="s">
        <v>177</v>
      </c>
      <c r="E358" s="35" t="s">
        <v>950</v>
      </c>
      <c r="F358" s="224" t="s">
        <v>29</v>
      </c>
      <c r="G358" s="224" t="s">
        <v>10</v>
      </c>
      <c r="H358" s="233"/>
      <c r="I358" s="233">
        <v>500</v>
      </c>
      <c r="J358" s="233">
        <f t="shared" si="138"/>
        <v>500</v>
      </c>
      <c r="K358" s="120"/>
      <c r="L358" s="120"/>
      <c r="M358" s="233">
        <f t="shared" ref="M358:M416" si="140">K358+L358</f>
        <v>0</v>
      </c>
      <c r="N358" s="120"/>
      <c r="O358" s="293"/>
      <c r="P358" s="293">
        <f t="shared" ref="P358:P416" si="141">N358+O358</f>
        <v>0</v>
      </c>
    </row>
    <row r="359" spans="1:16" ht="13.5" customHeight="1">
      <c r="A359" s="21" t="s">
        <v>401</v>
      </c>
      <c r="B359" s="76" t="s">
        <v>39</v>
      </c>
      <c r="C359" s="223" t="s">
        <v>138</v>
      </c>
      <c r="D359" s="223"/>
      <c r="E359" s="34"/>
      <c r="F359" s="223"/>
      <c r="G359" s="223"/>
      <c r="H359" s="229">
        <f t="shared" ref="H359:P359" si="142">H360+H375</f>
        <v>1720</v>
      </c>
      <c r="I359" s="229">
        <f t="shared" si="142"/>
        <v>370</v>
      </c>
      <c r="J359" s="231">
        <f t="shared" si="138"/>
        <v>2090</v>
      </c>
      <c r="K359" s="229">
        <f t="shared" si="142"/>
        <v>720</v>
      </c>
      <c r="L359" s="229">
        <f t="shared" si="142"/>
        <v>0</v>
      </c>
      <c r="M359" s="229">
        <f t="shared" si="142"/>
        <v>720</v>
      </c>
      <c r="N359" s="229">
        <f t="shared" si="142"/>
        <v>2730</v>
      </c>
      <c r="O359" s="229">
        <f t="shared" si="142"/>
        <v>-1520</v>
      </c>
      <c r="P359" s="229">
        <f t="shared" si="142"/>
        <v>1210</v>
      </c>
    </row>
    <row r="360" spans="1:16" ht="14.25" customHeight="1">
      <c r="A360" s="98" t="s">
        <v>139</v>
      </c>
      <c r="B360" s="130" t="s">
        <v>39</v>
      </c>
      <c r="C360" s="18" t="s">
        <v>138</v>
      </c>
      <c r="D360" s="18" t="s">
        <v>140</v>
      </c>
      <c r="E360" s="18"/>
      <c r="F360" s="18"/>
      <c r="G360" s="18"/>
      <c r="H360" s="229">
        <f t="shared" ref="H360:P362" si="143">H368</f>
        <v>1020</v>
      </c>
      <c r="I360" s="99">
        <f t="shared" si="143"/>
        <v>0</v>
      </c>
      <c r="J360" s="231">
        <f t="shared" si="138"/>
        <v>1020</v>
      </c>
      <c r="K360" s="99">
        <f t="shared" si="143"/>
        <v>720</v>
      </c>
      <c r="L360" s="99">
        <f t="shared" si="143"/>
        <v>0</v>
      </c>
      <c r="M360" s="99">
        <f t="shared" si="143"/>
        <v>720</v>
      </c>
      <c r="N360" s="99">
        <f t="shared" si="143"/>
        <v>500</v>
      </c>
      <c r="O360" s="99">
        <f t="shared" si="143"/>
        <v>0</v>
      </c>
      <c r="P360" s="99">
        <f t="shared" si="143"/>
        <v>500</v>
      </c>
    </row>
    <row r="361" spans="1:16" ht="26.25" hidden="1" customHeight="1">
      <c r="A361" s="98" t="s">
        <v>16</v>
      </c>
      <c r="B361" s="130" t="s">
        <v>39</v>
      </c>
      <c r="C361" s="18" t="s">
        <v>138</v>
      </c>
      <c r="D361" s="18" t="s">
        <v>140</v>
      </c>
      <c r="E361" s="18" t="s">
        <v>203</v>
      </c>
      <c r="F361" s="18"/>
      <c r="G361" s="18"/>
      <c r="H361" s="99">
        <f t="shared" si="143"/>
        <v>1020</v>
      </c>
      <c r="I361" s="99"/>
      <c r="J361" s="231">
        <f t="shared" si="138"/>
        <v>1020</v>
      </c>
      <c r="K361" s="118"/>
      <c r="L361" s="118"/>
      <c r="M361" s="231">
        <f t="shared" si="140"/>
        <v>0</v>
      </c>
      <c r="N361" s="118"/>
      <c r="O361" s="272"/>
      <c r="P361" s="281">
        <f t="shared" si="141"/>
        <v>0</v>
      </c>
    </row>
    <row r="362" spans="1:16" ht="28.5" hidden="1" customHeight="1">
      <c r="A362" s="227" t="s">
        <v>141</v>
      </c>
      <c r="B362" s="230" t="s">
        <v>39</v>
      </c>
      <c r="C362" s="224" t="s">
        <v>138</v>
      </c>
      <c r="D362" s="224" t="s">
        <v>140</v>
      </c>
      <c r="E362" s="225" t="s">
        <v>340</v>
      </c>
      <c r="F362" s="224"/>
      <c r="G362" s="224"/>
      <c r="H362" s="99">
        <f t="shared" si="143"/>
        <v>1020</v>
      </c>
      <c r="I362" s="99"/>
      <c r="J362" s="231">
        <f t="shared" si="138"/>
        <v>1020</v>
      </c>
      <c r="K362" s="118"/>
      <c r="L362" s="118"/>
      <c r="M362" s="231">
        <f t="shared" si="140"/>
        <v>0</v>
      </c>
      <c r="N362" s="118"/>
      <c r="O362" s="272"/>
      <c r="P362" s="281">
        <f t="shared" si="141"/>
        <v>0</v>
      </c>
    </row>
    <row r="363" spans="1:16" ht="25.5" hidden="1">
      <c r="A363" s="226" t="s">
        <v>123</v>
      </c>
      <c r="B363" s="110" t="s">
        <v>39</v>
      </c>
      <c r="C363" s="224" t="s">
        <v>138</v>
      </c>
      <c r="D363" s="224" t="s">
        <v>140</v>
      </c>
      <c r="E363" s="225" t="s">
        <v>340</v>
      </c>
      <c r="F363" s="224" t="s">
        <v>124</v>
      </c>
      <c r="G363" s="224"/>
      <c r="H363" s="99">
        <f>H373</f>
        <v>0</v>
      </c>
      <c r="I363" s="99"/>
      <c r="J363" s="231">
        <f t="shared" si="138"/>
        <v>0</v>
      </c>
      <c r="K363" s="118"/>
      <c r="L363" s="118"/>
      <c r="M363" s="231">
        <f t="shared" si="140"/>
        <v>0</v>
      </c>
      <c r="N363" s="118"/>
      <c r="O363" s="272"/>
      <c r="P363" s="281">
        <f t="shared" si="141"/>
        <v>0</v>
      </c>
    </row>
    <row r="364" spans="1:16" ht="39" hidden="1">
      <c r="A364" s="227" t="s">
        <v>125</v>
      </c>
      <c r="B364" s="230" t="s">
        <v>39</v>
      </c>
      <c r="C364" s="224" t="s">
        <v>138</v>
      </c>
      <c r="D364" s="224" t="s">
        <v>140</v>
      </c>
      <c r="E364" s="225" t="s">
        <v>340</v>
      </c>
      <c r="F364" s="224" t="s">
        <v>126</v>
      </c>
      <c r="G364" s="224"/>
      <c r="H364" s="99">
        <f>H374</f>
        <v>0</v>
      </c>
      <c r="I364" s="99"/>
      <c r="J364" s="231">
        <f t="shared" si="138"/>
        <v>0</v>
      </c>
      <c r="K364" s="118"/>
      <c r="L364" s="118"/>
      <c r="M364" s="231">
        <f t="shared" si="140"/>
        <v>0</v>
      </c>
      <c r="N364" s="118"/>
      <c r="O364" s="272"/>
      <c r="P364" s="281">
        <f t="shared" si="141"/>
        <v>0</v>
      </c>
    </row>
    <row r="365" spans="1:16" ht="13.5" hidden="1">
      <c r="A365" s="227" t="s">
        <v>9</v>
      </c>
      <c r="B365" s="230" t="s">
        <v>39</v>
      </c>
      <c r="C365" s="224" t="s">
        <v>138</v>
      </c>
      <c r="D365" s="224" t="s">
        <v>140</v>
      </c>
      <c r="E365" s="225" t="s">
        <v>340</v>
      </c>
      <c r="F365" s="224" t="s">
        <v>126</v>
      </c>
      <c r="G365" s="224" t="s">
        <v>10</v>
      </c>
      <c r="H365" s="99">
        <f>H375</f>
        <v>700</v>
      </c>
      <c r="I365" s="99"/>
      <c r="J365" s="231">
        <f t="shared" si="138"/>
        <v>700</v>
      </c>
      <c r="K365" s="118"/>
      <c r="L365" s="118"/>
      <c r="M365" s="231">
        <f t="shared" si="140"/>
        <v>0</v>
      </c>
      <c r="N365" s="118"/>
      <c r="O365" s="272"/>
      <c r="P365" s="281">
        <f t="shared" si="141"/>
        <v>0</v>
      </c>
    </row>
    <row r="366" spans="1:16" ht="39" hidden="1">
      <c r="A366" s="227" t="s">
        <v>127</v>
      </c>
      <c r="B366" s="230" t="s">
        <v>39</v>
      </c>
      <c r="C366" s="224" t="s">
        <v>138</v>
      </c>
      <c r="D366" s="224" t="s">
        <v>140</v>
      </c>
      <c r="E366" s="225" t="s">
        <v>340</v>
      </c>
      <c r="F366" s="224" t="s">
        <v>126</v>
      </c>
      <c r="G366" s="224"/>
      <c r="H366" s="99">
        <f>H376</f>
        <v>700</v>
      </c>
      <c r="I366" s="99"/>
      <c r="J366" s="231">
        <f t="shared" si="138"/>
        <v>700</v>
      </c>
      <c r="K366" s="118"/>
      <c r="L366" s="118"/>
      <c r="M366" s="231">
        <f t="shared" si="140"/>
        <v>0</v>
      </c>
      <c r="N366" s="118"/>
      <c r="O366" s="272"/>
      <c r="P366" s="281">
        <f t="shared" si="141"/>
        <v>0</v>
      </c>
    </row>
    <row r="367" spans="1:16" hidden="1">
      <c r="A367" s="227" t="s">
        <v>9</v>
      </c>
      <c r="B367" s="230" t="s">
        <v>39</v>
      </c>
      <c r="C367" s="224" t="s">
        <v>138</v>
      </c>
      <c r="D367" s="224" t="s">
        <v>140</v>
      </c>
      <c r="E367" s="225" t="s">
        <v>340</v>
      </c>
      <c r="F367" s="224" t="s">
        <v>126</v>
      </c>
      <c r="G367" s="224" t="s">
        <v>10</v>
      </c>
      <c r="H367" s="233"/>
      <c r="I367" s="233"/>
      <c r="J367" s="231">
        <f t="shared" si="138"/>
        <v>0</v>
      </c>
      <c r="K367" s="118"/>
      <c r="L367" s="118"/>
      <c r="M367" s="231">
        <f t="shared" si="140"/>
        <v>0</v>
      </c>
      <c r="N367" s="118"/>
      <c r="O367" s="272"/>
      <c r="P367" s="281">
        <f t="shared" si="141"/>
        <v>0</v>
      </c>
    </row>
    <row r="368" spans="1:16" ht="31.5" customHeight="1">
      <c r="A368" s="98" t="s">
        <v>16</v>
      </c>
      <c r="B368" s="130" t="s">
        <v>39</v>
      </c>
      <c r="C368" s="18" t="s">
        <v>138</v>
      </c>
      <c r="D368" s="18" t="s">
        <v>140</v>
      </c>
      <c r="E368" s="18" t="s">
        <v>660</v>
      </c>
      <c r="F368" s="18"/>
      <c r="G368" s="18"/>
      <c r="H368" s="228">
        <f t="shared" ref="H368:P373" si="144">H369</f>
        <v>1020</v>
      </c>
      <c r="I368" s="228">
        <f t="shared" si="144"/>
        <v>0</v>
      </c>
      <c r="J368" s="231">
        <f t="shared" si="138"/>
        <v>1020</v>
      </c>
      <c r="K368" s="228">
        <f t="shared" si="144"/>
        <v>720</v>
      </c>
      <c r="L368" s="228">
        <f t="shared" si="144"/>
        <v>0</v>
      </c>
      <c r="M368" s="228">
        <f t="shared" si="144"/>
        <v>720</v>
      </c>
      <c r="N368" s="228">
        <f t="shared" si="144"/>
        <v>500</v>
      </c>
      <c r="O368" s="228">
        <f t="shared" si="144"/>
        <v>0</v>
      </c>
      <c r="P368" s="228">
        <f t="shared" si="144"/>
        <v>500</v>
      </c>
    </row>
    <row r="369" spans="1:16" ht="39.75" customHeight="1">
      <c r="A369" s="227" t="s">
        <v>141</v>
      </c>
      <c r="B369" s="230" t="s">
        <v>39</v>
      </c>
      <c r="C369" s="224" t="s">
        <v>138</v>
      </c>
      <c r="D369" s="224" t="s">
        <v>140</v>
      </c>
      <c r="E369" s="225" t="s">
        <v>762</v>
      </c>
      <c r="F369" s="224"/>
      <c r="G369" s="224"/>
      <c r="H369" s="228">
        <f t="shared" si="144"/>
        <v>1020</v>
      </c>
      <c r="I369" s="228">
        <f t="shared" si="144"/>
        <v>0</v>
      </c>
      <c r="J369" s="231">
        <f t="shared" si="138"/>
        <v>1020</v>
      </c>
      <c r="K369" s="228">
        <f t="shared" si="144"/>
        <v>720</v>
      </c>
      <c r="L369" s="228">
        <f t="shared" si="144"/>
        <v>0</v>
      </c>
      <c r="M369" s="228">
        <f t="shared" si="144"/>
        <v>720</v>
      </c>
      <c r="N369" s="228">
        <f t="shared" si="144"/>
        <v>500</v>
      </c>
      <c r="O369" s="228">
        <f t="shared" si="144"/>
        <v>0</v>
      </c>
      <c r="P369" s="228">
        <f t="shared" si="144"/>
        <v>500</v>
      </c>
    </row>
    <row r="370" spans="1:16" ht="28.5" customHeight="1">
      <c r="A370" s="226" t="s">
        <v>123</v>
      </c>
      <c r="B370" s="110" t="s">
        <v>39</v>
      </c>
      <c r="C370" s="224" t="s">
        <v>138</v>
      </c>
      <c r="D370" s="224" t="s">
        <v>140</v>
      </c>
      <c r="E370" s="225" t="s">
        <v>762</v>
      </c>
      <c r="F370" s="224" t="s">
        <v>124</v>
      </c>
      <c r="G370" s="224"/>
      <c r="H370" s="228">
        <f t="shared" ref="H370:P370" si="145">H373+H371</f>
        <v>1020</v>
      </c>
      <c r="I370" s="228">
        <f t="shared" si="145"/>
        <v>0</v>
      </c>
      <c r="J370" s="231">
        <f t="shared" si="138"/>
        <v>1020</v>
      </c>
      <c r="K370" s="228">
        <f t="shared" si="145"/>
        <v>720</v>
      </c>
      <c r="L370" s="228">
        <f t="shared" si="145"/>
        <v>0</v>
      </c>
      <c r="M370" s="228">
        <f t="shared" si="145"/>
        <v>720</v>
      </c>
      <c r="N370" s="228">
        <f t="shared" si="145"/>
        <v>500</v>
      </c>
      <c r="O370" s="228">
        <f t="shared" si="145"/>
        <v>0</v>
      </c>
      <c r="P370" s="228">
        <f t="shared" si="145"/>
        <v>500</v>
      </c>
    </row>
    <row r="371" spans="1:16" ht="25.5">
      <c r="A371" s="226" t="s">
        <v>879</v>
      </c>
      <c r="B371" s="110" t="s">
        <v>39</v>
      </c>
      <c r="C371" s="224" t="s">
        <v>138</v>
      </c>
      <c r="D371" s="224" t="s">
        <v>140</v>
      </c>
      <c r="E371" s="225" t="s">
        <v>762</v>
      </c>
      <c r="F371" s="224" t="s">
        <v>880</v>
      </c>
      <c r="G371" s="224"/>
      <c r="H371" s="228">
        <f t="shared" ref="H371:P371" si="146">H372</f>
        <v>1020</v>
      </c>
      <c r="I371" s="228">
        <f t="shared" si="146"/>
        <v>0</v>
      </c>
      <c r="J371" s="231">
        <f t="shared" si="138"/>
        <v>1020</v>
      </c>
      <c r="K371" s="228">
        <f t="shared" si="146"/>
        <v>720</v>
      </c>
      <c r="L371" s="228">
        <f t="shared" si="146"/>
        <v>0</v>
      </c>
      <c r="M371" s="228">
        <f t="shared" si="146"/>
        <v>720</v>
      </c>
      <c r="N371" s="228">
        <f t="shared" si="146"/>
        <v>500</v>
      </c>
      <c r="O371" s="228">
        <f t="shared" si="146"/>
        <v>0</v>
      </c>
      <c r="P371" s="228">
        <f t="shared" si="146"/>
        <v>500</v>
      </c>
    </row>
    <row r="372" spans="1:16" ht="13.5" customHeight="1">
      <c r="A372" s="227" t="s">
        <v>9</v>
      </c>
      <c r="B372" s="110" t="s">
        <v>39</v>
      </c>
      <c r="C372" s="224" t="s">
        <v>138</v>
      </c>
      <c r="D372" s="224" t="s">
        <v>140</v>
      </c>
      <c r="E372" s="225" t="s">
        <v>762</v>
      </c>
      <c r="F372" s="224" t="s">
        <v>880</v>
      </c>
      <c r="G372" s="224" t="s">
        <v>10</v>
      </c>
      <c r="H372" s="228">
        <v>1020</v>
      </c>
      <c r="I372" s="228"/>
      <c r="J372" s="231">
        <f t="shared" si="138"/>
        <v>1020</v>
      </c>
      <c r="K372" s="228">
        <v>720</v>
      </c>
      <c r="L372" s="228"/>
      <c r="M372" s="231">
        <f t="shared" si="140"/>
        <v>720</v>
      </c>
      <c r="N372" s="120">
        <v>500</v>
      </c>
      <c r="O372" s="272"/>
      <c r="P372" s="281">
        <f t="shared" si="141"/>
        <v>500</v>
      </c>
    </row>
    <row r="373" spans="1:16" ht="36.75" hidden="1" customHeight="1">
      <c r="A373" s="227" t="s">
        <v>125</v>
      </c>
      <c r="B373" s="230" t="s">
        <v>39</v>
      </c>
      <c r="C373" s="224" t="s">
        <v>138</v>
      </c>
      <c r="D373" s="224" t="s">
        <v>140</v>
      </c>
      <c r="E373" s="225" t="s">
        <v>762</v>
      </c>
      <c r="F373" s="224" t="s">
        <v>126</v>
      </c>
      <c r="G373" s="224"/>
      <c r="H373" s="228">
        <f t="shared" si="144"/>
        <v>0</v>
      </c>
      <c r="I373" s="228"/>
      <c r="J373" s="231">
        <f t="shared" si="138"/>
        <v>0</v>
      </c>
      <c r="K373" s="228">
        <f t="shared" si="144"/>
        <v>0</v>
      </c>
      <c r="L373" s="228"/>
      <c r="M373" s="231">
        <f t="shared" si="140"/>
        <v>0</v>
      </c>
      <c r="N373" s="118"/>
      <c r="O373" s="272"/>
      <c r="P373" s="281">
        <f t="shared" si="141"/>
        <v>0</v>
      </c>
    </row>
    <row r="374" spans="1:16" hidden="1">
      <c r="A374" s="227" t="s">
        <v>9</v>
      </c>
      <c r="B374" s="230" t="s">
        <v>39</v>
      </c>
      <c r="C374" s="224" t="s">
        <v>138</v>
      </c>
      <c r="D374" s="224" t="s">
        <v>140</v>
      </c>
      <c r="E374" s="225" t="s">
        <v>762</v>
      </c>
      <c r="F374" s="224" t="s">
        <v>126</v>
      </c>
      <c r="G374" s="224" t="s">
        <v>10</v>
      </c>
      <c r="H374" s="233"/>
      <c r="I374" s="233"/>
      <c r="J374" s="231">
        <f t="shared" si="138"/>
        <v>0</v>
      </c>
      <c r="K374" s="120"/>
      <c r="L374" s="120"/>
      <c r="M374" s="231">
        <f t="shared" si="140"/>
        <v>0</v>
      </c>
      <c r="N374" s="118"/>
      <c r="O374" s="272"/>
      <c r="P374" s="281">
        <f t="shared" si="141"/>
        <v>0</v>
      </c>
    </row>
    <row r="375" spans="1:16" ht="13.5" customHeight="1">
      <c r="A375" s="36" t="s">
        <v>142</v>
      </c>
      <c r="B375" s="76" t="s">
        <v>39</v>
      </c>
      <c r="C375" s="223" t="s">
        <v>138</v>
      </c>
      <c r="D375" s="223" t="s">
        <v>143</v>
      </c>
      <c r="E375" s="22"/>
      <c r="F375" s="223"/>
      <c r="G375" s="223"/>
      <c r="H375" s="229">
        <f t="shared" ref="H375:P375" si="147">H376+H392</f>
        <v>700</v>
      </c>
      <c r="I375" s="229">
        <f t="shared" si="147"/>
        <v>370</v>
      </c>
      <c r="J375" s="231">
        <f t="shared" si="138"/>
        <v>1070</v>
      </c>
      <c r="K375" s="229">
        <f t="shared" si="147"/>
        <v>0</v>
      </c>
      <c r="L375" s="229">
        <f t="shared" si="147"/>
        <v>0</v>
      </c>
      <c r="M375" s="229">
        <f t="shared" si="147"/>
        <v>0</v>
      </c>
      <c r="N375" s="229">
        <f t="shared" si="147"/>
        <v>2230</v>
      </c>
      <c r="O375" s="229">
        <f t="shared" si="147"/>
        <v>-1520</v>
      </c>
      <c r="P375" s="229">
        <f t="shared" si="147"/>
        <v>710</v>
      </c>
    </row>
    <row r="376" spans="1:16" ht="28.5" customHeight="1">
      <c r="A376" s="36" t="s">
        <v>16</v>
      </c>
      <c r="B376" s="230" t="s">
        <v>39</v>
      </c>
      <c r="C376" s="224" t="s">
        <v>138</v>
      </c>
      <c r="D376" s="224" t="s">
        <v>143</v>
      </c>
      <c r="E376" s="224" t="s">
        <v>660</v>
      </c>
      <c r="F376" s="224"/>
      <c r="G376" s="224"/>
      <c r="H376" s="228">
        <f t="shared" ref="H376:P376" si="148">H377+H382+H387</f>
        <v>700</v>
      </c>
      <c r="I376" s="228">
        <f t="shared" si="148"/>
        <v>370</v>
      </c>
      <c r="J376" s="231">
        <f t="shared" si="138"/>
        <v>1070</v>
      </c>
      <c r="K376" s="228">
        <f t="shared" si="148"/>
        <v>0</v>
      </c>
      <c r="L376" s="228">
        <f t="shared" si="148"/>
        <v>0</v>
      </c>
      <c r="M376" s="228">
        <f t="shared" si="148"/>
        <v>0</v>
      </c>
      <c r="N376" s="228">
        <f t="shared" si="148"/>
        <v>2230</v>
      </c>
      <c r="O376" s="228">
        <f t="shared" si="148"/>
        <v>-1520</v>
      </c>
      <c r="P376" s="228">
        <f t="shared" si="148"/>
        <v>710</v>
      </c>
    </row>
    <row r="377" spans="1:16" s="252" customFormat="1" ht="78" customHeight="1">
      <c r="A377" s="226" t="s">
        <v>635</v>
      </c>
      <c r="B377" s="230" t="s">
        <v>39</v>
      </c>
      <c r="C377" s="224" t="s">
        <v>138</v>
      </c>
      <c r="D377" s="224" t="s">
        <v>143</v>
      </c>
      <c r="E377" s="224" t="s">
        <v>863</v>
      </c>
      <c r="F377" s="224"/>
      <c r="G377" s="224"/>
      <c r="H377" s="228">
        <f t="shared" ref="H377:P378" si="149">H378</f>
        <v>700</v>
      </c>
      <c r="I377" s="228">
        <f t="shared" si="149"/>
        <v>370</v>
      </c>
      <c r="J377" s="231">
        <f t="shared" si="138"/>
        <v>1070</v>
      </c>
      <c r="K377" s="228">
        <f t="shared" si="149"/>
        <v>0</v>
      </c>
      <c r="L377" s="228">
        <f t="shared" si="149"/>
        <v>0</v>
      </c>
      <c r="M377" s="228">
        <f t="shared" si="149"/>
        <v>0</v>
      </c>
      <c r="N377" s="228">
        <f t="shared" si="149"/>
        <v>710</v>
      </c>
      <c r="O377" s="228">
        <f t="shared" si="149"/>
        <v>0</v>
      </c>
      <c r="P377" s="228">
        <f t="shared" si="149"/>
        <v>710</v>
      </c>
    </row>
    <row r="378" spans="1:16" ht="25.5">
      <c r="A378" s="226" t="s">
        <v>123</v>
      </c>
      <c r="B378" s="230" t="s">
        <v>39</v>
      </c>
      <c r="C378" s="224" t="s">
        <v>138</v>
      </c>
      <c r="D378" s="224" t="s">
        <v>143</v>
      </c>
      <c r="E378" s="224" t="s">
        <v>863</v>
      </c>
      <c r="F378" s="224" t="s">
        <v>124</v>
      </c>
      <c r="G378" s="224"/>
      <c r="H378" s="228">
        <f t="shared" si="149"/>
        <v>700</v>
      </c>
      <c r="I378" s="228">
        <f t="shared" si="149"/>
        <v>370</v>
      </c>
      <c r="J378" s="231">
        <f t="shared" si="138"/>
        <v>1070</v>
      </c>
      <c r="K378" s="228">
        <f t="shared" si="149"/>
        <v>0</v>
      </c>
      <c r="L378" s="228">
        <f t="shared" si="149"/>
        <v>0</v>
      </c>
      <c r="M378" s="228">
        <f t="shared" si="149"/>
        <v>0</v>
      </c>
      <c r="N378" s="228">
        <f t="shared" si="149"/>
        <v>710</v>
      </c>
      <c r="O378" s="228">
        <f t="shared" si="149"/>
        <v>0</v>
      </c>
      <c r="P378" s="228">
        <f t="shared" si="149"/>
        <v>710</v>
      </c>
    </row>
    <row r="379" spans="1:16" ht="24.75" customHeight="1">
      <c r="A379" s="227" t="s">
        <v>434</v>
      </c>
      <c r="B379" s="230" t="s">
        <v>39</v>
      </c>
      <c r="C379" s="224" t="s">
        <v>138</v>
      </c>
      <c r="D379" s="224" t="s">
        <v>143</v>
      </c>
      <c r="E379" s="224" t="s">
        <v>863</v>
      </c>
      <c r="F379" s="224" t="s">
        <v>126</v>
      </c>
      <c r="G379" s="224"/>
      <c r="H379" s="228">
        <f t="shared" ref="H379:P379" si="150">H381</f>
        <v>700</v>
      </c>
      <c r="I379" s="228">
        <f t="shared" si="150"/>
        <v>370</v>
      </c>
      <c r="J379" s="231">
        <f t="shared" si="138"/>
        <v>1070</v>
      </c>
      <c r="K379" s="228">
        <f t="shared" si="150"/>
        <v>0</v>
      </c>
      <c r="L379" s="228">
        <f t="shared" si="150"/>
        <v>0</v>
      </c>
      <c r="M379" s="228">
        <f t="shared" si="150"/>
        <v>0</v>
      </c>
      <c r="N379" s="228">
        <f t="shared" si="150"/>
        <v>710</v>
      </c>
      <c r="O379" s="228">
        <f t="shared" si="150"/>
        <v>0</v>
      </c>
      <c r="P379" s="228">
        <f t="shared" si="150"/>
        <v>710</v>
      </c>
    </row>
    <row r="380" spans="1:16" hidden="1">
      <c r="A380" s="226" t="s">
        <v>11</v>
      </c>
      <c r="B380" s="230" t="s">
        <v>39</v>
      </c>
      <c r="C380" s="224" t="s">
        <v>138</v>
      </c>
      <c r="D380" s="224" t="s">
        <v>143</v>
      </c>
      <c r="E380" s="224" t="s">
        <v>658</v>
      </c>
      <c r="F380" s="224" t="s">
        <v>435</v>
      </c>
      <c r="G380" s="224" t="s">
        <v>12</v>
      </c>
      <c r="H380" s="233"/>
      <c r="I380" s="233"/>
      <c r="J380" s="231">
        <f t="shared" si="138"/>
        <v>0</v>
      </c>
      <c r="K380" s="118"/>
      <c r="L380" s="118"/>
      <c r="M380" s="231">
        <f t="shared" si="140"/>
        <v>0</v>
      </c>
      <c r="N380" s="118"/>
      <c r="O380" s="272"/>
      <c r="P380" s="281">
        <f t="shared" si="141"/>
        <v>0</v>
      </c>
    </row>
    <row r="381" spans="1:16">
      <c r="A381" s="226" t="s">
        <v>629</v>
      </c>
      <c r="B381" s="230" t="s">
        <v>39</v>
      </c>
      <c r="C381" s="224" t="s">
        <v>138</v>
      </c>
      <c r="D381" s="224" t="s">
        <v>143</v>
      </c>
      <c r="E381" s="224" t="s">
        <v>863</v>
      </c>
      <c r="F381" s="224" t="s">
        <v>126</v>
      </c>
      <c r="G381" s="224" t="s">
        <v>197</v>
      </c>
      <c r="H381" s="233">
        <v>700</v>
      </c>
      <c r="I381" s="233">
        <v>370</v>
      </c>
      <c r="J381" s="231">
        <f t="shared" si="138"/>
        <v>1070</v>
      </c>
      <c r="K381" s="120"/>
      <c r="L381" s="120"/>
      <c r="M381" s="231">
        <f t="shared" si="140"/>
        <v>0</v>
      </c>
      <c r="N381" s="120">
        <v>710</v>
      </c>
      <c r="O381" s="272"/>
      <c r="P381" s="120">
        <f t="shared" si="141"/>
        <v>710</v>
      </c>
    </row>
    <row r="382" spans="1:16" ht="60" hidden="1" customHeight="1">
      <c r="A382" s="64" t="s">
        <v>634</v>
      </c>
      <c r="B382" s="46" t="s">
        <v>39</v>
      </c>
      <c r="C382" s="224" t="s">
        <v>138</v>
      </c>
      <c r="D382" s="224" t="s">
        <v>143</v>
      </c>
      <c r="E382" s="224" t="s">
        <v>815</v>
      </c>
      <c r="F382" s="224" t="s">
        <v>38</v>
      </c>
      <c r="G382" s="224"/>
      <c r="H382" s="228">
        <f t="shared" ref="H382:N383" si="151">H383</f>
        <v>0</v>
      </c>
      <c r="I382" s="228"/>
      <c r="J382" s="231">
        <f t="shared" si="138"/>
        <v>0</v>
      </c>
      <c r="K382" s="228">
        <f t="shared" si="151"/>
        <v>0</v>
      </c>
      <c r="L382" s="228"/>
      <c r="M382" s="231">
        <f t="shared" si="140"/>
        <v>0</v>
      </c>
      <c r="N382" s="228">
        <f t="shared" si="151"/>
        <v>0</v>
      </c>
      <c r="O382" s="272"/>
      <c r="P382" s="281">
        <f t="shared" si="141"/>
        <v>0</v>
      </c>
    </row>
    <row r="383" spans="1:16" ht="27" hidden="1" customHeight="1">
      <c r="A383" s="226" t="s">
        <v>123</v>
      </c>
      <c r="B383" s="110" t="s">
        <v>39</v>
      </c>
      <c r="C383" s="224" t="s">
        <v>138</v>
      </c>
      <c r="D383" s="224" t="s">
        <v>143</v>
      </c>
      <c r="E383" s="224" t="s">
        <v>815</v>
      </c>
      <c r="F383" s="224" t="s">
        <v>124</v>
      </c>
      <c r="G383" s="224"/>
      <c r="H383" s="228">
        <f t="shared" si="151"/>
        <v>0</v>
      </c>
      <c r="I383" s="228"/>
      <c r="J383" s="231">
        <f t="shared" si="138"/>
        <v>0</v>
      </c>
      <c r="K383" s="228">
        <f t="shared" si="151"/>
        <v>0</v>
      </c>
      <c r="L383" s="228"/>
      <c r="M383" s="231">
        <f t="shared" si="140"/>
        <v>0</v>
      </c>
      <c r="N383" s="228">
        <f t="shared" si="151"/>
        <v>0</v>
      </c>
      <c r="O383" s="272"/>
      <c r="P383" s="281">
        <f t="shared" si="141"/>
        <v>0</v>
      </c>
    </row>
    <row r="384" spans="1:16" ht="24" hidden="1" customHeight="1">
      <c r="A384" s="226" t="s">
        <v>123</v>
      </c>
      <c r="B384" s="78" t="s">
        <v>39</v>
      </c>
      <c r="C384" s="224" t="s">
        <v>138</v>
      </c>
      <c r="D384" s="224" t="s">
        <v>143</v>
      </c>
      <c r="E384" s="224" t="s">
        <v>815</v>
      </c>
      <c r="F384" s="224" t="s">
        <v>126</v>
      </c>
      <c r="G384" s="224"/>
      <c r="H384" s="228">
        <f t="shared" ref="H384:N384" si="152">H385+H386</f>
        <v>0</v>
      </c>
      <c r="I384" s="228"/>
      <c r="J384" s="231">
        <f t="shared" si="138"/>
        <v>0</v>
      </c>
      <c r="K384" s="228">
        <f t="shared" si="152"/>
        <v>0</v>
      </c>
      <c r="L384" s="228"/>
      <c r="M384" s="231">
        <f t="shared" si="140"/>
        <v>0</v>
      </c>
      <c r="N384" s="228">
        <f t="shared" si="152"/>
        <v>0</v>
      </c>
      <c r="O384" s="272"/>
      <c r="P384" s="281">
        <f t="shared" si="141"/>
        <v>0</v>
      </c>
    </row>
    <row r="385" spans="1:16" ht="12.75" hidden="1" customHeight="1">
      <c r="A385" s="226" t="s">
        <v>11</v>
      </c>
      <c r="B385" s="110" t="s">
        <v>39</v>
      </c>
      <c r="C385" s="224" t="s">
        <v>138</v>
      </c>
      <c r="D385" s="224" t="s">
        <v>143</v>
      </c>
      <c r="E385" s="224" t="s">
        <v>659</v>
      </c>
      <c r="F385" s="224" t="s">
        <v>435</v>
      </c>
      <c r="G385" s="224" t="s">
        <v>12</v>
      </c>
      <c r="H385" s="233"/>
      <c r="I385" s="233"/>
      <c r="J385" s="231">
        <f t="shared" si="138"/>
        <v>0</v>
      </c>
      <c r="K385" s="118"/>
      <c r="L385" s="118"/>
      <c r="M385" s="231">
        <f t="shared" si="140"/>
        <v>0</v>
      </c>
      <c r="N385" s="118"/>
      <c r="O385" s="272"/>
      <c r="P385" s="281">
        <f t="shared" si="141"/>
        <v>0</v>
      </c>
    </row>
    <row r="386" spans="1:16" hidden="1">
      <c r="A386" s="226" t="s">
        <v>629</v>
      </c>
      <c r="B386" s="110" t="s">
        <v>39</v>
      </c>
      <c r="C386" s="224" t="s">
        <v>138</v>
      </c>
      <c r="D386" s="224" t="s">
        <v>143</v>
      </c>
      <c r="E386" s="224" t="s">
        <v>815</v>
      </c>
      <c r="F386" s="224" t="s">
        <v>126</v>
      </c>
      <c r="G386" s="224" t="s">
        <v>197</v>
      </c>
      <c r="H386" s="233"/>
      <c r="I386" s="233"/>
      <c r="J386" s="231">
        <f t="shared" si="138"/>
        <v>0</v>
      </c>
      <c r="K386" s="120"/>
      <c r="L386" s="120"/>
      <c r="M386" s="231">
        <f t="shared" si="140"/>
        <v>0</v>
      </c>
      <c r="N386" s="118"/>
      <c r="O386" s="272"/>
      <c r="P386" s="281">
        <f t="shared" si="141"/>
        <v>0</v>
      </c>
    </row>
    <row r="387" spans="1:16" ht="150.75" customHeight="1">
      <c r="A387" s="50" t="s">
        <v>837</v>
      </c>
      <c r="B387" s="46" t="s">
        <v>39</v>
      </c>
      <c r="C387" s="224" t="s">
        <v>138</v>
      </c>
      <c r="D387" s="224" t="s">
        <v>143</v>
      </c>
      <c r="E387" s="224" t="s">
        <v>836</v>
      </c>
      <c r="F387" s="224" t="s">
        <v>38</v>
      </c>
      <c r="G387" s="224"/>
      <c r="H387" s="228">
        <f t="shared" ref="H387:P388" si="153">H388</f>
        <v>0</v>
      </c>
      <c r="I387" s="228">
        <f t="shared" si="153"/>
        <v>0</v>
      </c>
      <c r="J387" s="231">
        <f t="shared" si="138"/>
        <v>0</v>
      </c>
      <c r="K387" s="228">
        <f t="shared" si="153"/>
        <v>0</v>
      </c>
      <c r="L387" s="228">
        <f t="shared" si="153"/>
        <v>0</v>
      </c>
      <c r="M387" s="228">
        <f t="shared" si="153"/>
        <v>0</v>
      </c>
      <c r="N387" s="228">
        <f t="shared" si="153"/>
        <v>1520</v>
      </c>
      <c r="O387" s="228">
        <f t="shared" si="153"/>
        <v>-1520</v>
      </c>
      <c r="P387" s="228">
        <f t="shared" si="153"/>
        <v>0</v>
      </c>
    </row>
    <row r="388" spans="1:16" ht="25.5">
      <c r="A388" s="226" t="s">
        <v>123</v>
      </c>
      <c r="B388" s="110" t="s">
        <v>39</v>
      </c>
      <c r="C388" s="224" t="s">
        <v>138</v>
      </c>
      <c r="D388" s="224" t="s">
        <v>143</v>
      </c>
      <c r="E388" s="224" t="s">
        <v>836</v>
      </c>
      <c r="F388" s="224" t="s">
        <v>124</v>
      </c>
      <c r="G388" s="224"/>
      <c r="H388" s="228">
        <f t="shared" si="153"/>
        <v>0</v>
      </c>
      <c r="I388" s="228">
        <f t="shared" si="153"/>
        <v>0</v>
      </c>
      <c r="J388" s="231">
        <f t="shared" si="138"/>
        <v>0</v>
      </c>
      <c r="K388" s="228">
        <f t="shared" si="153"/>
        <v>0</v>
      </c>
      <c r="L388" s="228">
        <f t="shared" si="153"/>
        <v>0</v>
      </c>
      <c r="M388" s="228">
        <f t="shared" si="153"/>
        <v>0</v>
      </c>
      <c r="N388" s="228">
        <f t="shared" si="153"/>
        <v>1520</v>
      </c>
      <c r="O388" s="228">
        <f t="shared" si="153"/>
        <v>-1520</v>
      </c>
      <c r="P388" s="228">
        <f t="shared" si="153"/>
        <v>0</v>
      </c>
    </row>
    <row r="389" spans="1:16" ht="37.5" customHeight="1">
      <c r="A389" s="227" t="s">
        <v>127</v>
      </c>
      <c r="B389" s="78" t="s">
        <v>39</v>
      </c>
      <c r="C389" s="224" t="s">
        <v>138</v>
      </c>
      <c r="D389" s="224" t="s">
        <v>143</v>
      </c>
      <c r="E389" s="224" t="s">
        <v>836</v>
      </c>
      <c r="F389" s="224" t="s">
        <v>126</v>
      </c>
      <c r="G389" s="224"/>
      <c r="H389" s="228">
        <f t="shared" ref="H389:P389" si="154">H390+H391</f>
        <v>0</v>
      </c>
      <c r="I389" s="228">
        <f t="shared" si="154"/>
        <v>0</v>
      </c>
      <c r="J389" s="231">
        <f t="shared" si="138"/>
        <v>0</v>
      </c>
      <c r="K389" s="228">
        <f t="shared" si="154"/>
        <v>0</v>
      </c>
      <c r="L389" s="228">
        <f t="shared" si="154"/>
        <v>0</v>
      </c>
      <c r="M389" s="228">
        <f t="shared" si="154"/>
        <v>0</v>
      </c>
      <c r="N389" s="228">
        <f t="shared" si="154"/>
        <v>1520</v>
      </c>
      <c r="O389" s="228">
        <f t="shared" si="154"/>
        <v>-1520</v>
      </c>
      <c r="P389" s="228">
        <f t="shared" si="154"/>
        <v>0</v>
      </c>
    </row>
    <row r="390" spans="1:16" hidden="1">
      <c r="A390" s="226" t="s">
        <v>11</v>
      </c>
      <c r="B390" s="110" t="s">
        <v>39</v>
      </c>
      <c r="C390" s="224" t="s">
        <v>138</v>
      </c>
      <c r="D390" s="224" t="s">
        <v>143</v>
      </c>
      <c r="E390" s="224" t="s">
        <v>836</v>
      </c>
      <c r="F390" s="224" t="s">
        <v>126</v>
      </c>
      <c r="G390" s="224" t="s">
        <v>12</v>
      </c>
      <c r="H390" s="233"/>
      <c r="I390" s="233"/>
      <c r="J390" s="231">
        <f t="shared" si="138"/>
        <v>0</v>
      </c>
      <c r="K390" s="118"/>
      <c r="L390" s="118"/>
      <c r="M390" s="231">
        <f t="shared" si="140"/>
        <v>0</v>
      </c>
      <c r="N390" s="118"/>
      <c r="O390" s="272"/>
      <c r="P390" s="281">
        <f t="shared" si="141"/>
        <v>0</v>
      </c>
    </row>
    <row r="391" spans="1:16">
      <c r="A391" s="226" t="s">
        <v>629</v>
      </c>
      <c r="B391" s="110" t="s">
        <v>39</v>
      </c>
      <c r="C391" s="224" t="s">
        <v>138</v>
      </c>
      <c r="D391" s="224" t="s">
        <v>143</v>
      </c>
      <c r="E391" s="224" t="s">
        <v>836</v>
      </c>
      <c r="F391" s="224" t="s">
        <v>126</v>
      </c>
      <c r="G391" s="224" t="s">
        <v>197</v>
      </c>
      <c r="H391" s="233"/>
      <c r="I391" s="233"/>
      <c r="J391" s="231">
        <f t="shared" si="138"/>
        <v>0</v>
      </c>
      <c r="K391" s="118"/>
      <c r="L391" s="118"/>
      <c r="M391" s="231">
        <f t="shared" si="140"/>
        <v>0</v>
      </c>
      <c r="N391" s="120">
        <v>1520</v>
      </c>
      <c r="O391" s="120">
        <v>-1520</v>
      </c>
      <c r="P391" s="120">
        <f t="shared" si="141"/>
        <v>0</v>
      </c>
    </row>
    <row r="392" spans="1:16" s="253" customFormat="1" ht="38.25" hidden="1">
      <c r="A392" s="92" t="s">
        <v>691</v>
      </c>
      <c r="B392" s="123" t="s">
        <v>39</v>
      </c>
      <c r="C392" s="39" t="s">
        <v>138</v>
      </c>
      <c r="D392" s="39" t="s">
        <v>143</v>
      </c>
      <c r="E392" s="39" t="s">
        <v>690</v>
      </c>
      <c r="F392" s="39"/>
      <c r="G392" s="39"/>
      <c r="H392" s="232">
        <f t="shared" ref="H392:N396" si="155">H393</f>
        <v>0</v>
      </c>
      <c r="I392" s="232"/>
      <c r="J392" s="231">
        <f t="shared" si="138"/>
        <v>0</v>
      </c>
      <c r="K392" s="232">
        <f t="shared" si="155"/>
        <v>0</v>
      </c>
      <c r="L392" s="232"/>
      <c r="M392" s="231">
        <f t="shared" si="140"/>
        <v>0</v>
      </c>
      <c r="N392" s="232">
        <f t="shared" si="155"/>
        <v>0</v>
      </c>
      <c r="O392" s="283"/>
      <c r="P392" s="281">
        <f t="shared" si="141"/>
        <v>0</v>
      </c>
    </row>
    <row r="393" spans="1:16" ht="51" hidden="1">
      <c r="A393" s="226" t="s">
        <v>692</v>
      </c>
      <c r="B393" s="110" t="s">
        <v>39</v>
      </c>
      <c r="C393" s="224" t="s">
        <v>138</v>
      </c>
      <c r="D393" s="224" t="s">
        <v>143</v>
      </c>
      <c r="E393" s="224" t="s">
        <v>693</v>
      </c>
      <c r="F393" s="224"/>
      <c r="G393" s="224"/>
      <c r="H393" s="228">
        <f t="shared" si="155"/>
        <v>0</v>
      </c>
      <c r="I393" s="228"/>
      <c r="J393" s="231">
        <f t="shared" si="138"/>
        <v>0</v>
      </c>
      <c r="K393" s="228">
        <f t="shared" si="155"/>
        <v>0</v>
      </c>
      <c r="L393" s="228"/>
      <c r="M393" s="231">
        <f t="shared" si="140"/>
        <v>0</v>
      </c>
      <c r="N393" s="228">
        <f t="shared" si="155"/>
        <v>0</v>
      </c>
      <c r="O393" s="272"/>
      <c r="P393" s="281">
        <f t="shared" si="141"/>
        <v>0</v>
      </c>
    </row>
    <row r="394" spans="1:16" ht="60.75" hidden="1" customHeight="1">
      <c r="A394" s="254" t="s">
        <v>694</v>
      </c>
      <c r="B394" s="110" t="s">
        <v>39</v>
      </c>
      <c r="C394" s="224" t="s">
        <v>138</v>
      </c>
      <c r="D394" s="224" t="s">
        <v>143</v>
      </c>
      <c r="E394" s="224" t="s">
        <v>695</v>
      </c>
      <c r="F394" s="224"/>
      <c r="G394" s="224"/>
      <c r="H394" s="228">
        <f t="shared" si="155"/>
        <v>0</v>
      </c>
      <c r="I394" s="228"/>
      <c r="J394" s="231">
        <f t="shared" si="138"/>
        <v>0</v>
      </c>
      <c r="K394" s="228">
        <f t="shared" si="155"/>
        <v>0</v>
      </c>
      <c r="L394" s="228"/>
      <c r="M394" s="231">
        <f t="shared" si="140"/>
        <v>0</v>
      </c>
      <c r="N394" s="228">
        <f t="shared" si="155"/>
        <v>0</v>
      </c>
      <c r="O394" s="272"/>
      <c r="P394" s="281">
        <f t="shared" si="141"/>
        <v>0</v>
      </c>
    </row>
    <row r="395" spans="1:16" ht="13.5" hidden="1" customHeight="1">
      <c r="A395" s="226" t="s">
        <v>214</v>
      </c>
      <c r="B395" s="110" t="s">
        <v>39</v>
      </c>
      <c r="C395" s="224" t="s">
        <v>138</v>
      </c>
      <c r="D395" s="224" t="s">
        <v>143</v>
      </c>
      <c r="E395" s="224" t="s">
        <v>888</v>
      </c>
      <c r="F395" s="224"/>
      <c r="G395" s="224"/>
      <c r="H395" s="228">
        <f t="shared" si="155"/>
        <v>0</v>
      </c>
      <c r="I395" s="228"/>
      <c r="J395" s="231">
        <f t="shared" si="138"/>
        <v>0</v>
      </c>
      <c r="K395" s="228">
        <f t="shared" si="155"/>
        <v>0</v>
      </c>
      <c r="L395" s="228"/>
      <c r="M395" s="231">
        <f t="shared" si="140"/>
        <v>0</v>
      </c>
      <c r="N395" s="228">
        <f t="shared" si="155"/>
        <v>0</v>
      </c>
      <c r="O395" s="272"/>
      <c r="P395" s="281">
        <f t="shared" si="141"/>
        <v>0</v>
      </c>
    </row>
    <row r="396" spans="1:16" ht="25.5" hidden="1">
      <c r="A396" s="226" t="s">
        <v>123</v>
      </c>
      <c r="B396" s="110" t="s">
        <v>39</v>
      </c>
      <c r="C396" s="224" t="s">
        <v>138</v>
      </c>
      <c r="D396" s="224" t="s">
        <v>143</v>
      </c>
      <c r="E396" s="224" t="s">
        <v>888</v>
      </c>
      <c r="F396" s="224" t="s">
        <v>124</v>
      </c>
      <c r="G396" s="224"/>
      <c r="H396" s="228">
        <f t="shared" si="155"/>
        <v>0</v>
      </c>
      <c r="I396" s="228"/>
      <c r="J396" s="231">
        <f t="shared" si="138"/>
        <v>0</v>
      </c>
      <c r="K396" s="228">
        <f t="shared" si="155"/>
        <v>0</v>
      </c>
      <c r="L396" s="228"/>
      <c r="M396" s="231">
        <f t="shared" si="140"/>
        <v>0</v>
      </c>
      <c r="N396" s="228">
        <f t="shared" si="155"/>
        <v>0</v>
      </c>
      <c r="O396" s="272"/>
      <c r="P396" s="281">
        <f t="shared" si="141"/>
        <v>0</v>
      </c>
    </row>
    <row r="397" spans="1:16" ht="36" hidden="1" customHeight="1">
      <c r="A397" s="227" t="s">
        <v>127</v>
      </c>
      <c r="B397" s="230" t="s">
        <v>39</v>
      </c>
      <c r="C397" s="224" t="s">
        <v>138</v>
      </c>
      <c r="D397" s="224" t="s">
        <v>143</v>
      </c>
      <c r="E397" s="224" t="s">
        <v>888</v>
      </c>
      <c r="F397" s="224" t="s">
        <v>126</v>
      </c>
      <c r="G397" s="224"/>
      <c r="H397" s="228">
        <f t="shared" ref="H397:N397" si="156">H398+H399+H400</f>
        <v>0</v>
      </c>
      <c r="I397" s="228"/>
      <c r="J397" s="231">
        <f t="shared" si="138"/>
        <v>0</v>
      </c>
      <c r="K397" s="228">
        <f t="shared" si="156"/>
        <v>0</v>
      </c>
      <c r="L397" s="228"/>
      <c r="M397" s="231">
        <f t="shared" si="140"/>
        <v>0</v>
      </c>
      <c r="N397" s="228">
        <f t="shared" si="156"/>
        <v>0</v>
      </c>
      <c r="O397" s="272"/>
      <c r="P397" s="281">
        <f t="shared" si="141"/>
        <v>0</v>
      </c>
    </row>
    <row r="398" spans="1:16" hidden="1">
      <c r="A398" s="227" t="s">
        <v>9</v>
      </c>
      <c r="B398" s="230" t="s">
        <v>39</v>
      </c>
      <c r="C398" s="224" t="s">
        <v>138</v>
      </c>
      <c r="D398" s="224" t="s">
        <v>143</v>
      </c>
      <c r="E398" s="224" t="s">
        <v>888</v>
      </c>
      <c r="F398" s="224" t="s">
        <v>126</v>
      </c>
      <c r="G398" s="224" t="s">
        <v>10</v>
      </c>
      <c r="H398" s="233"/>
      <c r="I398" s="233"/>
      <c r="J398" s="231">
        <f t="shared" si="138"/>
        <v>0</v>
      </c>
      <c r="K398" s="118"/>
      <c r="L398" s="118"/>
      <c r="M398" s="231">
        <f t="shared" si="140"/>
        <v>0</v>
      </c>
      <c r="N398" s="118"/>
      <c r="O398" s="272"/>
      <c r="P398" s="281">
        <f t="shared" si="141"/>
        <v>0</v>
      </c>
    </row>
    <row r="399" spans="1:16" hidden="1">
      <c r="A399" s="227" t="s">
        <v>11</v>
      </c>
      <c r="B399" s="230" t="s">
        <v>39</v>
      </c>
      <c r="C399" s="224" t="s">
        <v>138</v>
      </c>
      <c r="D399" s="224" t="s">
        <v>143</v>
      </c>
      <c r="E399" s="224" t="s">
        <v>888</v>
      </c>
      <c r="F399" s="224" t="s">
        <v>126</v>
      </c>
      <c r="G399" s="224" t="s">
        <v>12</v>
      </c>
      <c r="H399" s="233"/>
      <c r="I399" s="233"/>
      <c r="J399" s="231">
        <f t="shared" si="138"/>
        <v>0</v>
      </c>
      <c r="K399" s="120"/>
      <c r="L399" s="120"/>
      <c r="M399" s="231">
        <f t="shared" si="140"/>
        <v>0</v>
      </c>
      <c r="N399" s="118"/>
      <c r="O399" s="272"/>
      <c r="P399" s="281">
        <f t="shared" si="141"/>
        <v>0</v>
      </c>
    </row>
    <row r="400" spans="1:16" hidden="1">
      <c r="A400" s="227" t="s">
        <v>629</v>
      </c>
      <c r="B400" s="230" t="s">
        <v>39</v>
      </c>
      <c r="C400" s="224" t="s">
        <v>138</v>
      </c>
      <c r="D400" s="224" t="s">
        <v>143</v>
      </c>
      <c r="E400" s="224" t="s">
        <v>888</v>
      </c>
      <c r="F400" s="224" t="s">
        <v>126</v>
      </c>
      <c r="G400" s="224" t="s">
        <v>197</v>
      </c>
      <c r="H400" s="233"/>
      <c r="I400" s="233"/>
      <c r="J400" s="231">
        <f t="shared" si="138"/>
        <v>0</v>
      </c>
      <c r="K400" s="118"/>
      <c r="L400" s="118"/>
      <c r="M400" s="231">
        <f t="shared" si="140"/>
        <v>0</v>
      </c>
      <c r="N400" s="118"/>
      <c r="O400" s="272"/>
      <c r="P400" s="281">
        <f t="shared" si="141"/>
        <v>0</v>
      </c>
    </row>
    <row r="401" spans="1:16" hidden="1">
      <c r="A401" s="21" t="s">
        <v>402</v>
      </c>
      <c r="B401" s="76" t="s">
        <v>39</v>
      </c>
      <c r="C401" s="223" t="s">
        <v>154</v>
      </c>
      <c r="D401" s="223"/>
      <c r="E401" s="223"/>
      <c r="F401" s="223"/>
      <c r="G401" s="223"/>
      <c r="H401" s="229">
        <f t="shared" ref="H401:H408" si="157">H402</f>
        <v>0</v>
      </c>
      <c r="I401" s="229"/>
      <c r="J401" s="231">
        <f t="shared" si="138"/>
        <v>0</v>
      </c>
      <c r="K401" s="118"/>
      <c r="L401" s="118"/>
      <c r="M401" s="231">
        <f t="shared" si="140"/>
        <v>0</v>
      </c>
      <c r="N401" s="118"/>
      <c r="O401" s="272"/>
      <c r="P401" s="281">
        <f t="shared" si="141"/>
        <v>0</v>
      </c>
    </row>
    <row r="402" spans="1:16" hidden="1">
      <c r="A402" s="21" t="s">
        <v>626</v>
      </c>
      <c r="B402" s="76" t="s">
        <v>39</v>
      </c>
      <c r="C402" s="223" t="s">
        <v>154</v>
      </c>
      <c r="D402" s="223" t="s">
        <v>627</v>
      </c>
      <c r="E402" s="223"/>
      <c r="F402" s="223"/>
      <c r="G402" s="223"/>
      <c r="H402" s="229">
        <f t="shared" si="157"/>
        <v>0</v>
      </c>
      <c r="I402" s="229"/>
      <c r="J402" s="231">
        <f t="shared" si="138"/>
        <v>0</v>
      </c>
      <c r="K402" s="118"/>
      <c r="L402" s="118"/>
      <c r="M402" s="231">
        <f t="shared" si="140"/>
        <v>0</v>
      </c>
      <c r="N402" s="118"/>
      <c r="O402" s="272"/>
      <c r="P402" s="281">
        <f t="shared" si="141"/>
        <v>0</v>
      </c>
    </row>
    <row r="403" spans="1:16" s="252" customFormat="1" ht="38.25" hidden="1">
      <c r="A403" s="227" t="s">
        <v>691</v>
      </c>
      <c r="B403" s="230" t="s">
        <v>39</v>
      </c>
      <c r="C403" s="224" t="s">
        <v>154</v>
      </c>
      <c r="D403" s="224" t="s">
        <v>627</v>
      </c>
      <c r="E403" s="224" t="s">
        <v>690</v>
      </c>
      <c r="F403" s="224"/>
      <c r="G403" s="224"/>
      <c r="H403" s="228">
        <f t="shared" si="157"/>
        <v>0</v>
      </c>
      <c r="I403" s="228"/>
      <c r="J403" s="231">
        <f t="shared" si="138"/>
        <v>0</v>
      </c>
      <c r="K403" s="118"/>
      <c r="L403" s="118"/>
      <c r="M403" s="231">
        <f t="shared" si="140"/>
        <v>0</v>
      </c>
      <c r="N403" s="118"/>
      <c r="O403" s="282"/>
      <c r="P403" s="281">
        <f t="shared" si="141"/>
        <v>0</v>
      </c>
    </row>
    <row r="404" spans="1:16" s="252" customFormat="1" ht="36.75" hidden="1" customHeight="1">
      <c r="A404" s="227" t="s">
        <v>696</v>
      </c>
      <c r="B404" s="230" t="s">
        <v>39</v>
      </c>
      <c r="C404" s="224" t="s">
        <v>154</v>
      </c>
      <c r="D404" s="224" t="s">
        <v>627</v>
      </c>
      <c r="E404" s="224" t="s">
        <v>698</v>
      </c>
      <c r="F404" s="224"/>
      <c r="G404" s="224"/>
      <c r="H404" s="228">
        <f t="shared" si="157"/>
        <v>0</v>
      </c>
      <c r="I404" s="228"/>
      <c r="J404" s="231">
        <f t="shared" si="138"/>
        <v>0</v>
      </c>
      <c r="K404" s="118"/>
      <c r="L404" s="118"/>
      <c r="M404" s="231">
        <f t="shared" si="140"/>
        <v>0</v>
      </c>
      <c r="N404" s="118"/>
      <c r="O404" s="282"/>
      <c r="P404" s="281">
        <f t="shared" si="141"/>
        <v>0</v>
      </c>
    </row>
    <row r="405" spans="1:16" s="252" customFormat="1" ht="63.75" hidden="1">
      <c r="A405" s="227" t="s">
        <v>697</v>
      </c>
      <c r="B405" s="230" t="s">
        <v>39</v>
      </c>
      <c r="C405" s="224" t="s">
        <v>154</v>
      </c>
      <c r="D405" s="224" t="s">
        <v>627</v>
      </c>
      <c r="E405" s="224" t="s">
        <v>699</v>
      </c>
      <c r="F405" s="224"/>
      <c r="G405" s="224"/>
      <c r="H405" s="228">
        <f t="shared" si="157"/>
        <v>0</v>
      </c>
      <c r="I405" s="228"/>
      <c r="J405" s="231">
        <f t="shared" si="138"/>
        <v>0</v>
      </c>
      <c r="K405" s="118"/>
      <c r="L405" s="118"/>
      <c r="M405" s="231">
        <f t="shared" si="140"/>
        <v>0</v>
      </c>
      <c r="N405" s="118"/>
      <c r="O405" s="282"/>
      <c r="P405" s="281">
        <f t="shared" si="141"/>
        <v>0</v>
      </c>
    </row>
    <row r="406" spans="1:16" s="252" customFormat="1" ht="25.5" hidden="1">
      <c r="A406" s="227" t="s">
        <v>214</v>
      </c>
      <c r="B406" s="230" t="s">
        <v>39</v>
      </c>
      <c r="C406" s="224" t="s">
        <v>154</v>
      </c>
      <c r="D406" s="224" t="s">
        <v>627</v>
      </c>
      <c r="E406" s="224" t="s">
        <v>700</v>
      </c>
      <c r="F406" s="224"/>
      <c r="G406" s="224"/>
      <c r="H406" s="228">
        <f t="shared" si="157"/>
        <v>0</v>
      </c>
      <c r="I406" s="228"/>
      <c r="J406" s="231">
        <f t="shared" si="138"/>
        <v>0</v>
      </c>
      <c r="K406" s="118"/>
      <c r="L406" s="118"/>
      <c r="M406" s="231">
        <f t="shared" si="140"/>
        <v>0</v>
      </c>
      <c r="N406" s="118"/>
      <c r="O406" s="282"/>
      <c r="P406" s="281">
        <f t="shared" si="141"/>
        <v>0</v>
      </c>
    </row>
    <row r="407" spans="1:16" s="252" customFormat="1" ht="51" hidden="1">
      <c r="A407" s="64" t="s">
        <v>92</v>
      </c>
      <c r="B407" s="230" t="s">
        <v>39</v>
      </c>
      <c r="C407" s="224" t="s">
        <v>154</v>
      </c>
      <c r="D407" s="224" t="s">
        <v>627</v>
      </c>
      <c r="E407" s="224" t="s">
        <v>700</v>
      </c>
      <c r="F407" s="224" t="s">
        <v>93</v>
      </c>
      <c r="G407" s="224"/>
      <c r="H407" s="228">
        <f t="shared" si="157"/>
        <v>0</v>
      </c>
      <c r="I407" s="228"/>
      <c r="J407" s="231">
        <f t="shared" si="138"/>
        <v>0</v>
      </c>
      <c r="K407" s="118"/>
      <c r="L407" s="118"/>
      <c r="M407" s="231">
        <f t="shared" si="140"/>
        <v>0</v>
      </c>
      <c r="N407" s="118"/>
      <c r="O407" s="282"/>
      <c r="P407" s="281">
        <f t="shared" si="141"/>
        <v>0</v>
      </c>
    </row>
    <row r="408" spans="1:16" s="252" customFormat="1" hidden="1">
      <c r="A408" s="64" t="s">
        <v>149</v>
      </c>
      <c r="B408" s="230" t="s">
        <v>39</v>
      </c>
      <c r="C408" s="224" t="s">
        <v>154</v>
      </c>
      <c r="D408" s="224" t="s">
        <v>627</v>
      </c>
      <c r="E408" s="224" t="s">
        <v>700</v>
      </c>
      <c r="F408" s="224" t="s">
        <v>150</v>
      </c>
      <c r="G408" s="224"/>
      <c r="H408" s="228">
        <f t="shared" si="157"/>
        <v>0</v>
      </c>
      <c r="I408" s="228"/>
      <c r="J408" s="231">
        <f t="shared" si="138"/>
        <v>0</v>
      </c>
      <c r="K408" s="118"/>
      <c r="L408" s="118"/>
      <c r="M408" s="231">
        <f t="shared" si="140"/>
        <v>0</v>
      </c>
      <c r="N408" s="118"/>
      <c r="O408" s="282"/>
      <c r="P408" s="281">
        <f t="shared" si="141"/>
        <v>0</v>
      </c>
    </row>
    <row r="409" spans="1:16" s="252" customFormat="1" hidden="1">
      <c r="A409" s="226" t="s">
        <v>94</v>
      </c>
      <c r="B409" s="230" t="s">
        <v>39</v>
      </c>
      <c r="C409" s="224" t="s">
        <v>154</v>
      </c>
      <c r="D409" s="224" t="s">
        <v>627</v>
      </c>
      <c r="E409" s="224" t="s">
        <v>700</v>
      </c>
      <c r="F409" s="224" t="s">
        <v>150</v>
      </c>
      <c r="G409" s="224" t="s">
        <v>10</v>
      </c>
      <c r="H409" s="233"/>
      <c r="I409" s="233"/>
      <c r="J409" s="231">
        <f t="shared" si="138"/>
        <v>0</v>
      </c>
      <c r="K409" s="118"/>
      <c r="L409" s="118"/>
      <c r="M409" s="231">
        <f t="shared" si="140"/>
        <v>0</v>
      </c>
      <c r="N409" s="118"/>
      <c r="O409" s="282"/>
      <c r="P409" s="281">
        <f t="shared" si="141"/>
        <v>0</v>
      </c>
    </row>
    <row r="410" spans="1:16" s="252" customFormat="1">
      <c r="A410" s="36" t="s">
        <v>145</v>
      </c>
      <c r="B410" s="230" t="s">
        <v>39</v>
      </c>
      <c r="C410" s="223" t="s">
        <v>138</v>
      </c>
      <c r="D410" s="223" t="s">
        <v>146</v>
      </c>
      <c r="E410" s="223"/>
      <c r="F410" s="224"/>
      <c r="G410" s="224"/>
      <c r="H410" s="228">
        <f t="shared" ref="H410:P410" si="158">H411</f>
        <v>14372.8</v>
      </c>
      <c r="I410" s="228">
        <f t="shared" si="158"/>
        <v>0</v>
      </c>
      <c r="J410" s="231">
        <f t="shared" si="138"/>
        <v>14372.8</v>
      </c>
      <c r="K410" s="228">
        <f t="shared" si="158"/>
        <v>12775.8</v>
      </c>
      <c r="L410" s="228">
        <f t="shared" si="158"/>
        <v>0</v>
      </c>
      <c r="M410" s="228">
        <f t="shared" si="158"/>
        <v>12775.8</v>
      </c>
      <c r="N410" s="228">
        <f t="shared" si="158"/>
        <v>12775.8</v>
      </c>
      <c r="O410" s="228">
        <f t="shared" si="158"/>
        <v>0</v>
      </c>
      <c r="P410" s="228">
        <f t="shared" si="158"/>
        <v>12775.8</v>
      </c>
    </row>
    <row r="411" spans="1:16" s="252" customFormat="1" ht="28.5" customHeight="1">
      <c r="A411" s="98" t="s">
        <v>16</v>
      </c>
      <c r="B411" s="230" t="s">
        <v>39</v>
      </c>
      <c r="C411" s="223" t="s">
        <v>138</v>
      </c>
      <c r="D411" s="223" t="s">
        <v>146</v>
      </c>
      <c r="E411" s="42" t="s">
        <v>660</v>
      </c>
      <c r="F411" s="11"/>
      <c r="G411" s="11"/>
      <c r="H411" s="228">
        <f>H412+H417+H422</f>
        <v>14372.8</v>
      </c>
      <c r="I411" s="228">
        <f>I412+I417+I422</f>
        <v>0</v>
      </c>
      <c r="J411" s="231">
        <f t="shared" si="138"/>
        <v>14372.8</v>
      </c>
      <c r="K411" s="228">
        <f t="shared" ref="K411:P411" si="159">K412+K417+K422</f>
        <v>12775.8</v>
      </c>
      <c r="L411" s="228">
        <f t="shared" si="159"/>
        <v>0</v>
      </c>
      <c r="M411" s="228">
        <f t="shared" si="159"/>
        <v>12775.8</v>
      </c>
      <c r="N411" s="228">
        <f t="shared" si="159"/>
        <v>12775.8</v>
      </c>
      <c r="O411" s="228">
        <f t="shared" si="159"/>
        <v>0</v>
      </c>
      <c r="P411" s="228">
        <f t="shared" si="159"/>
        <v>12775.8</v>
      </c>
    </row>
    <row r="412" spans="1:16" s="252" customFormat="1" ht="89.25" hidden="1">
      <c r="A412" s="193" t="s">
        <v>866</v>
      </c>
      <c r="B412" s="230" t="s">
        <v>39</v>
      </c>
      <c r="C412" s="224" t="s">
        <v>138</v>
      </c>
      <c r="D412" s="224" t="s">
        <v>146</v>
      </c>
      <c r="E412" s="45" t="s">
        <v>865</v>
      </c>
      <c r="F412" s="224"/>
      <c r="G412" s="224"/>
      <c r="H412" s="228">
        <f t="shared" ref="H412:N415" si="160">H413</f>
        <v>0</v>
      </c>
      <c r="I412" s="228"/>
      <c r="J412" s="231">
        <f t="shared" si="138"/>
        <v>0</v>
      </c>
      <c r="K412" s="228">
        <f t="shared" si="160"/>
        <v>0</v>
      </c>
      <c r="L412" s="228"/>
      <c r="M412" s="231">
        <f t="shared" si="140"/>
        <v>0</v>
      </c>
      <c r="N412" s="228">
        <f t="shared" si="160"/>
        <v>0</v>
      </c>
      <c r="O412" s="282"/>
      <c r="P412" s="281">
        <f t="shared" si="141"/>
        <v>0</v>
      </c>
    </row>
    <row r="413" spans="1:16" s="252" customFormat="1" ht="47.25" hidden="1" customHeight="1">
      <c r="A413" s="20" t="s">
        <v>148</v>
      </c>
      <c r="B413" s="230" t="s">
        <v>39</v>
      </c>
      <c r="C413" s="224" t="s">
        <v>138</v>
      </c>
      <c r="D413" s="224" t="s">
        <v>146</v>
      </c>
      <c r="E413" s="45" t="s">
        <v>865</v>
      </c>
      <c r="F413" s="224" t="s">
        <v>93</v>
      </c>
      <c r="G413" s="224"/>
      <c r="H413" s="228">
        <f t="shared" si="160"/>
        <v>0</v>
      </c>
      <c r="I413" s="228"/>
      <c r="J413" s="231">
        <f t="shared" si="138"/>
        <v>0</v>
      </c>
      <c r="K413" s="228">
        <f t="shared" si="160"/>
        <v>0</v>
      </c>
      <c r="L413" s="228"/>
      <c r="M413" s="231">
        <f t="shared" si="140"/>
        <v>0</v>
      </c>
      <c r="N413" s="228">
        <f t="shared" si="160"/>
        <v>0</v>
      </c>
      <c r="O413" s="282"/>
      <c r="P413" s="281">
        <f t="shared" si="141"/>
        <v>0</v>
      </c>
    </row>
    <row r="414" spans="1:16" s="252" customFormat="1" hidden="1">
      <c r="A414" s="20" t="s">
        <v>149</v>
      </c>
      <c r="B414" s="230" t="s">
        <v>39</v>
      </c>
      <c r="C414" s="224" t="s">
        <v>138</v>
      </c>
      <c r="D414" s="224" t="s">
        <v>146</v>
      </c>
      <c r="E414" s="45" t="s">
        <v>865</v>
      </c>
      <c r="F414" s="224" t="s">
        <v>150</v>
      </c>
      <c r="G414" s="224"/>
      <c r="H414" s="228">
        <f t="shared" si="160"/>
        <v>0</v>
      </c>
      <c r="I414" s="228"/>
      <c r="J414" s="231">
        <f t="shared" si="138"/>
        <v>0</v>
      </c>
      <c r="K414" s="228">
        <f t="shared" si="160"/>
        <v>0</v>
      </c>
      <c r="L414" s="228"/>
      <c r="M414" s="231">
        <f t="shared" si="140"/>
        <v>0</v>
      </c>
      <c r="N414" s="228">
        <f t="shared" si="160"/>
        <v>0</v>
      </c>
      <c r="O414" s="282"/>
      <c r="P414" s="281">
        <f t="shared" si="141"/>
        <v>0</v>
      </c>
    </row>
    <row r="415" spans="1:16" s="252" customFormat="1" ht="63.75" hidden="1">
      <c r="A415" s="26" t="s">
        <v>512</v>
      </c>
      <c r="B415" s="230" t="s">
        <v>39</v>
      </c>
      <c r="C415" s="224" t="s">
        <v>138</v>
      </c>
      <c r="D415" s="224" t="s">
        <v>146</v>
      </c>
      <c r="E415" s="45" t="s">
        <v>865</v>
      </c>
      <c r="F415" s="224" t="s">
        <v>514</v>
      </c>
      <c r="G415" s="224"/>
      <c r="H415" s="228">
        <f t="shared" si="160"/>
        <v>0</v>
      </c>
      <c r="I415" s="228"/>
      <c r="J415" s="231">
        <f t="shared" ref="J415:J478" si="161">H415+I415</f>
        <v>0</v>
      </c>
      <c r="K415" s="228">
        <f t="shared" si="160"/>
        <v>0</v>
      </c>
      <c r="L415" s="228"/>
      <c r="M415" s="231">
        <f t="shared" si="140"/>
        <v>0</v>
      </c>
      <c r="N415" s="228">
        <f t="shared" si="160"/>
        <v>0</v>
      </c>
      <c r="O415" s="282"/>
      <c r="P415" s="281">
        <f t="shared" si="141"/>
        <v>0</v>
      </c>
    </row>
    <row r="416" spans="1:16" s="252" customFormat="1" hidden="1">
      <c r="A416" s="47" t="s">
        <v>629</v>
      </c>
      <c r="B416" s="230" t="s">
        <v>39</v>
      </c>
      <c r="C416" s="224" t="s">
        <v>138</v>
      </c>
      <c r="D416" s="224" t="s">
        <v>146</v>
      </c>
      <c r="E416" s="45" t="s">
        <v>865</v>
      </c>
      <c r="F416" s="224" t="s">
        <v>514</v>
      </c>
      <c r="G416" s="224" t="s">
        <v>197</v>
      </c>
      <c r="H416" s="233"/>
      <c r="I416" s="233"/>
      <c r="J416" s="231">
        <f t="shared" si="161"/>
        <v>0</v>
      </c>
      <c r="K416" s="118"/>
      <c r="L416" s="118"/>
      <c r="M416" s="231">
        <f t="shared" si="140"/>
        <v>0</v>
      </c>
      <c r="N416" s="118"/>
      <c r="O416" s="282"/>
      <c r="P416" s="281">
        <f t="shared" si="141"/>
        <v>0</v>
      </c>
    </row>
    <row r="417" spans="1:16" s="252" customFormat="1" ht="78" customHeight="1">
      <c r="A417" s="68" t="s">
        <v>867</v>
      </c>
      <c r="B417" s="230" t="s">
        <v>39</v>
      </c>
      <c r="C417" s="224" t="s">
        <v>138</v>
      </c>
      <c r="D417" s="224" t="s">
        <v>146</v>
      </c>
      <c r="E417" s="45" t="s">
        <v>800</v>
      </c>
      <c r="F417" s="224"/>
      <c r="G417" s="224"/>
      <c r="H417" s="228">
        <f t="shared" ref="H417:P420" si="162">H418</f>
        <v>1597</v>
      </c>
      <c r="I417" s="228">
        <f t="shared" si="162"/>
        <v>0</v>
      </c>
      <c r="J417" s="231">
        <f t="shared" si="161"/>
        <v>1597</v>
      </c>
      <c r="K417" s="228">
        <f t="shared" si="162"/>
        <v>1597</v>
      </c>
      <c r="L417" s="228">
        <f t="shared" si="162"/>
        <v>0</v>
      </c>
      <c r="M417" s="228">
        <f t="shared" si="162"/>
        <v>1597</v>
      </c>
      <c r="N417" s="228">
        <f t="shared" si="162"/>
        <v>1597</v>
      </c>
      <c r="O417" s="228">
        <f t="shared" si="162"/>
        <v>0</v>
      </c>
      <c r="P417" s="228">
        <f t="shared" si="162"/>
        <v>1597</v>
      </c>
    </row>
    <row r="418" spans="1:16" s="252" customFormat="1" ht="48.75" customHeight="1">
      <c r="A418" s="20" t="s">
        <v>148</v>
      </c>
      <c r="B418" s="230" t="s">
        <v>39</v>
      </c>
      <c r="C418" s="224" t="s">
        <v>138</v>
      </c>
      <c r="D418" s="224" t="s">
        <v>146</v>
      </c>
      <c r="E418" s="45" t="s">
        <v>800</v>
      </c>
      <c r="F418" s="224" t="s">
        <v>93</v>
      </c>
      <c r="G418" s="224"/>
      <c r="H418" s="228">
        <f t="shared" si="162"/>
        <v>1597</v>
      </c>
      <c r="I418" s="228">
        <f t="shared" si="162"/>
        <v>0</v>
      </c>
      <c r="J418" s="231">
        <f t="shared" si="161"/>
        <v>1597</v>
      </c>
      <c r="K418" s="228">
        <f t="shared" si="162"/>
        <v>1597</v>
      </c>
      <c r="L418" s="228">
        <f t="shared" si="162"/>
        <v>0</v>
      </c>
      <c r="M418" s="228">
        <f t="shared" si="162"/>
        <v>1597</v>
      </c>
      <c r="N418" s="228">
        <f t="shared" si="162"/>
        <v>1597</v>
      </c>
      <c r="O418" s="228">
        <f t="shared" si="162"/>
        <v>0</v>
      </c>
      <c r="P418" s="228">
        <f t="shared" si="162"/>
        <v>1597</v>
      </c>
    </row>
    <row r="419" spans="1:16" s="252" customFormat="1">
      <c r="A419" s="20" t="s">
        <v>149</v>
      </c>
      <c r="B419" s="230" t="s">
        <v>39</v>
      </c>
      <c r="C419" s="224" t="s">
        <v>138</v>
      </c>
      <c r="D419" s="224" t="s">
        <v>146</v>
      </c>
      <c r="E419" s="45" t="s">
        <v>800</v>
      </c>
      <c r="F419" s="224" t="s">
        <v>150</v>
      </c>
      <c r="G419" s="224"/>
      <c r="H419" s="228">
        <f t="shared" si="162"/>
        <v>1597</v>
      </c>
      <c r="I419" s="228">
        <f t="shared" si="162"/>
        <v>0</v>
      </c>
      <c r="J419" s="231">
        <f t="shared" si="161"/>
        <v>1597</v>
      </c>
      <c r="K419" s="228">
        <f t="shared" si="162"/>
        <v>1597</v>
      </c>
      <c r="L419" s="228"/>
      <c r="M419" s="231">
        <f t="shared" ref="M419:M481" si="163">K419+L419</f>
        <v>1597</v>
      </c>
      <c r="N419" s="228">
        <f t="shared" si="162"/>
        <v>1597</v>
      </c>
      <c r="O419" s="282"/>
      <c r="P419" s="281">
        <f t="shared" ref="P419:P481" si="164">N419+O419</f>
        <v>1597</v>
      </c>
    </row>
    <row r="420" spans="1:16" s="252" customFormat="1" ht="69" customHeight="1">
      <c r="A420" s="26" t="s">
        <v>512</v>
      </c>
      <c r="B420" s="230" t="s">
        <v>39</v>
      </c>
      <c r="C420" s="224" t="s">
        <v>138</v>
      </c>
      <c r="D420" s="224" t="s">
        <v>146</v>
      </c>
      <c r="E420" s="45" t="s">
        <v>800</v>
      </c>
      <c r="F420" s="224" t="s">
        <v>514</v>
      </c>
      <c r="G420" s="224"/>
      <c r="H420" s="228">
        <f t="shared" si="162"/>
        <v>1597</v>
      </c>
      <c r="I420" s="228">
        <f t="shared" si="162"/>
        <v>0</v>
      </c>
      <c r="J420" s="231">
        <f t="shared" si="161"/>
        <v>1597</v>
      </c>
      <c r="K420" s="228">
        <f t="shared" si="162"/>
        <v>1597</v>
      </c>
      <c r="L420" s="228">
        <f t="shared" si="162"/>
        <v>0</v>
      </c>
      <c r="M420" s="228">
        <f t="shared" si="162"/>
        <v>1597</v>
      </c>
      <c r="N420" s="228">
        <f t="shared" si="162"/>
        <v>1597</v>
      </c>
      <c r="O420" s="228">
        <f t="shared" si="162"/>
        <v>0</v>
      </c>
      <c r="P420" s="228">
        <f t="shared" si="162"/>
        <v>1597</v>
      </c>
    </row>
    <row r="421" spans="1:16" s="252" customFormat="1">
      <c r="A421" s="47" t="s">
        <v>11</v>
      </c>
      <c r="B421" s="230" t="s">
        <v>39</v>
      </c>
      <c r="C421" s="224" t="s">
        <v>138</v>
      </c>
      <c r="D421" s="224" t="s">
        <v>146</v>
      </c>
      <c r="E421" s="45" t="s">
        <v>800</v>
      </c>
      <c r="F421" s="224" t="s">
        <v>514</v>
      </c>
      <c r="G421" s="224" t="s">
        <v>12</v>
      </c>
      <c r="H421" s="233">
        <v>1597</v>
      </c>
      <c r="I421" s="233"/>
      <c r="J421" s="231">
        <f t="shared" si="161"/>
        <v>1597</v>
      </c>
      <c r="K421" s="120">
        <v>1597</v>
      </c>
      <c r="L421" s="120"/>
      <c r="M421" s="231">
        <f t="shared" si="163"/>
        <v>1597</v>
      </c>
      <c r="N421" s="120">
        <v>1597</v>
      </c>
      <c r="O421" s="282"/>
      <c r="P421" s="281">
        <f t="shared" si="164"/>
        <v>1597</v>
      </c>
    </row>
    <row r="422" spans="1:16" s="252" customFormat="1" ht="96.75" customHeight="1">
      <c r="A422" s="274" t="s">
        <v>909</v>
      </c>
      <c r="B422" s="230" t="s">
        <v>39</v>
      </c>
      <c r="C422" s="224" t="s">
        <v>138</v>
      </c>
      <c r="D422" s="224" t="s">
        <v>146</v>
      </c>
      <c r="E422" s="45" t="s">
        <v>910</v>
      </c>
      <c r="F422" s="224"/>
      <c r="G422" s="224"/>
      <c r="H422" s="233">
        <f>H423</f>
        <v>12775.8</v>
      </c>
      <c r="I422" s="233">
        <f>I423</f>
        <v>0</v>
      </c>
      <c r="J422" s="231">
        <f t="shared" si="161"/>
        <v>12775.8</v>
      </c>
      <c r="K422" s="233">
        <f t="shared" ref="K422:P423" si="165">K423</f>
        <v>11178.8</v>
      </c>
      <c r="L422" s="233">
        <f t="shared" si="165"/>
        <v>0</v>
      </c>
      <c r="M422" s="233">
        <f t="shared" si="165"/>
        <v>11178.8</v>
      </c>
      <c r="N422" s="233">
        <f t="shared" si="165"/>
        <v>11178.8</v>
      </c>
      <c r="O422" s="233">
        <f t="shared" si="165"/>
        <v>0</v>
      </c>
      <c r="P422" s="233">
        <f t="shared" si="165"/>
        <v>11178.8</v>
      </c>
    </row>
    <row r="423" spans="1:16" s="252" customFormat="1" ht="51" customHeight="1">
      <c r="A423" s="275" t="s">
        <v>148</v>
      </c>
      <c r="B423" s="230" t="s">
        <v>39</v>
      </c>
      <c r="C423" s="224" t="s">
        <v>138</v>
      </c>
      <c r="D423" s="224" t="s">
        <v>146</v>
      </c>
      <c r="E423" s="45" t="s">
        <v>910</v>
      </c>
      <c r="F423" s="224" t="s">
        <v>150</v>
      </c>
      <c r="G423" s="224"/>
      <c r="H423" s="233">
        <f>H424</f>
        <v>12775.8</v>
      </c>
      <c r="I423" s="233">
        <f>I424</f>
        <v>0</v>
      </c>
      <c r="J423" s="231">
        <f t="shared" si="161"/>
        <v>12775.8</v>
      </c>
      <c r="K423" s="233">
        <f t="shared" si="165"/>
        <v>11178.8</v>
      </c>
      <c r="L423" s="233">
        <f t="shared" si="165"/>
        <v>0</v>
      </c>
      <c r="M423" s="233">
        <f t="shared" si="165"/>
        <v>11178.8</v>
      </c>
      <c r="N423" s="233">
        <f t="shared" si="165"/>
        <v>11178.8</v>
      </c>
      <c r="O423" s="233">
        <f t="shared" si="165"/>
        <v>0</v>
      </c>
      <c r="P423" s="233">
        <f t="shared" si="165"/>
        <v>11178.8</v>
      </c>
    </row>
    <row r="424" spans="1:16" s="252" customFormat="1">
      <c r="A424" s="275" t="s">
        <v>149</v>
      </c>
      <c r="B424" s="230" t="s">
        <v>39</v>
      </c>
      <c r="C424" s="224" t="s">
        <v>138</v>
      </c>
      <c r="D424" s="224" t="s">
        <v>146</v>
      </c>
      <c r="E424" s="45" t="s">
        <v>910</v>
      </c>
      <c r="F424" s="224" t="s">
        <v>514</v>
      </c>
      <c r="G424" s="224" t="s">
        <v>12</v>
      </c>
      <c r="H424" s="233">
        <v>12775.8</v>
      </c>
      <c r="I424" s="233"/>
      <c r="J424" s="231">
        <f t="shared" si="161"/>
        <v>12775.8</v>
      </c>
      <c r="K424" s="120">
        <v>11178.8</v>
      </c>
      <c r="L424" s="120"/>
      <c r="M424" s="231">
        <f t="shared" si="163"/>
        <v>11178.8</v>
      </c>
      <c r="N424" s="120">
        <v>11178.8</v>
      </c>
      <c r="O424" s="282"/>
      <c r="P424" s="281">
        <f t="shared" si="164"/>
        <v>11178.8</v>
      </c>
    </row>
    <row r="425" spans="1:16" ht="39" customHeight="1">
      <c r="A425" s="36" t="s">
        <v>394</v>
      </c>
      <c r="B425" s="111" t="s">
        <v>395</v>
      </c>
      <c r="C425" s="223"/>
      <c r="D425" s="223"/>
      <c r="E425" s="34"/>
      <c r="F425" s="223"/>
      <c r="G425" s="223"/>
      <c r="H425" s="229">
        <f t="shared" ref="H425:P425" si="166">H426+H427+H428+H429</f>
        <v>13829.5</v>
      </c>
      <c r="I425" s="229">
        <f t="shared" si="166"/>
        <v>12.5</v>
      </c>
      <c r="J425" s="231">
        <f t="shared" si="161"/>
        <v>13842</v>
      </c>
      <c r="K425" s="229">
        <f t="shared" si="166"/>
        <v>12334.7</v>
      </c>
      <c r="L425" s="229">
        <f t="shared" si="166"/>
        <v>-84</v>
      </c>
      <c r="M425" s="229">
        <f t="shared" si="166"/>
        <v>12250.7</v>
      </c>
      <c r="N425" s="229">
        <f t="shared" si="166"/>
        <v>13265.1</v>
      </c>
      <c r="O425" s="229">
        <f t="shared" si="166"/>
        <v>-90</v>
      </c>
      <c r="P425" s="229">
        <f t="shared" si="166"/>
        <v>13175.1</v>
      </c>
    </row>
    <row r="426" spans="1:16">
      <c r="A426" s="36" t="s">
        <v>9</v>
      </c>
      <c r="B426" s="111" t="s">
        <v>395</v>
      </c>
      <c r="C426" s="223"/>
      <c r="D426" s="223"/>
      <c r="E426" s="34"/>
      <c r="F426" s="223"/>
      <c r="G426" s="223" t="s">
        <v>10</v>
      </c>
      <c r="H426" s="229">
        <f>H441+H456+H462+H466+H470+H473+H500+H507+H513+H521+H529+H549+H583+H563+H572+H577+H568+H494</f>
        <v>9690.7999999999993</v>
      </c>
      <c r="I426" s="229">
        <f>I441+I456+I462+I466+I470+I473+I500+I507+I513+I521+I529+I549+I583+I563+I572+I577+I568+I494</f>
        <v>12.5</v>
      </c>
      <c r="J426" s="231">
        <f t="shared" si="161"/>
        <v>9703.2999999999993</v>
      </c>
      <c r="K426" s="229">
        <f t="shared" ref="K426:P426" si="167">K441+K456+K462+K466+K470+K473+K500+K507+K513+K521+K529+K549+K583+K563+K572+K577+K568+K494</f>
        <v>8166.9</v>
      </c>
      <c r="L426" s="229">
        <f t="shared" si="167"/>
        <v>-84</v>
      </c>
      <c r="M426" s="229">
        <f t="shared" si="167"/>
        <v>8082.9</v>
      </c>
      <c r="N426" s="229">
        <f t="shared" si="167"/>
        <v>9065.9</v>
      </c>
      <c r="O426" s="229">
        <f t="shared" si="167"/>
        <v>-90</v>
      </c>
      <c r="P426" s="229">
        <f t="shared" si="167"/>
        <v>8975.9</v>
      </c>
    </row>
    <row r="427" spans="1:16">
      <c r="A427" s="36" t="s">
        <v>11</v>
      </c>
      <c r="B427" s="111" t="s">
        <v>395</v>
      </c>
      <c r="C427" s="223"/>
      <c r="D427" s="223"/>
      <c r="E427" s="34"/>
      <c r="F427" s="223"/>
      <c r="G427" s="223" t="s">
        <v>12</v>
      </c>
      <c r="H427" s="229">
        <f t="shared" ref="H427:P427" si="168">H558+H547+H541+H573</f>
        <v>3263.1</v>
      </c>
      <c r="I427" s="229">
        <f t="shared" si="168"/>
        <v>0</v>
      </c>
      <c r="J427" s="231">
        <f t="shared" si="161"/>
        <v>3263.1</v>
      </c>
      <c r="K427" s="229">
        <f t="shared" si="168"/>
        <v>3263.1</v>
      </c>
      <c r="L427" s="229">
        <f t="shared" si="168"/>
        <v>0</v>
      </c>
      <c r="M427" s="229">
        <f t="shared" si="168"/>
        <v>3263.1</v>
      </c>
      <c r="N427" s="229">
        <f t="shared" si="168"/>
        <v>3263.1</v>
      </c>
      <c r="O427" s="229">
        <f t="shared" si="168"/>
        <v>0</v>
      </c>
      <c r="P427" s="229">
        <f t="shared" si="168"/>
        <v>3263.1</v>
      </c>
    </row>
    <row r="428" spans="1:16" ht="14.25" customHeight="1">
      <c r="A428" s="36" t="s">
        <v>629</v>
      </c>
      <c r="B428" s="111" t="s">
        <v>395</v>
      </c>
      <c r="C428" s="223"/>
      <c r="D428" s="223"/>
      <c r="E428" s="34"/>
      <c r="F428" s="223"/>
      <c r="G428" s="223" t="s">
        <v>197</v>
      </c>
      <c r="H428" s="229">
        <f>H481+H487+H445</f>
        <v>875.6</v>
      </c>
      <c r="I428" s="229">
        <f>I481+I487+I445</f>
        <v>0</v>
      </c>
      <c r="J428" s="231">
        <f t="shared" si="161"/>
        <v>875.6</v>
      </c>
      <c r="K428" s="229">
        <f t="shared" ref="K428:P428" si="169">K481+K487+K445</f>
        <v>904.7</v>
      </c>
      <c r="L428" s="229">
        <f t="shared" si="169"/>
        <v>0</v>
      </c>
      <c r="M428" s="229">
        <f t="shared" si="169"/>
        <v>904.7</v>
      </c>
      <c r="N428" s="229">
        <f t="shared" si="169"/>
        <v>936.1</v>
      </c>
      <c r="O428" s="229">
        <f t="shared" si="169"/>
        <v>0</v>
      </c>
      <c r="P428" s="229">
        <f t="shared" si="169"/>
        <v>936.1</v>
      </c>
    </row>
    <row r="429" spans="1:16" ht="14.25" customHeight="1">
      <c r="A429" s="36" t="s">
        <v>472</v>
      </c>
      <c r="B429" s="111" t="s">
        <v>395</v>
      </c>
      <c r="C429" s="223"/>
      <c r="D429" s="223"/>
      <c r="E429" s="34"/>
      <c r="F429" s="223"/>
      <c r="G429" s="223" t="s">
        <v>198</v>
      </c>
      <c r="H429" s="229">
        <f t="shared" ref="H429:P429" si="170">H550</f>
        <v>0</v>
      </c>
      <c r="I429" s="229">
        <f t="shared" si="170"/>
        <v>0</v>
      </c>
      <c r="J429" s="231">
        <f t="shared" si="161"/>
        <v>0</v>
      </c>
      <c r="K429" s="229">
        <f t="shared" si="170"/>
        <v>0</v>
      </c>
      <c r="L429" s="229">
        <f t="shared" si="170"/>
        <v>0</v>
      </c>
      <c r="M429" s="229">
        <f t="shared" si="170"/>
        <v>0</v>
      </c>
      <c r="N429" s="229">
        <f t="shared" si="170"/>
        <v>0</v>
      </c>
      <c r="O429" s="229">
        <f t="shared" si="170"/>
        <v>0</v>
      </c>
      <c r="P429" s="229">
        <f t="shared" si="170"/>
        <v>0</v>
      </c>
    </row>
    <row r="430" spans="1:16" ht="17.25" customHeight="1">
      <c r="A430" s="36" t="s">
        <v>403</v>
      </c>
      <c r="B430" s="111" t="s">
        <v>395</v>
      </c>
      <c r="C430" s="223" t="s">
        <v>13</v>
      </c>
      <c r="D430" s="223"/>
      <c r="E430" s="34"/>
      <c r="F430" s="223"/>
      <c r="G430" s="223"/>
      <c r="H430" s="229">
        <f>H457+H431+H446+H457</f>
        <v>5326.6</v>
      </c>
      <c r="I430" s="229">
        <f>I457+I431+I446+I457</f>
        <v>0</v>
      </c>
      <c r="J430" s="231">
        <f t="shared" si="161"/>
        <v>5326.6</v>
      </c>
      <c r="K430" s="229">
        <f t="shared" ref="K430:P430" si="171">K431+K446+K457</f>
        <v>3727</v>
      </c>
      <c r="L430" s="229">
        <f t="shared" si="171"/>
        <v>-84</v>
      </c>
      <c r="M430" s="229">
        <f t="shared" si="171"/>
        <v>3643</v>
      </c>
      <c r="N430" s="229">
        <f t="shared" si="171"/>
        <v>2770</v>
      </c>
      <c r="O430" s="229">
        <f t="shared" si="171"/>
        <v>-90</v>
      </c>
      <c r="P430" s="229">
        <f t="shared" si="171"/>
        <v>2680</v>
      </c>
    </row>
    <row r="431" spans="1:16" ht="71.25" customHeight="1">
      <c r="A431" s="98" t="s">
        <v>40</v>
      </c>
      <c r="B431" s="130" t="s">
        <v>395</v>
      </c>
      <c r="C431" s="18" t="s">
        <v>13</v>
      </c>
      <c r="D431" s="18" t="s">
        <v>41</v>
      </c>
      <c r="E431" s="18"/>
      <c r="F431" s="18"/>
      <c r="G431" s="18"/>
      <c r="H431" s="99">
        <f t="shared" ref="H431:P431" si="172">H432+H437</f>
        <v>3242</v>
      </c>
      <c r="I431" s="99">
        <f t="shared" si="172"/>
        <v>0</v>
      </c>
      <c r="J431" s="231">
        <f t="shared" si="161"/>
        <v>3242</v>
      </c>
      <c r="K431" s="99">
        <f t="shared" si="172"/>
        <v>2957</v>
      </c>
      <c r="L431" s="99">
        <f t="shared" si="172"/>
        <v>0</v>
      </c>
      <c r="M431" s="99">
        <f t="shared" si="172"/>
        <v>2957</v>
      </c>
      <c r="N431" s="99">
        <f t="shared" si="172"/>
        <v>2000</v>
      </c>
      <c r="O431" s="99">
        <f t="shared" si="172"/>
        <v>0</v>
      </c>
      <c r="P431" s="99">
        <f t="shared" si="172"/>
        <v>2000</v>
      </c>
    </row>
    <row r="432" spans="1:16" ht="30" hidden="1" customHeight="1">
      <c r="A432" s="98" t="s">
        <v>16</v>
      </c>
      <c r="B432" s="130" t="s">
        <v>395</v>
      </c>
      <c r="C432" s="18" t="s">
        <v>13</v>
      </c>
      <c r="D432" s="18" t="s">
        <v>41</v>
      </c>
      <c r="E432" s="18" t="s">
        <v>203</v>
      </c>
      <c r="F432" s="18"/>
      <c r="G432" s="18"/>
      <c r="H432" s="99">
        <f t="shared" ref="H432:H435" si="173">H433</f>
        <v>0</v>
      </c>
      <c r="I432" s="99"/>
      <c r="J432" s="231">
        <f t="shared" si="161"/>
        <v>0</v>
      </c>
      <c r="K432" s="118"/>
      <c r="L432" s="118"/>
      <c r="M432" s="231">
        <f t="shared" si="163"/>
        <v>0</v>
      </c>
      <c r="N432" s="118"/>
      <c r="O432" s="272"/>
      <c r="P432" s="281">
        <f t="shared" si="164"/>
        <v>0</v>
      </c>
    </row>
    <row r="433" spans="1:16" ht="13.5" hidden="1" customHeight="1">
      <c r="A433" s="98" t="s">
        <v>207</v>
      </c>
      <c r="B433" s="130" t="s">
        <v>395</v>
      </c>
      <c r="C433" s="18" t="s">
        <v>13</v>
      </c>
      <c r="D433" s="18" t="s">
        <v>41</v>
      </c>
      <c r="E433" s="18" t="s">
        <v>206</v>
      </c>
      <c r="F433" s="18"/>
      <c r="G433" s="18"/>
      <c r="H433" s="99">
        <f t="shared" si="173"/>
        <v>0</v>
      </c>
      <c r="I433" s="99"/>
      <c r="J433" s="231">
        <f t="shared" si="161"/>
        <v>0</v>
      </c>
      <c r="K433" s="118"/>
      <c r="L433" s="118"/>
      <c r="M433" s="231">
        <f t="shared" si="163"/>
        <v>0</v>
      </c>
      <c r="N433" s="118"/>
      <c r="O433" s="272"/>
      <c r="P433" s="281">
        <f t="shared" si="164"/>
        <v>0</v>
      </c>
    </row>
    <row r="434" spans="1:16" ht="66" hidden="1" customHeight="1">
      <c r="A434" s="226" t="s">
        <v>18</v>
      </c>
      <c r="B434" s="110" t="s">
        <v>395</v>
      </c>
      <c r="C434" s="224" t="s">
        <v>13</v>
      </c>
      <c r="D434" s="224" t="s">
        <v>41</v>
      </c>
      <c r="E434" s="224" t="s">
        <v>206</v>
      </c>
      <c r="F434" s="224" t="s">
        <v>19</v>
      </c>
      <c r="G434" s="224"/>
      <c r="H434" s="228">
        <f t="shared" si="173"/>
        <v>0</v>
      </c>
      <c r="I434" s="228"/>
      <c r="J434" s="231">
        <f t="shared" si="161"/>
        <v>0</v>
      </c>
      <c r="K434" s="118"/>
      <c r="L434" s="118"/>
      <c r="M434" s="231">
        <f t="shared" si="163"/>
        <v>0</v>
      </c>
      <c r="N434" s="118"/>
      <c r="O434" s="272"/>
      <c r="P434" s="281">
        <f t="shared" si="164"/>
        <v>0</v>
      </c>
    </row>
    <row r="435" spans="1:16" ht="27" hidden="1" customHeight="1">
      <c r="A435" s="226" t="s">
        <v>20</v>
      </c>
      <c r="B435" s="110" t="s">
        <v>395</v>
      </c>
      <c r="C435" s="224" t="s">
        <v>13</v>
      </c>
      <c r="D435" s="224" t="s">
        <v>41</v>
      </c>
      <c r="E435" s="224" t="s">
        <v>206</v>
      </c>
      <c r="F435" s="224" t="s">
        <v>21</v>
      </c>
      <c r="G435" s="224"/>
      <c r="H435" s="228">
        <f t="shared" si="173"/>
        <v>0</v>
      </c>
      <c r="I435" s="228"/>
      <c r="J435" s="231">
        <f t="shared" si="161"/>
        <v>0</v>
      </c>
      <c r="K435" s="118"/>
      <c r="L435" s="118"/>
      <c r="M435" s="231">
        <f t="shared" si="163"/>
        <v>0</v>
      </c>
      <c r="N435" s="118"/>
      <c r="O435" s="272"/>
      <c r="P435" s="281">
        <f t="shared" si="164"/>
        <v>0</v>
      </c>
    </row>
    <row r="436" spans="1:16" hidden="1">
      <c r="A436" s="226" t="s">
        <v>9</v>
      </c>
      <c r="B436" s="110" t="s">
        <v>395</v>
      </c>
      <c r="C436" s="224" t="s">
        <v>13</v>
      </c>
      <c r="D436" s="224" t="s">
        <v>41</v>
      </c>
      <c r="E436" s="224" t="s">
        <v>206</v>
      </c>
      <c r="F436" s="224" t="s">
        <v>21</v>
      </c>
      <c r="G436" s="224" t="s">
        <v>10</v>
      </c>
      <c r="H436" s="228"/>
      <c r="I436" s="228"/>
      <c r="J436" s="231">
        <f t="shared" si="161"/>
        <v>0</v>
      </c>
      <c r="K436" s="118"/>
      <c r="L436" s="118"/>
      <c r="M436" s="231">
        <f t="shared" si="163"/>
        <v>0</v>
      </c>
      <c r="N436" s="118"/>
      <c r="O436" s="272"/>
      <c r="P436" s="281">
        <f t="shared" si="164"/>
        <v>0</v>
      </c>
    </row>
    <row r="437" spans="1:16" ht="26.25" customHeight="1">
      <c r="A437" s="98" t="s">
        <v>16</v>
      </c>
      <c r="B437" s="130" t="s">
        <v>395</v>
      </c>
      <c r="C437" s="18" t="s">
        <v>13</v>
      </c>
      <c r="D437" s="18" t="s">
        <v>41</v>
      </c>
      <c r="E437" s="18" t="s">
        <v>660</v>
      </c>
      <c r="F437" s="18"/>
      <c r="G437" s="18"/>
      <c r="H437" s="228">
        <f t="shared" ref="H437:P440" si="174">H438</f>
        <v>3242</v>
      </c>
      <c r="I437" s="228">
        <f t="shared" si="174"/>
        <v>0</v>
      </c>
      <c r="J437" s="231">
        <f t="shared" si="161"/>
        <v>3242</v>
      </c>
      <c r="K437" s="228">
        <f t="shared" si="174"/>
        <v>2957</v>
      </c>
      <c r="L437" s="228">
        <f t="shared" si="174"/>
        <v>0</v>
      </c>
      <c r="M437" s="228">
        <f t="shared" si="174"/>
        <v>2957</v>
      </c>
      <c r="N437" s="228">
        <f t="shared" si="174"/>
        <v>2000</v>
      </c>
      <c r="O437" s="228">
        <f t="shared" si="174"/>
        <v>0</v>
      </c>
      <c r="P437" s="228">
        <f t="shared" si="174"/>
        <v>2000</v>
      </c>
    </row>
    <row r="438" spans="1:16" ht="17.25" customHeight="1">
      <c r="A438" s="98" t="s">
        <v>207</v>
      </c>
      <c r="B438" s="130" t="s">
        <v>395</v>
      </c>
      <c r="C438" s="18" t="s">
        <v>13</v>
      </c>
      <c r="D438" s="18" t="s">
        <v>41</v>
      </c>
      <c r="E438" s="18" t="s">
        <v>662</v>
      </c>
      <c r="F438" s="18"/>
      <c r="G438" s="18"/>
      <c r="H438" s="228">
        <f t="shared" si="174"/>
        <v>3242</v>
      </c>
      <c r="I438" s="228">
        <f t="shared" si="174"/>
        <v>0</v>
      </c>
      <c r="J438" s="231">
        <f t="shared" si="161"/>
        <v>3242</v>
      </c>
      <c r="K438" s="228">
        <f t="shared" si="174"/>
        <v>2957</v>
      </c>
      <c r="L438" s="228">
        <f t="shared" si="174"/>
        <v>0</v>
      </c>
      <c r="M438" s="228">
        <f t="shared" si="174"/>
        <v>2957</v>
      </c>
      <c r="N438" s="228">
        <f t="shared" si="174"/>
        <v>2000</v>
      </c>
      <c r="O438" s="228">
        <f t="shared" si="174"/>
        <v>0</v>
      </c>
      <c r="P438" s="228">
        <f t="shared" si="174"/>
        <v>2000</v>
      </c>
    </row>
    <row r="439" spans="1:16" ht="64.5" customHeight="1">
      <c r="A439" s="226" t="s">
        <v>18</v>
      </c>
      <c r="B439" s="110" t="s">
        <v>395</v>
      </c>
      <c r="C439" s="224" t="s">
        <v>13</v>
      </c>
      <c r="D439" s="224" t="s">
        <v>41</v>
      </c>
      <c r="E439" s="224" t="s">
        <v>662</v>
      </c>
      <c r="F439" s="224" t="s">
        <v>19</v>
      </c>
      <c r="G439" s="224"/>
      <c r="H439" s="228">
        <f t="shared" si="174"/>
        <v>3242</v>
      </c>
      <c r="I439" s="228">
        <f t="shared" si="174"/>
        <v>0</v>
      </c>
      <c r="J439" s="231">
        <f t="shared" si="161"/>
        <v>3242</v>
      </c>
      <c r="K439" s="228">
        <f t="shared" si="174"/>
        <v>2957</v>
      </c>
      <c r="L439" s="228">
        <f t="shared" si="174"/>
        <v>0</v>
      </c>
      <c r="M439" s="228">
        <f t="shared" si="174"/>
        <v>2957</v>
      </c>
      <c r="N439" s="228">
        <f t="shared" si="174"/>
        <v>2000</v>
      </c>
      <c r="O439" s="228">
        <f t="shared" si="174"/>
        <v>0</v>
      </c>
      <c r="P439" s="228">
        <f t="shared" si="174"/>
        <v>2000</v>
      </c>
    </row>
    <row r="440" spans="1:16" ht="27" customHeight="1">
      <c r="A440" s="226" t="s">
        <v>20</v>
      </c>
      <c r="B440" s="110" t="s">
        <v>395</v>
      </c>
      <c r="C440" s="224" t="s">
        <v>13</v>
      </c>
      <c r="D440" s="224" t="s">
        <v>41</v>
      </c>
      <c r="E440" s="224" t="s">
        <v>662</v>
      </c>
      <c r="F440" s="224" t="s">
        <v>21</v>
      </c>
      <c r="G440" s="224"/>
      <c r="H440" s="228">
        <f t="shared" si="174"/>
        <v>3242</v>
      </c>
      <c r="I440" s="228">
        <f t="shared" si="174"/>
        <v>0</v>
      </c>
      <c r="J440" s="231">
        <f t="shared" si="161"/>
        <v>3242</v>
      </c>
      <c r="K440" s="228">
        <f t="shared" si="174"/>
        <v>2957</v>
      </c>
      <c r="L440" s="228">
        <f t="shared" si="174"/>
        <v>0</v>
      </c>
      <c r="M440" s="228">
        <f t="shared" si="174"/>
        <v>2957</v>
      </c>
      <c r="N440" s="228">
        <f t="shared" si="174"/>
        <v>2000</v>
      </c>
      <c r="O440" s="228">
        <f t="shared" si="174"/>
        <v>0</v>
      </c>
      <c r="P440" s="228">
        <f t="shared" si="174"/>
        <v>2000</v>
      </c>
    </row>
    <row r="441" spans="1:16">
      <c r="A441" s="226" t="s">
        <v>9</v>
      </c>
      <c r="B441" s="110" t="s">
        <v>395</v>
      </c>
      <c r="C441" s="224" t="s">
        <v>13</v>
      </c>
      <c r="D441" s="224" t="s">
        <v>41</v>
      </c>
      <c r="E441" s="224" t="s">
        <v>662</v>
      </c>
      <c r="F441" s="224" t="s">
        <v>21</v>
      </c>
      <c r="G441" s="224" t="s">
        <v>10</v>
      </c>
      <c r="H441" s="228">
        <v>3242</v>
      </c>
      <c r="I441" s="228"/>
      <c r="J441" s="231">
        <f t="shared" si="161"/>
        <v>3242</v>
      </c>
      <c r="K441" s="120">
        <v>2957</v>
      </c>
      <c r="L441" s="120"/>
      <c r="M441" s="231">
        <f t="shared" si="163"/>
        <v>2957</v>
      </c>
      <c r="N441" s="120">
        <v>2000</v>
      </c>
      <c r="O441" s="272"/>
      <c r="P441" s="281">
        <f t="shared" si="164"/>
        <v>2000</v>
      </c>
    </row>
    <row r="442" spans="1:16" ht="51" hidden="1">
      <c r="A442" s="226" t="s">
        <v>900</v>
      </c>
      <c r="B442" s="110" t="s">
        <v>395</v>
      </c>
      <c r="C442" s="224" t="s">
        <v>13</v>
      </c>
      <c r="D442" s="224" t="s">
        <v>41</v>
      </c>
      <c r="E442" s="224" t="s">
        <v>897</v>
      </c>
      <c r="F442" s="224"/>
      <c r="G442" s="224"/>
      <c r="H442" s="228">
        <f t="shared" ref="H442:N444" si="175">H443</f>
        <v>0</v>
      </c>
      <c r="I442" s="228"/>
      <c r="J442" s="231">
        <f t="shared" si="161"/>
        <v>0</v>
      </c>
      <c r="K442" s="228">
        <f t="shared" si="175"/>
        <v>0</v>
      </c>
      <c r="L442" s="228"/>
      <c r="M442" s="231">
        <f t="shared" si="163"/>
        <v>0</v>
      </c>
      <c r="N442" s="118"/>
      <c r="O442" s="272"/>
      <c r="P442" s="281">
        <f t="shared" si="164"/>
        <v>0</v>
      </c>
    </row>
    <row r="443" spans="1:16" ht="116.25" hidden="1" customHeight="1">
      <c r="A443" s="226" t="s">
        <v>18</v>
      </c>
      <c r="B443" s="110" t="s">
        <v>395</v>
      </c>
      <c r="C443" s="224" t="s">
        <v>13</v>
      </c>
      <c r="D443" s="224" t="s">
        <v>41</v>
      </c>
      <c r="E443" s="224" t="s">
        <v>897</v>
      </c>
      <c r="F443" s="224" t="s">
        <v>19</v>
      </c>
      <c r="G443" s="224"/>
      <c r="H443" s="228">
        <f t="shared" si="175"/>
        <v>0</v>
      </c>
      <c r="I443" s="228"/>
      <c r="J443" s="231">
        <f t="shared" si="161"/>
        <v>0</v>
      </c>
      <c r="K443" s="228">
        <f t="shared" si="175"/>
        <v>0</v>
      </c>
      <c r="L443" s="228"/>
      <c r="M443" s="231">
        <f t="shared" si="163"/>
        <v>0</v>
      </c>
      <c r="N443" s="228">
        <f t="shared" si="175"/>
        <v>0</v>
      </c>
      <c r="O443" s="272"/>
      <c r="P443" s="281">
        <f t="shared" si="164"/>
        <v>0</v>
      </c>
    </row>
    <row r="444" spans="1:16" ht="38.25" hidden="1">
      <c r="A444" s="226" t="s">
        <v>20</v>
      </c>
      <c r="B444" s="110" t="s">
        <v>395</v>
      </c>
      <c r="C444" s="224" t="s">
        <v>13</v>
      </c>
      <c r="D444" s="224" t="s">
        <v>41</v>
      </c>
      <c r="E444" s="224" t="s">
        <v>897</v>
      </c>
      <c r="F444" s="224" t="s">
        <v>21</v>
      </c>
      <c r="G444" s="224"/>
      <c r="H444" s="228">
        <f t="shared" si="175"/>
        <v>0</v>
      </c>
      <c r="I444" s="228"/>
      <c r="J444" s="231">
        <f t="shared" si="161"/>
        <v>0</v>
      </c>
      <c r="K444" s="228">
        <f t="shared" si="175"/>
        <v>0</v>
      </c>
      <c r="L444" s="228"/>
      <c r="M444" s="231">
        <f t="shared" si="163"/>
        <v>0</v>
      </c>
      <c r="N444" s="228">
        <f t="shared" si="175"/>
        <v>0</v>
      </c>
      <c r="O444" s="272"/>
      <c r="P444" s="281">
        <f t="shared" si="164"/>
        <v>0</v>
      </c>
    </row>
    <row r="445" spans="1:16" hidden="1">
      <c r="A445" s="226" t="s">
        <v>898</v>
      </c>
      <c r="B445" s="110" t="s">
        <v>395</v>
      </c>
      <c r="C445" s="224" t="s">
        <v>13</v>
      </c>
      <c r="D445" s="224" t="s">
        <v>41</v>
      </c>
      <c r="E445" s="224" t="s">
        <v>897</v>
      </c>
      <c r="F445" s="224" t="s">
        <v>21</v>
      </c>
      <c r="G445" s="224" t="s">
        <v>197</v>
      </c>
      <c r="H445" s="228"/>
      <c r="I445" s="228"/>
      <c r="J445" s="231">
        <f t="shared" si="161"/>
        <v>0</v>
      </c>
      <c r="K445" s="120"/>
      <c r="L445" s="120"/>
      <c r="M445" s="231">
        <f t="shared" si="163"/>
        <v>0</v>
      </c>
      <c r="N445" s="118"/>
      <c r="O445" s="272"/>
      <c r="P445" s="281">
        <f t="shared" si="164"/>
        <v>0</v>
      </c>
    </row>
    <row r="446" spans="1:16">
      <c r="A446" s="36" t="s">
        <v>46</v>
      </c>
      <c r="B446" s="111" t="s">
        <v>395</v>
      </c>
      <c r="C446" s="223" t="s">
        <v>13</v>
      </c>
      <c r="D446" s="223" t="s">
        <v>47</v>
      </c>
      <c r="E446" s="223"/>
      <c r="F446" s="223"/>
      <c r="G446" s="223"/>
      <c r="H446" s="229">
        <f t="shared" ref="H446:P446" si="176">H448+H452</f>
        <v>100</v>
      </c>
      <c r="I446" s="229">
        <f t="shared" si="176"/>
        <v>0</v>
      </c>
      <c r="J446" s="231">
        <f t="shared" si="161"/>
        <v>100</v>
      </c>
      <c r="K446" s="229">
        <f t="shared" si="176"/>
        <v>100</v>
      </c>
      <c r="L446" s="229">
        <f t="shared" si="176"/>
        <v>0</v>
      </c>
      <c r="M446" s="229">
        <f t="shared" si="176"/>
        <v>100</v>
      </c>
      <c r="N446" s="229">
        <f t="shared" si="176"/>
        <v>100</v>
      </c>
      <c r="O446" s="229">
        <f t="shared" si="176"/>
        <v>0</v>
      </c>
      <c r="P446" s="229">
        <f t="shared" si="176"/>
        <v>100</v>
      </c>
    </row>
    <row r="447" spans="1:16" ht="28.5" hidden="1" customHeight="1">
      <c r="A447" s="98" t="s">
        <v>16</v>
      </c>
      <c r="B447" s="111" t="s">
        <v>395</v>
      </c>
      <c r="C447" s="223" t="s">
        <v>13</v>
      </c>
      <c r="D447" s="223" t="s">
        <v>47</v>
      </c>
      <c r="E447" s="223" t="s">
        <v>203</v>
      </c>
      <c r="F447" s="223"/>
      <c r="G447" s="223"/>
      <c r="H447" s="229">
        <f t="shared" ref="H447:H450" si="177">H448</f>
        <v>0</v>
      </c>
      <c r="I447" s="229"/>
      <c r="J447" s="231">
        <f t="shared" si="161"/>
        <v>0</v>
      </c>
      <c r="K447" s="118"/>
      <c r="L447" s="118"/>
      <c r="M447" s="231">
        <f t="shared" si="163"/>
        <v>0</v>
      </c>
      <c r="N447" s="118"/>
      <c r="O447" s="272"/>
      <c r="P447" s="281">
        <f t="shared" si="164"/>
        <v>0</v>
      </c>
    </row>
    <row r="448" spans="1:16" ht="26.25" hidden="1" customHeight="1">
      <c r="A448" s="20" t="s">
        <v>210</v>
      </c>
      <c r="B448" s="75" t="s">
        <v>395</v>
      </c>
      <c r="C448" s="224" t="s">
        <v>13</v>
      </c>
      <c r="D448" s="224" t="s">
        <v>47</v>
      </c>
      <c r="E448" s="224" t="s">
        <v>211</v>
      </c>
      <c r="F448" s="224" t="s">
        <v>38</v>
      </c>
      <c r="G448" s="224"/>
      <c r="H448" s="228">
        <f t="shared" si="177"/>
        <v>0</v>
      </c>
      <c r="I448" s="228"/>
      <c r="J448" s="231">
        <f t="shared" si="161"/>
        <v>0</v>
      </c>
      <c r="K448" s="118"/>
      <c r="L448" s="118"/>
      <c r="M448" s="231">
        <f t="shared" si="163"/>
        <v>0</v>
      </c>
      <c r="N448" s="118"/>
      <c r="O448" s="272"/>
      <c r="P448" s="281">
        <f t="shared" si="164"/>
        <v>0</v>
      </c>
    </row>
    <row r="449" spans="1:16" hidden="1">
      <c r="A449" s="226" t="s">
        <v>30</v>
      </c>
      <c r="B449" s="110" t="s">
        <v>395</v>
      </c>
      <c r="C449" s="224" t="s">
        <v>13</v>
      </c>
      <c r="D449" s="224" t="s">
        <v>47</v>
      </c>
      <c r="E449" s="224" t="s">
        <v>211</v>
      </c>
      <c r="F449" s="224" t="s">
        <v>31</v>
      </c>
      <c r="G449" s="224"/>
      <c r="H449" s="228">
        <f t="shared" si="177"/>
        <v>0</v>
      </c>
      <c r="I449" s="228"/>
      <c r="J449" s="231">
        <f t="shared" si="161"/>
        <v>0</v>
      </c>
      <c r="K449" s="118"/>
      <c r="L449" s="118"/>
      <c r="M449" s="231">
        <f t="shared" si="163"/>
        <v>0</v>
      </c>
      <c r="N449" s="118"/>
      <c r="O449" s="272"/>
      <c r="P449" s="281">
        <f t="shared" si="164"/>
        <v>0</v>
      </c>
    </row>
    <row r="450" spans="1:16" hidden="1">
      <c r="A450" s="226" t="s">
        <v>48</v>
      </c>
      <c r="B450" s="110" t="s">
        <v>395</v>
      </c>
      <c r="C450" s="224" t="s">
        <v>13</v>
      </c>
      <c r="D450" s="224" t="s">
        <v>47</v>
      </c>
      <c r="E450" s="224" t="s">
        <v>211</v>
      </c>
      <c r="F450" s="224" t="s">
        <v>49</v>
      </c>
      <c r="G450" s="224"/>
      <c r="H450" s="228">
        <f t="shared" si="177"/>
        <v>0</v>
      </c>
      <c r="I450" s="228"/>
      <c r="J450" s="231">
        <f t="shared" si="161"/>
        <v>0</v>
      </c>
      <c r="K450" s="118"/>
      <c r="L450" s="118"/>
      <c r="M450" s="231">
        <f t="shared" si="163"/>
        <v>0</v>
      </c>
      <c r="N450" s="118"/>
      <c r="O450" s="272"/>
      <c r="P450" s="281">
        <f t="shared" si="164"/>
        <v>0</v>
      </c>
    </row>
    <row r="451" spans="1:16" hidden="1">
      <c r="A451" s="226" t="s">
        <v>9</v>
      </c>
      <c r="B451" s="110" t="s">
        <v>395</v>
      </c>
      <c r="C451" s="224" t="s">
        <v>13</v>
      </c>
      <c r="D451" s="224" t="s">
        <v>47</v>
      </c>
      <c r="E451" s="224" t="s">
        <v>211</v>
      </c>
      <c r="F451" s="224" t="s">
        <v>49</v>
      </c>
      <c r="G451" s="224" t="s">
        <v>10</v>
      </c>
      <c r="H451" s="233"/>
      <c r="I451" s="233"/>
      <c r="J451" s="231">
        <f t="shared" si="161"/>
        <v>0</v>
      </c>
      <c r="K451" s="118"/>
      <c r="L451" s="118"/>
      <c r="M451" s="231">
        <f t="shared" si="163"/>
        <v>0</v>
      </c>
      <c r="N451" s="118"/>
      <c r="O451" s="272"/>
      <c r="P451" s="281">
        <f t="shared" si="164"/>
        <v>0</v>
      </c>
    </row>
    <row r="452" spans="1:16" ht="30" customHeight="1">
      <c r="A452" s="98" t="s">
        <v>16</v>
      </c>
      <c r="B452" s="111" t="s">
        <v>395</v>
      </c>
      <c r="C452" s="223" t="s">
        <v>13</v>
      </c>
      <c r="D452" s="223" t="s">
        <v>47</v>
      </c>
      <c r="E452" s="223" t="s">
        <v>660</v>
      </c>
      <c r="F452" s="223"/>
      <c r="G452" s="223"/>
      <c r="H452" s="228">
        <f t="shared" ref="H452:P455" si="178">H453</f>
        <v>100</v>
      </c>
      <c r="I452" s="228">
        <f t="shared" si="178"/>
        <v>0</v>
      </c>
      <c r="J452" s="231">
        <f t="shared" si="161"/>
        <v>100</v>
      </c>
      <c r="K452" s="228">
        <f t="shared" si="178"/>
        <v>100</v>
      </c>
      <c r="L452" s="228">
        <f t="shared" si="178"/>
        <v>0</v>
      </c>
      <c r="M452" s="228">
        <f t="shared" si="178"/>
        <v>100</v>
      </c>
      <c r="N452" s="228">
        <f t="shared" si="178"/>
        <v>100</v>
      </c>
      <c r="O452" s="228">
        <f t="shared" si="178"/>
        <v>0</v>
      </c>
      <c r="P452" s="228">
        <f t="shared" si="178"/>
        <v>100</v>
      </c>
    </row>
    <row r="453" spans="1:16" ht="24" customHeight="1">
      <c r="A453" s="20" t="s">
        <v>210</v>
      </c>
      <c r="B453" s="75" t="s">
        <v>395</v>
      </c>
      <c r="C453" s="224" t="s">
        <v>13</v>
      </c>
      <c r="D453" s="224" t="s">
        <v>47</v>
      </c>
      <c r="E453" s="224" t="s">
        <v>701</v>
      </c>
      <c r="F453" s="224" t="s">
        <v>38</v>
      </c>
      <c r="G453" s="224"/>
      <c r="H453" s="228">
        <f t="shared" si="178"/>
        <v>100</v>
      </c>
      <c r="I453" s="228">
        <f t="shared" si="178"/>
        <v>0</v>
      </c>
      <c r="J453" s="231">
        <f t="shared" si="161"/>
        <v>100</v>
      </c>
      <c r="K453" s="228">
        <f t="shared" si="178"/>
        <v>100</v>
      </c>
      <c r="L453" s="228">
        <f t="shared" si="178"/>
        <v>0</v>
      </c>
      <c r="M453" s="228">
        <f t="shared" si="178"/>
        <v>100</v>
      </c>
      <c r="N453" s="228">
        <f t="shared" si="178"/>
        <v>100</v>
      </c>
      <c r="O453" s="228">
        <f t="shared" si="178"/>
        <v>0</v>
      </c>
      <c r="P453" s="228">
        <f t="shared" si="178"/>
        <v>100</v>
      </c>
    </row>
    <row r="454" spans="1:16" ht="15" customHeight="1">
      <c r="A454" s="226" t="s">
        <v>30</v>
      </c>
      <c r="B454" s="110" t="s">
        <v>395</v>
      </c>
      <c r="C454" s="224" t="s">
        <v>13</v>
      </c>
      <c r="D454" s="224" t="s">
        <v>47</v>
      </c>
      <c r="E454" s="224" t="s">
        <v>701</v>
      </c>
      <c r="F454" s="224" t="s">
        <v>31</v>
      </c>
      <c r="G454" s="224"/>
      <c r="H454" s="228">
        <f t="shared" si="178"/>
        <v>100</v>
      </c>
      <c r="I454" s="228">
        <f t="shared" si="178"/>
        <v>0</v>
      </c>
      <c r="J454" s="231">
        <f t="shared" si="161"/>
        <v>100</v>
      </c>
      <c r="K454" s="228">
        <f t="shared" si="178"/>
        <v>100</v>
      </c>
      <c r="L454" s="228">
        <f t="shared" si="178"/>
        <v>0</v>
      </c>
      <c r="M454" s="228">
        <f t="shared" si="178"/>
        <v>100</v>
      </c>
      <c r="N454" s="228">
        <f t="shared" si="178"/>
        <v>100</v>
      </c>
      <c r="O454" s="228">
        <f t="shared" si="178"/>
        <v>0</v>
      </c>
      <c r="P454" s="228">
        <f t="shared" si="178"/>
        <v>100</v>
      </c>
    </row>
    <row r="455" spans="1:16">
      <c r="A455" s="226" t="s">
        <v>48</v>
      </c>
      <c r="B455" s="110" t="s">
        <v>395</v>
      </c>
      <c r="C455" s="224" t="s">
        <v>13</v>
      </c>
      <c r="D455" s="224" t="s">
        <v>47</v>
      </c>
      <c r="E455" s="224" t="s">
        <v>701</v>
      </c>
      <c r="F455" s="224" t="s">
        <v>49</v>
      </c>
      <c r="G455" s="224"/>
      <c r="H455" s="228">
        <f t="shared" si="178"/>
        <v>100</v>
      </c>
      <c r="I455" s="228">
        <f t="shared" si="178"/>
        <v>0</v>
      </c>
      <c r="J455" s="231">
        <f t="shared" si="161"/>
        <v>100</v>
      </c>
      <c r="K455" s="228">
        <f t="shared" si="178"/>
        <v>100</v>
      </c>
      <c r="L455" s="228">
        <f t="shared" si="178"/>
        <v>0</v>
      </c>
      <c r="M455" s="228">
        <f t="shared" si="178"/>
        <v>100</v>
      </c>
      <c r="N455" s="228">
        <f t="shared" si="178"/>
        <v>100</v>
      </c>
      <c r="O455" s="228">
        <f t="shared" si="178"/>
        <v>0</v>
      </c>
      <c r="P455" s="281">
        <f t="shared" si="164"/>
        <v>100</v>
      </c>
    </row>
    <row r="456" spans="1:16">
      <c r="A456" s="226" t="s">
        <v>9</v>
      </c>
      <c r="B456" s="110" t="s">
        <v>395</v>
      </c>
      <c r="C456" s="224" t="s">
        <v>13</v>
      </c>
      <c r="D456" s="224" t="s">
        <v>47</v>
      </c>
      <c r="E456" s="224" t="s">
        <v>701</v>
      </c>
      <c r="F456" s="224" t="s">
        <v>49</v>
      </c>
      <c r="G456" s="224" t="s">
        <v>10</v>
      </c>
      <c r="H456" s="233">
        <v>100</v>
      </c>
      <c r="I456" s="233"/>
      <c r="J456" s="231">
        <f t="shared" si="161"/>
        <v>100</v>
      </c>
      <c r="K456" s="120">
        <v>100</v>
      </c>
      <c r="L456" s="120"/>
      <c r="M456" s="231">
        <f t="shared" si="163"/>
        <v>100</v>
      </c>
      <c r="N456" s="120">
        <v>100</v>
      </c>
      <c r="O456" s="272"/>
      <c r="P456" s="281">
        <f t="shared" si="164"/>
        <v>100</v>
      </c>
    </row>
    <row r="457" spans="1:16" ht="30" customHeight="1">
      <c r="A457" s="36" t="s">
        <v>50</v>
      </c>
      <c r="B457" s="111" t="s">
        <v>395</v>
      </c>
      <c r="C457" s="223" t="s">
        <v>13</v>
      </c>
      <c r="D457" s="223" t="s">
        <v>51</v>
      </c>
      <c r="E457" s="223"/>
      <c r="F457" s="223"/>
      <c r="G457" s="223"/>
      <c r="H457" s="229">
        <f t="shared" ref="H457:P457" si="179">H458+H463+H467</f>
        <v>992.3</v>
      </c>
      <c r="I457" s="229">
        <f t="shared" si="179"/>
        <v>0</v>
      </c>
      <c r="J457" s="231">
        <f t="shared" si="161"/>
        <v>992.3</v>
      </c>
      <c r="K457" s="229">
        <f t="shared" si="179"/>
        <v>670</v>
      </c>
      <c r="L457" s="229">
        <f t="shared" si="179"/>
        <v>-84</v>
      </c>
      <c r="M457" s="229">
        <f t="shared" si="179"/>
        <v>586</v>
      </c>
      <c r="N457" s="229">
        <f t="shared" si="179"/>
        <v>670</v>
      </c>
      <c r="O457" s="229">
        <f t="shared" si="179"/>
        <v>-90</v>
      </c>
      <c r="P457" s="229">
        <f t="shared" si="179"/>
        <v>580</v>
      </c>
    </row>
    <row r="458" spans="1:16" ht="27" customHeight="1">
      <c r="A458" s="98" t="s">
        <v>16</v>
      </c>
      <c r="B458" s="111" t="s">
        <v>395</v>
      </c>
      <c r="C458" s="223" t="s">
        <v>13</v>
      </c>
      <c r="D458" s="223" t="s">
        <v>51</v>
      </c>
      <c r="E458" s="223" t="s">
        <v>660</v>
      </c>
      <c r="F458" s="223"/>
      <c r="G458" s="223"/>
      <c r="H458" s="228">
        <f>H459+H463</f>
        <v>160</v>
      </c>
      <c r="I458" s="228">
        <f>I459+I463</f>
        <v>0</v>
      </c>
      <c r="J458" s="231">
        <f t="shared" si="161"/>
        <v>160</v>
      </c>
      <c r="K458" s="228">
        <f t="shared" ref="H458:P461" si="180">K459</f>
        <v>0</v>
      </c>
      <c r="L458" s="228">
        <f t="shared" si="180"/>
        <v>0</v>
      </c>
      <c r="M458" s="228">
        <f t="shared" si="180"/>
        <v>0</v>
      </c>
      <c r="N458" s="228">
        <f t="shared" si="180"/>
        <v>0</v>
      </c>
      <c r="O458" s="228">
        <f t="shared" si="180"/>
        <v>0</v>
      </c>
      <c r="P458" s="228">
        <f t="shared" si="180"/>
        <v>0</v>
      </c>
    </row>
    <row r="459" spans="1:16" ht="62.25" hidden="1" customHeight="1">
      <c r="A459" s="20" t="s">
        <v>55</v>
      </c>
      <c r="B459" s="75" t="s">
        <v>395</v>
      </c>
      <c r="C459" s="224" t="s">
        <v>13</v>
      </c>
      <c r="D459" s="224" t="s">
        <v>51</v>
      </c>
      <c r="E459" s="225" t="s">
        <v>665</v>
      </c>
      <c r="F459" s="224"/>
      <c r="G459" s="224"/>
      <c r="H459" s="228">
        <f t="shared" si="180"/>
        <v>0</v>
      </c>
      <c r="I459" s="228"/>
      <c r="J459" s="231">
        <f t="shared" si="161"/>
        <v>0</v>
      </c>
      <c r="K459" s="228">
        <f t="shared" si="180"/>
        <v>0</v>
      </c>
      <c r="L459" s="228"/>
      <c r="M459" s="231">
        <f t="shared" si="163"/>
        <v>0</v>
      </c>
      <c r="N459" s="228">
        <f t="shared" si="180"/>
        <v>0</v>
      </c>
      <c r="O459" s="272"/>
      <c r="P459" s="281">
        <f t="shared" si="164"/>
        <v>0</v>
      </c>
    </row>
    <row r="460" spans="1:16" ht="28.5" hidden="1" customHeight="1">
      <c r="A460" s="226" t="s">
        <v>35</v>
      </c>
      <c r="B460" s="110" t="s">
        <v>395</v>
      </c>
      <c r="C460" s="224" t="s">
        <v>13</v>
      </c>
      <c r="D460" s="224" t="s">
        <v>51</v>
      </c>
      <c r="E460" s="225" t="s">
        <v>665</v>
      </c>
      <c r="F460" s="224" t="s">
        <v>27</v>
      </c>
      <c r="G460" s="224"/>
      <c r="H460" s="228">
        <f t="shared" si="180"/>
        <v>0</v>
      </c>
      <c r="I460" s="228"/>
      <c r="J460" s="231">
        <f t="shared" si="161"/>
        <v>0</v>
      </c>
      <c r="K460" s="228">
        <f t="shared" si="180"/>
        <v>0</v>
      </c>
      <c r="L460" s="228"/>
      <c r="M460" s="231">
        <f t="shared" si="163"/>
        <v>0</v>
      </c>
      <c r="N460" s="228">
        <f t="shared" si="180"/>
        <v>0</v>
      </c>
      <c r="O460" s="272"/>
      <c r="P460" s="281">
        <f t="shared" si="164"/>
        <v>0</v>
      </c>
    </row>
    <row r="461" spans="1:16" ht="37.5" hidden="1" customHeight="1">
      <c r="A461" s="226" t="s">
        <v>28</v>
      </c>
      <c r="B461" s="110" t="s">
        <v>395</v>
      </c>
      <c r="C461" s="224" t="s">
        <v>13</v>
      </c>
      <c r="D461" s="224" t="s">
        <v>51</v>
      </c>
      <c r="E461" s="225" t="s">
        <v>665</v>
      </c>
      <c r="F461" s="224" t="s">
        <v>29</v>
      </c>
      <c r="G461" s="224"/>
      <c r="H461" s="228">
        <f t="shared" si="180"/>
        <v>0</v>
      </c>
      <c r="I461" s="228"/>
      <c r="J461" s="231">
        <f t="shared" si="161"/>
        <v>0</v>
      </c>
      <c r="K461" s="228">
        <f t="shared" si="180"/>
        <v>0</v>
      </c>
      <c r="L461" s="228"/>
      <c r="M461" s="231">
        <f t="shared" si="163"/>
        <v>0</v>
      </c>
      <c r="N461" s="228">
        <f t="shared" si="180"/>
        <v>0</v>
      </c>
      <c r="O461" s="272"/>
      <c r="P461" s="281">
        <f t="shared" si="164"/>
        <v>0</v>
      </c>
    </row>
    <row r="462" spans="1:16" hidden="1">
      <c r="A462" s="226" t="s">
        <v>9</v>
      </c>
      <c r="B462" s="110" t="s">
        <v>395</v>
      </c>
      <c r="C462" s="224" t="s">
        <v>13</v>
      </c>
      <c r="D462" s="224" t="s">
        <v>51</v>
      </c>
      <c r="E462" s="225" t="s">
        <v>665</v>
      </c>
      <c r="F462" s="224" t="s">
        <v>29</v>
      </c>
      <c r="G462" s="224" t="s">
        <v>10</v>
      </c>
      <c r="H462" s="233"/>
      <c r="I462" s="233"/>
      <c r="J462" s="231">
        <f t="shared" si="161"/>
        <v>0</v>
      </c>
      <c r="K462" s="120"/>
      <c r="L462" s="120"/>
      <c r="M462" s="231">
        <f t="shared" si="163"/>
        <v>0</v>
      </c>
      <c r="N462" s="120"/>
      <c r="O462" s="272"/>
      <c r="P462" s="281">
        <f t="shared" si="164"/>
        <v>0</v>
      </c>
    </row>
    <row r="463" spans="1:16" ht="37.5" customHeight="1">
      <c r="A463" s="21" t="s">
        <v>56</v>
      </c>
      <c r="B463" s="110" t="s">
        <v>395</v>
      </c>
      <c r="C463" s="223" t="s">
        <v>13</v>
      </c>
      <c r="D463" s="223" t="s">
        <v>51</v>
      </c>
      <c r="E463" s="22" t="s">
        <v>702</v>
      </c>
      <c r="F463" s="223"/>
      <c r="G463" s="223"/>
      <c r="H463" s="228">
        <f t="shared" ref="H463:P465" si="181">H464</f>
        <v>160</v>
      </c>
      <c r="I463" s="228">
        <f t="shared" si="181"/>
        <v>0</v>
      </c>
      <c r="J463" s="231">
        <f t="shared" si="161"/>
        <v>160</v>
      </c>
      <c r="K463" s="228">
        <f t="shared" si="181"/>
        <v>160</v>
      </c>
      <c r="L463" s="228">
        <f t="shared" si="181"/>
        <v>-84</v>
      </c>
      <c r="M463" s="228">
        <f t="shared" si="181"/>
        <v>76</v>
      </c>
      <c r="N463" s="228">
        <f t="shared" si="181"/>
        <v>160</v>
      </c>
      <c r="O463" s="228">
        <f t="shared" si="181"/>
        <v>-90</v>
      </c>
      <c r="P463" s="228">
        <f t="shared" si="181"/>
        <v>70</v>
      </c>
    </row>
    <row r="464" spans="1:16" ht="39.75" customHeight="1">
      <c r="A464" s="226" t="s">
        <v>35</v>
      </c>
      <c r="B464" s="110" t="s">
        <v>395</v>
      </c>
      <c r="C464" s="224" t="s">
        <v>13</v>
      </c>
      <c r="D464" s="224" t="s">
        <v>51</v>
      </c>
      <c r="E464" s="225" t="s">
        <v>702</v>
      </c>
      <c r="F464" s="224" t="s">
        <v>27</v>
      </c>
      <c r="G464" s="224"/>
      <c r="H464" s="228">
        <f t="shared" si="181"/>
        <v>160</v>
      </c>
      <c r="I464" s="228">
        <f t="shared" si="181"/>
        <v>0</v>
      </c>
      <c r="J464" s="231">
        <f t="shared" si="161"/>
        <v>160</v>
      </c>
      <c r="K464" s="228">
        <f t="shared" si="181"/>
        <v>160</v>
      </c>
      <c r="L464" s="228">
        <f t="shared" si="181"/>
        <v>-84</v>
      </c>
      <c r="M464" s="228">
        <f t="shared" si="181"/>
        <v>76</v>
      </c>
      <c r="N464" s="228">
        <f t="shared" si="181"/>
        <v>160</v>
      </c>
      <c r="O464" s="228">
        <f t="shared" si="181"/>
        <v>-90</v>
      </c>
      <c r="P464" s="228">
        <f t="shared" si="181"/>
        <v>70</v>
      </c>
    </row>
    <row r="465" spans="1:16" ht="38.25" customHeight="1">
      <c r="A465" s="226" t="s">
        <v>28</v>
      </c>
      <c r="B465" s="110" t="s">
        <v>395</v>
      </c>
      <c r="C465" s="224" t="s">
        <v>13</v>
      </c>
      <c r="D465" s="224" t="s">
        <v>51</v>
      </c>
      <c r="E465" s="225" t="s">
        <v>702</v>
      </c>
      <c r="F465" s="224" t="s">
        <v>29</v>
      </c>
      <c r="G465" s="224"/>
      <c r="H465" s="228">
        <f t="shared" si="181"/>
        <v>160</v>
      </c>
      <c r="I465" s="228">
        <f t="shared" si="181"/>
        <v>0</v>
      </c>
      <c r="J465" s="231">
        <f t="shared" si="161"/>
        <v>160</v>
      </c>
      <c r="K465" s="228">
        <f t="shared" si="181"/>
        <v>160</v>
      </c>
      <c r="L465" s="228">
        <f t="shared" si="181"/>
        <v>-84</v>
      </c>
      <c r="M465" s="228">
        <f t="shared" si="181"/>
        <v>76</v>
      </c>
      <c r="N465" s="228">
        <f t="shared" si="181"/>
        <v>160</v>
      </c>
      <c r="O465" s="228">
        <f t="shared" si="181"/>
        <v>-90</v>
      </c>
      <c r="P465" s="228">
        <f t="shared" si="181"/>
        <v>70</v>
      </c>
    </row>
    <row r="466" spans="1:16">
      <c r="A466" s="226" t="s">
        <v>9</v>
      </c>
      <c r="B466" s="110" t="s">
        <v>395</v>
      </c>
      <c r="C466" s="224" t="s">
        <v>13</v>
      </c>
      <c r="D466" s="224" t="s">
        <v>51</v>
      </c>
      <c r="E466" s="225" t="s">
        <v>702</v>
      </c>
      <c r="F466" s="224" t="s">
        <v>29</v>
      </c>
      <c r="G466" s="224" t="s">
        <v>10</v>
      </c>
      <c r="H466" s="233">
        <v>160</v>
      </c>
      <c r="I466" s="233"/>
      <c r="J466" s="231">
        <f t="shared" si="161"/>
        <v>160</v>
      </c>
      <c r="K466" s="120">
        <v>160</v>
      </c>
      <c r="L466" s="120">
        <v>-84</v>
      </c>
      <c r="M466" s="231">
        <f t="shared" si="163"/>
        <v>76</v>
      </c>
      <c r="N466" s="120">
        <v>160</v>
      </c>
      <c r="O466" s="120">
        <v>-90</v>
      </c>
      <c r="P466" s="120">
        <f t="shared" si="164"/>
        <v>70</v>
      </c>
    </row>
    <row r="467" spans="1:16" ht="79.5" customHeight="1">
      <c r="A467" s="226" t="s">
        <v>244</v>
      </c>
      <c r="B467" s="110" t="s">
        <v>395</v>
      </c>
      <c r="C467" s="224" t="s">
        <v>13</v>
      </c>
      <c r="D467" s="224" t="s">
        <v>51</v>
      </c>
      <c r="E467" s="225" t="s">
        <v>703</v>
      </c>
      <c r="F467" s="224"/>
      <c r="G467" s="224"/>
      <c r="H467" s="228">
        <f>H468+H471</f>
        <v>672.3</v>
      </c>
      <c r="I467" s="228">
        <f>I468+I471</f>
        <v>0</v>
      </c>
      <c r="J467" s="231">
        <f t="shared" si="161"/>
        <v>672.3</v>
      </c>
      <c r="K467" s="228">
        <f t="shared" ref="K467:P467" si="182">K468+K471</f>
        <v>510</v>
      </c>
      <c r="L467" s="228">
        <f t="shared" si="182"/>
        <v>0</v>
      </c>
      <c r="M467" s="228">
        <f t="shared" si="182"/>
        <v>510</v>
      </c>
      <c r="N467" s="228">
        <f t="shared" si="182"/>
        <v>510</v>
      </c>
      <c r="O467" s="228">
        <f t="shared" si="182"/>
        <v>0</v>
      </c>
      <c r="P467" s="228">
        <f t="shared" si="182"/>
        <v>510</v>
      </c>
    </row>
    <row r="468" spans="1:16" ht="38.25">
      <c r="A468" s="226" t="s">
        <v>35</v>
      </c>
      <c r="B468" s="110" t="s">
        <v>395</v>
      </c>
      <c r="C468" s="224" t="s">
        <v>13</v>
      </c>
      <c r="D468" s="224" t="s">
        <v>51</v>
      </c>
      <c r="E468" s="225" t="s">
        <v>703</v>
      </c>
      <c r="F468" s="224" t="s">
        <v>27</v>
      </c>
      <c r="G468" s="224"/>
      <c r="H468" s="228">
        <f t="shared" ref="H468:P469" si="183">H469</f>
        <v>662.3</v>
      </c>
      <c r="I468" s="228">
        <f t="shared" si="183"/>
        <v>0</v>
      </c>
      <c r="J468" s="231">
        <f t="shared" si="161"/>
        <v>662.3</v>
      </c>
      <c r="K468" s="228">
        <f t="shared" si="183"/>
        <v>500</v>
      </c>
      <c r="L468" s="228">
        <f t="shared" si="183"/>
        <v>0</v>
      </c>
      <c r="M468" s="228">
        <f t="shared" si="183"/>
        <v>500</v>
      </c>
      <c r="N468" s="228">
        <f t="shared" si="183"/>
        <v>500</v>
      </c>
      <c r="O468" s="228">
        <f t="shared" si="183"/>
        <v>0</v>
      </c>
      <c r="P468" s="228">
        <f t="shared" si="183"/>
        <v>500</v>
      </c>
    </row>
    <row r="469" spans="1:16" ht="36.75" customHeight="1">
      <c r="A469" s="226" t="s">
        <v>28</v>
      </c>
      <c r="B469" s="110" t="s">
        <v>395</v>
      </c>
      <c r="C469" s="224" t="s">
        <v>13</v>
      </c>
      <c r="D469" s="224" t="s">
        <v>51</v>
      </c>
      <c r="E469" s="225" t="s">
        <v>703</v>
      </c>
      <c r="F469" s="224" t="s">
        <v>29</v>
      </c>
      <c r="G469" s="224"/>
      <c r="H469" s="228">
        <f t="shared" si="183"/>
        <v>662.3</v>
      </c>
      <c r="I469" s="228">
        <f t="shared" si="183"/>
        <v>0</v>
      </c>
      <c r="J469" s="231">
        <f t="shared" si="161"/>
        <v>662.3</v>
      </c>
      <c r="K469" s="228">
        <f t="shared" si="183"/>
        <v>500</v>
      </c>
      <c r="L469" s="228">
        <f t="shared" si="183"/>
        <v>0</v>
      </c>
      <c r="M469" s="228">
        <f t="shared" si="183"/>
        <v>500</v>
      </c>
      <c r="N469" s="228">
        <f t="shared" si="183"/>
        <v>500</v>
      </c>
      <c r="O469" s="228">
        <f t="shared" si="183"/>
        <v>0</v>
      </c>
      <c r="P469" s="228">
        <f t="shared" si="183"/>
        <v>500</v>
      </c>
    </row>
    <row r="470" spans="1:16">
      <c r="A470" s="226" t="s">
        <v>9</v>
      </c>
      <c r="B470" s="110" t="s">
        <v>395</v>
      </c>
      <c r="C470" s="224" t="s">
        <v>13</v>
      </c>
      <c r="D470" s="224" t="s">
        <v>51</v>
      </c>
      <c r="E470" s="225" t="s">
        <v>703</v>
      </c>
      <c r="F470" s="224" t="s">
        <v>29</v>
      </c>
      <c r="G470" s="224" t="s">
        <v>10</v>
      </c>
      <c r="H470" s="233">
        <v>662.3</v>
      </c>
      <c r="I470" s="233"/>
      <c r="J470" s="231">
        <f t="shared" si="161"/>
        <v>662.3</v>
      </c>
      <c r="K470" s="120">
        <v>500</v>
      </c>
      <c r="L470" s="120"/>
      <c r="M470" s="231">
        <f t="shared" si="163"/>
        <v>500</v>
      </c>
      <c r="N470" s="120">
        <v>500</v>
      </c>
      <c r="O470" s="272"/>
      <c r="P470" s="281">
        <f t="shared" si="164"/>
        <v>500</v>
      </c>
    </row>
    <row r="471" spans="1:16" ht="12.75" customHeight="1">
      <c r="A471" s="226" t="s">
        <v>30</v>
      </c>
      <c r="B471" s="110" t="s">
        <v>395</v>
      </c>
      <c r="C471" s="224" t="s">
        <v>13</v>
      </c>
      <c r="D471" s="224" t="s">
        <v>51</v>
      </c>
      <c r="E471" s="225" t="s">
        <v>703</v>
      </c>
      <c r="F471" s="224" t="s">
        <v>31</v>
      </c>
      <c r="G471" s="224"/>
      <c r="H471" s="228">
        <f t="shared" ref="H471:P472" si="184">H472</f>
        <v>10</v>
      </c>
      <c r="I471" s="228">
        <f t="shared" si="184"/>
        <v>0</v>
      </c>
      <c r="J471" s="231">
        <f t="shared" si="161"/>
        <v>10</v>
      </c>
      <c r="K471" s="228">
        <f t="shared" si="184"/>
        <v>10</v>
      </c>
      <c r="L471" s="228">
        <f t="shared" si="184"/>
        <v>0</v>
      </c>
      <c r="M471" s="228">
        <f t="shared" si="184"/>
        <v>10</v>
      </c>
      <c r="N471" s="228">
        <f t="shared" si="184"/>
        <v>10</v>
      </c>
      <c r="O471" s="228">
        <f t="shared" si="184"/>
        <v>0</v>
      </c>
      <c r="P471" s="228">
        <f t="shared" si="184"/>
        <v>10</v>
      </c>
    </row>
    <row r="472" spans="1:16" ht="25.5">
      <c r="A472" s="226" t="s">
        <v>32</v>
      </c>
      <c r="B472" s="110" t="s">
        <v>395</v>
      </c>
      <c r="C472" s="224" t="s">
        <v>13</v>
      </c>
      <c r="D472" s="224" t="s">
        <v>51</v>
      </c>
      <c r="E472" s="225" t="s">
        <v>703</v>
      </c>
      <c r="F472" s="224" t="s">
        <v>33</v>
      </c>
      <c r="G472" s="224"/>
      <c r="H472" s="228">
        <f t="shared" si="184"/>
        <v>10</v>
      </c>
      <c r="I472" s="228">
        <f t="shared" si="184"/>
        <v>0</v>
      </c>
      <c r="J472" s="231">
        <f t="shared" si="161"/>
        <v>10</v>
      </c>
      <c r="K472" s="228">
        <f t="shared" si="184"/>
        <v>10</v>
      </c>
      <c r="L472" s="228">
        <f t="shared" si="184"/>
        <v>0</v>
      </c>
      <c r="M472" s="228">
        <f t="shared" si="184"/>
        <v>10</v>
      </c>
      <c r="N472" s="228">
        <f t="shared" si="184"/>
        <v>10</v>
      </c>
      <c r="O472" s="228">
        <f t="shared" si="184"/>
        <v>0</v>
      </c>
      <c r="P472" s="228">
        <f t="shared" si="184"/>
        <v>10</v>
      </c>
    </row>
    <row r="473" spans="1:16">
      <c r="A473" s="226" t="s">
        <v>9</v>
      </c>
      <c r="B473" s="110" t="s">
        <v>395</v>
      </c>
      <c r="C473" s="224" t="s">
        <v>13</v>
      </c>
      <c r="D473" s="224" t="s">
        <v>51</v>
      </c>
      <c r="E473" s="225" t="s">
        <v>703</v>
      </c>
      <c r="F473" s="224" t="s">
        <v>33</v>
      </c>
      <c r="G473" s="224" t="s">
        <v>10</v>
      </c>
      <c r="H473" s="233">
        <v>10</v>
      </c>
      <c r="I473" s="233"/>
      <c r="J473" s="231">
        <f t="shared" si="161"/>
        <v>10</v>
      </c>
      <c r="K473" s="120">
        <v>10</v>
      </c>
      <c r="L473" s="120"/>
      <c r="M473" s="231">
        <f t="shared" si="163"/>
        <v>10</v>
      </c>
      <c r="N473" s="120">
        <v>10</v>
      </c>
      <c r="O473" s="272"/>
      <c r="P473" s="281">
        <f t="shared" si="164"/>
        <v>10</v>
      </c>
    </row>
    <row r="474" spans="1:16">
      <c r="A474" s="21" t="s">
        <v>397</v>
      </c>
      <c r="B474" s="110" t="s">
        <v>395</v>
      </c>
      <c r="C474" s="24" t="s">
        <v>58</v>
      </c>
      <c r="D474" s="24"/>
      <c r="E474" s="22"/>
      <c r="F474" s="24"/>
      <c r="G474" s="24"/>
      <c r="H474" s="229">
        <f t="shared" ref="H474:P474" si="185">H475</f>
        <v>875.6</v>
      </c>
      <c r="I474" s="229">
        <f t="shared" si="185"/>
        <v>0</v>
      </c>
      <c r="J474" s="231">
        <f t="shared" si="161"/>
        <v>875.6</v>
      </c>
      <c r="K474" s="229">
        <f t="shared" si="185"/>
        <v>904.7</v>
      </c>
      <c r="L474" s="229">
        <f t="shared" si="185"/>
        <v>0</v>
      </c>
      <c r="M474" s="229">
        <f t="shared" si="185"/>
        <v>904.7</v>
      </c>
      <c r="N474" s="229">
        <f t="shared" si="185"/>
        <v>936.1</v>
      </c>
      <c r="O474" s="229">
        <f t="shared" si="185"/>
        <v>0</v>
      </c>
      <c r="P474" s="229">
        <f t="shared" si="185"/>
        <v>936.1</v>
      </c>
    </row>
    <row r="475" spans="1:16" ht="12.75" customHeight="1">
      <c r="A475" s="21" t="s">
        <v>175</v>
      </c>
      <c r="B475" s="110" t="s">
        <v>395</v>
      </c>
      <c r="C475" s="24" t="s">
        <v>58</v>
      </c>
      <c r="D475" s="24" t="s">
        <v>59</v>
      </c>
      <c r="E475" s="22"/>
      <c r="F475" s="24"/>
      <c r="G475" s="24"/>
      <c r="H475" s="229">
        <f t="shared" ref="H475:P475" si="186">H476+H482</f>
        <v>875.6</v>
      </c>
      <c r="I475" s="229">
        <f t="shared" si="186"/>
        <v>0</v>
      </c>
      <c r="J475" s="231">
        <f t="shared" si="161"/>
        <v>875.6</v>
      </c>
      <c r="K475" s="229">
        <f t="shared" si="186"/>
        <v>904.7</v>
      </c>
      <c r="L475" s="229">
        <f t="shared" si="186"/>
        <v>0</v>
      </c>
      <c r="M475" s="229">
        <f t="shared" si="186"/>
        <v>904.7</v>
      </c>
      <c r="N475" s="229">
        <f t="shared" si="186"/>
        <v>936.1</v>
      </c>
      <c r="O475" s="229">
        <f t="shared" si="186"/>
        <v>0</v>
      </c>
      <c r="P475" s="229">
        <f t="shared" si="186"/>
        <v>936.1</v>
      </c>
    </row>
    <row r="476" spans="1:16" ht="25.5" hidden="1">
      <c r="A476" s="23" t="s">
        <v>16</v>
      </c>
      <c r="B476" s="110" t="s">
        <v>395</v>
      </c>
      <c r="C476" s="24" t="s">
        <v>58</v>
      </c>
      <c r="D476" s="24" t="s">
        <v>59</v>
      </c>
      <c r="E476" s="25" t="s">
        <v>203</v>
      </c>
      <c r="F476" s="24"/>
      <c r="G476" s="24"/>
      <c r="H476" s="229">
        <f t="shared" ref="H476:H478" si="187">H477</f>
        <v>0</v>
      </c>
      <c r="I476" s="229"/>
      <c r="J476" s="231">
        <f t="shared" si="161"/>
        <v>0</v>
      </c>
      <c r="K476" s="118"/>
      <c r="L476" s="118"/>
      <c r="M476" s="231">
        <f t="shared" si="163"/>
        <v>0</v>
      </c>
      <c r="N476" s="118"/>
      <c r="O476" s="272"/>
      <c r="P476" s="281">
        <f t="shared" si="164"/>
        <v>0</v>
      </c>
    </row>
    <row r="477" spans="1:16" ht="54.75" hidden="1" customHeight="1">
      <c r="A477" s="26" t="s">
        <v>60</v>
      </c>
      <c r="B477" s="74" t="s">
        <v>395</v>
      </c>
      <c r="C477" s="27" t="s">
        <v>58</v>
      </c>
      <c r="D477" s="27" t="s">
        <v>59</v>
      </c>
      <c r="E477" s="225" t="s">
        <v>260</v>
      </c>
      <c r="F477" s="27"/>
      <c r="G477" s="27"/>
      <c r="H477" s="228">
        <f t="shared" si="187"/>
        <v>0</v>
      </c>
      <c r="I477" s="228"/>
      <c r="J477" s="231">
        <f t="shared" si="161"/>
        <v>0</v>
      </c>
      <c r="K477" s="118"/>
      <c r="L477" s="118"/>
      <c r="M477" s="231">
        <f t="shared" si="163"/>
        <v>0</v>
      </c>
      <c r="N477" s="118"/>
      <c r="O477" s="272"/>
      <c r="P477" s="281">
        <f t="shared" si="164"/>
        <v>0</v>
      </c>
    </row>
    <row r="478" spans="1:16" hidden="1">
      <c r="A478" s="26" t="s">
        <v>61</v>
      </c>
      <c r="B478" s="74" t="s">
        <v>395</v>
      </c>
      <c r="C478" s="27" t="s">
        <v>58</v>
      </c>
      <c r="D478" s="27" t="s">
        <v>59</v>
      </c>
      <c r="E478" s="225" t="s">
        <v>260</v>
      </c>
      <c r="F478" s="27" t="s">
        <v>62</v>
      </c>
      <c r="G478" s="27"/>
      <c r="H478" s="228">
        <f t="shared" si="187"/>
        <v>0</v>
      </c>
      <c r="I478" s="228"/>
      <c r="J478" s="231">
        <f t="shared" si="161"/>
        <v>0</v>
      </c>
      <c r="K478" s="118"/>
      <c r="L478" s="118"/>
      <c r="M478" s="231">
        <f t="shared" si="163"/>
        <v>0</v>
      </c>
      <c r="N478" s="118"/>
      <c r="O478" s="272"/>
      <c r="P478" s="281">
        <f t="shared" si="164"/>
        <v>0</v>
      </c>
    </row>
    <row r="479" spans="1:16" hidden="1">
      <c r="A479" s="26" t="s">
        <v>63</v>
      </c>
      <c r="B479" s="74" t="s">
        <v>395</v>
      </c>
      <c r="C479" s="27" t="s">
        <v>58</v>
      </c>
      <c r="D479" s="27" t="s">
        <v>59</v>
      </c>
      <c r="E479" s="225" t="s">
        <v>260</v>
      </c>
      <c r="F479" s="27" t="s">
        <v>64</v>
      </c>
      <c r="G479" s="27"/>
      <c r="H479" s="228">
        <f>H480+H481</f>
        <v>0</v>
      </c>
      <c r="I479" s="228"/>
      <c r="J479" s="231">
        <f t="shared" ref="J479:J542" si="188">H479+I479</f>
        <v>0</v>
      </c>
      <c r="K479" s="118"/>
      <c r="L479" s="118"/>
      <c r="M479" s="231">
        <f t="shared" si="163"/>
        <v>0</v>
      </c>
      <c r="N479" s="118"/>
      <c r="O479" s="272"/>
      <c r="P479" s="281">
        <f t="shared" si="164"/>
        <v>0</v>
      </c>
    </row>
    <row r="480" spans="1:16" hidden="1">
      <c r="A480" s="26" t="s">
        <v>11</v>
      </c>
      <c r="B480" s="74" t="s">
        <v>395</v>
      </c>
      <c r="C480" s="27" t="s">
        <v>58</v>
      </c>
      <c r="D480" s="27" t="s">
        <v>59</v>
      </c>
      <c r="E480" s="225" t="s">
        <v>260</v>
      </c>
      <c r="F480" s="27" t="s">
        <v>64</v>
      </c>
      <c r="G480" s="27" t="s">
        <v>12</v>
      </c>
      <c r="H480" s="233"/>
      <c r="I480" s="233"/>
      <c r="J480" s="231">
        <f t="shared" si="188"/>
        <v>0</v>
      </c>
      <c r="K480" s="118"/>
      <c r="L480" s="118"/>
      <c r="M480" s="231">
        <f t="shared" si="163"/>
        <v>0</v>
      </c>
      <c r="N480" s="118"/>
      <c r="O480" s="272"/>
      <c r="P480" s="281">
        <f t="shared" si="164"/>
        <v>0</v>
      </c>
    </row>
    <row r="481" spans="1:17" hidden="1">
      <c r="A481" s="26" t="s">
        <v>629</v>
      </c>
      <c r="B481" s="74" t="s">
        <v>395</v>
      </c>
      <c r="C481" s="27" t="s">
        <v>58</v>
      </c>
      <c r="D481" s="27" t="s">
        <v>59</v>
      </c>
      <c r="E481" s="225" t="s">
        <v>260</v>
      </c>
      <c r="F481" s="27" t="s">
        <v>64</v>
      </c>
      <c r="G481" s="27" t="s">
        <v>197</v>
      </c>
      <c r="H481" s="233"/>
      <c r="I481" s="233"/>
      <c r="J481" s="231">
        <f t="shared" si="188"/>
        <v>0</v>
      </c>
      <c r="K481" s="118"/>
      <c r="L481" s="118"/>
      <c r="M481" s="231">
        <f t="shared" si="163"/>
        <v>0</v>
      </c>
      <c r="N481" s="118"/>
      <c r="O481" s="272"/>
      <c r="P481" s="281">
        <f t="shared" si="164"/>
        <v>0</v>
      </c>
    </row>
    <row r="482" spans="1:17" ht="24.75" customHeight="1">
      <c r="A482" s="23" t="s">
        <v>16</v>
      </c>
      <c r="B482" s="110" t="s">
        <v>395</v>
      </c>
      <c r="C482" s="24" t="s">
        <v>58</v>
      </c>
      <c r="D482" s="24" t="s">
        <v>59</v>
      </c>
      <c r="E482" s="25" t="s">
        <v>660</v>
      </c>
      <c r="F482" s="24"/>
      <c r="G482" s="24"/>
      <c r="H482" s="120">
        <f t="shared" ref="H482:P484" si="189">H483</f>
        <v>875.6</v>
      </c>
      <c r="I482" s="120">
        <f t="shared" si="189"/>
        <v>0</v>
      </c>
      <c r="J482" s="231">
        <f t="shared" si="188"/>
        <v>875.6</v>
      </c>
      <c r="K482" s="118">
        <f t="shared" si="189"/>
        <v>904.7</v>
      </c>
      <c r="L482" s="118">
        <f t="shared" si="189"/>
        <v>0</v>
      </c>
      <c r="M482" s="118">
        <f t="shared" si="189"/>
        <v>904.7</v>
      </c>
      <c r="N482" s="118">
        <f t="shared" si="189"/>
        <v>936.1</v>
      </c>
      <c r="O482" s="118">
        <f t="shared" si="189"/>
        <v>0</v>
      </c>
      <c r="P482" s="118">
        <f t="shared" si="189"/>
        <v>936.1</v>
      </c>
    </row>
    <row r="483" spans="1:17" ht="60.75" customHeight="1">
      <c r="A483" s="26" t="s">
        <v>60</v>
      </c>
      <c r="B483" s="74" t="s">
        <v>395</v>
      </c>
      <c r="C483" s="27" t="s">
        <v>58</v>
      </c>
      <c r="D483" s="27" t="s">
        <v>59</v>
      </c>
      <c r="E483" s="225" t="s">
        <v>704</v>
      </c>
      <c r="F483" s="27"/>
      <c r="G483" s="27"/>
      <c r="H483" s="120">
        <f t="shared" si="189"/>
        <v>875.6</v>
      </c>
      <c r="I483" s="120">
        <f t="shared" si="189"/>
        <v>0</v>
      </c>
      <c r="J483" s="231">
        <f t="shared" si="188"/>
        <v>875.6</v>
      </c>
      <c r="K483" s="118">
        <f t="shared" si="189"/>
        <v>904.7</v>
      </c>
      <c r="L483" s="118">
        <f t="shared" si="189"/>
        <v>0</v>
      </c>
      <c r="M483" s="118">
        <f t="shared" si="189"/>
        <v>904.7</v>
      </c>
      <c r="N483" s="118">
        <f t="shared" si="189"/>
        <v>936.1</v>
      </c>
      <c r="O483" s="118">
        <f t="shared" si="189"/>
        <v>0</v>
      </c>
      <c r="P483" s="118">
        <f t="shared" si="189"/>
        <v>936.1</v>
      </c>
    </row>
    <row r="484" spans="1:17">
      <c r="A484" s="26" t="s">
        <v>61</v>
      </c>
      <c r="B484" s="74" t="s">
        <v>395</v>
      </c>
      <c r="C484" s="27" t="s">
        <v>58</v>
      </c>
      <c r="D484" s="27" t="s">
        <v>59</v>
      </c>
      <c r="E484" s="225" t="s">
        <v>704</v>
      </c>
      <c r="F484" s="27" t="s">
        <v>62</v>
      </c>
      <c r="G484" s="27"/>
      <c r="H484" s="120">
        <f t="shared" si="189"/>
        <v>875.6</v>
      </c>
      <c r="I484" s="120">
        <f t="shared" si="189"/>
        <v>0</v>
      </c>
      <c r="J484" s="231">
        <f t="shared" si="188"/>
        <v>875.6</v>
      </c>
      <c r="K484" s="118">
        <f t="shared" si="189"/>
        <v>904.7</v>
      </c>
      <c r="L484" s="118">
        <f t="shared" si="189"/>
        <v>0</v>
      </c>
      <c r="M484" s="118">
        <f t="shared" si="189"/>
        <v>904.7</v>
      </c>
      <c r="N484" s="118">
        <f t="shared" si="189"/>
        <v>936.1</v>
      </c>
      <c r="O484" s="118">
        <f t="shared" si="189"/>
        <v>0</v>
      </c>
      <c r="P484" s="118">
        <f t="shared" si="189"/>
        <v>936.1</v>
      </c>
      <c r="Q484" s="273"/>
    </row>
    <row r="485" spans="1:17">
      <c r="A485" s="26" t="s">
        <v>63</v>
      </c>
      <c r="B485" s="74" t="s">
        <v>395</v>
      </c>
      <c r="C485" s="27" t="s">
        <v>58</v>
      </c>
      <c r="D485" s="27" t="s">
        <v>59</v>
      </c>
      <c r="E485" s="225" t="s">
        <v>704</v>
      </c>
      <c r="F485" s="27" t="s">
        <v>64</v>
      </c>
      <c r="G485" s="27"/>
      <c r="H485" s="120">
        <f t="shared" ref="H485:P485" si="190">H486+H487</f>
        <v>875.6</v>
      </c>
      <c r="I485" s="120">
        <f t="shared" si="190"/>
        <v>0</v>
      </c>
      <c r="J485" s="231">
        <f t="shared" si="188"/>
        <v>875.6</v>
      </c>
      <c r="K485" s="118">
        <f t="shared" si="190"/>
        <v>904.7</v>
      </c>
      <c r="L485" s="118">
        <f t="shared" si="190"/>
        <v>0</v>
      </c>
      <c r="M485" s="118">
        <f t="shared" si="190"/>
        <v>904.7</v>
      </c>
      <c r="N485" s="118">
        <f t="shared" si="190"/>
        <v>936.1</v>
      </c>
      <c r="O485" s="118">
        <f t="shared" si="190"/>
        <v>0</v>
      </c>
      <c r="P485" s="118">
        <f t="shared" si="190"/>
        <v>936.1</v>
      </c>
    </row>
    <row r="486" spans="1:17" hidden="1">
      <c r="A486" s="26" t="s">
        <v>11</v>
      </c>
      <c r="B486" s="74" t="s">
        <v>395</v>
      </c>
      <c r="C486" s="27" t="s">
        <v>58</v>
      </c>
      <c r="D486" s="27" t="s">
        <v>59</v>
      </c>
      <c r="E486" s="225" t="s">
        <v>704</v>
      </c>
      <c r="F486" s="27" t="s">
        <v>64</v>
      </c>
      <c r="G486" s="27" t="s">
        <v>12</v>
      </c>
      <c r="H486" s="233"/>
      <c r="I486" s="233"/>
      <c r="J486" s="231">
        <f t="shared" si="188"/>
        <v>0</v>
      </c>
      <c r="K486" s="118"/>
      <c r="L486" s="118"/>
      <c r="M486" s="231">
        <f t="shared" ref="M486:M541" si="191">K486+L486</f>
        <v>0</v>
      </c>
      <c r="N486" s="118"/>
      <c r="O486" s="272"/>
      <c r="P486" s="281">
        <f t="shared" ref="P486:P541" si="192">N486+O486</f>
        <v>0</v>
      </c>
    </row>
    <row r="487" spans="1:17">
      <c r="A487" s="26" t="s">
        <v>629</v>
      </c>
      <c r="B487" s="74" t="s">
        <v>395</v>
      </c>
      <c r="C487" s="27" t="s">
        <v>58</v>
      </c>
      <c r="D487" s="27" t="s">
        <v>59</v>
      </c>
      <c r="E487" s="225" t="s">
        <v>704</v>
      </c>
      <c r="F487" s="27" t="s">
        <v>64</v>
      </c>
      <c r="G487" s="27" t="s">
        <v>197</v>
      </c>
      <c r="H487" s="255">
        <v>875.6</v>
      </c>
      <c r="I487" s="255"/>
      <c r="J487" s="231">
        <f t="shared" si="188"/>
        <v>875.6</v>
      </c>
      <c r="K487" s="118">
        <v>904.7</v>
      </c>
      <c r="L487" s="118"/>
      <c r="M487" s="231">
        <f t="shared" si="191"/>
        <v>904.7</v>
      </c>
      <c r="N487" s="118">
        <v>936.1</v>
      </c>
      <c r="O487" s="272"/>
      <c r="P487" s="120">
        <f t="shared" si="192"/>
        <v>936.1</v>
      </c>
    </row>
    <row r="488" spans="1:17" ht="25.5">
      <c r="A488" s="23" t="s">
        <v>398</v>
      </c>
      <c r="B488" s="77" t="s">
        <v>395</v>
      </c>
      <c r="C488" s="24" t="s">
        <v>186</v>
      </c>
      <c r="D488" s="24"/>
      <c r="E488" s="22"/>
      <c r="F488" s="24"/>
      <c r="G488" s="24"/>
      <c r="H488" s="255">
        <f t="shared" ref="H488:P493" si="193">H489</f>
        <v>14</v>
      </c>
      <c r="I488" s="255">
        <f t="shared" si="193"/>
        <v>0</v>
      </c>
      <c r="J488" s="231">
        <f t="shared" si="188"/>
        <v>14</v>
      </c>
      <c r="K488" s="255">
        <f t="shared" ref="K488:P490" si="194">K489</f>
        <v>14</v>
      </c>
      <c r="L488" s="255">
        <f t="shared" si="194"/>
        <v>0</v>
      </c>
      <c r="M488" s="255">
        <f t="shared" si="194"/>
        <v>14</v>
      </c>
      <c r="N488" s="255">
        <f t="shared" si="194"/>
        <v>14</v>
      </c>
      <c r="O488" s="255">
        <f t="shared" si="194"/>
        <v>0</v>
      </c>
      <c r="P488" s="255">
        <f t="shared" si="194"/>
        <v>14</v>
      </c>
    </row>
    <row r="489" spans="1:17" ht="51">
      <c r="A489" s="23" t="s">
        <v>187</v>
      </c>
      <c r="B489" s="77" t="s">
        <v>395</v>
      </c>
      <c r="C489" s="24" t="s">
        <v>186</v>
      </c>
      <c r="D489" s="24" t="s">
        <v>188</v>
      </c>
      <c r="E489" s="22"/>
      <c r="F489" s="24"/>
      <c r="G489" s="24"/>
      <c r="H489" s="255">
        <f t="shared" si="193"/>
        <v>14</v>
      </c>
      <c r="I489" s="255">
        <f t="shared" si="193"/>
        <v>0</v>
      </c>
      <c r="J489" s="231">
        <f t="shared" si="188"/>
        <v>14</v>
      </c>
      <c r="K489" s="255">
        <f t="shared" si="194"/>
        <v>14</v>
      </c>
      <c r="L489" s="255">
        <f t="shared" si="194"/>
        <v>0</v>
      </c>
      <c r="M489" s="255">
        <f t="shared" si="194"/>
        <v>14</v>
      </c>
      <c r="N489" s="255">
        <f t="shared" si="194"/>
        <v>14</v>
      </c>
      <c r="O489" s="255">
        <f t="shared" si="194"/>
        <v>0</v>
      </c>
      <c r="P489" s="255">
        <f t="shared" si="194"/>
        <v>14</v>
      </c>
    </row>
    <row r="490" spans="1:17" ht="25.5">
      <c r="A490" s="36" t="s">
        <v>54</v>
      </c>
      <c r="B490" s="111" t="s">
        <v>395</v>
      </c>
      <c r="C490" s="24" t="s">
        <v>186</v>
      </c>
      <c r="D490" s="24" t="s">
        <v>188</v>
      </c>
      <c r="E490" s="22" t="s">
        <v>660</v>
      </c>
      <c r="F490" s="24"/>
      <c r="G490" s="24"/>
      <c r="H490" s="255">
        <f t="shared" si="193"/>
        <v>14</v>
      </c>
      <c r="I490" s="255">
        <f t="shared" si="193"/>
        <v>0</v>
      </c>
      <c r="J490" s="231">
        <f t="shared" si="188"/>
        <v>14</v>
      </c>
      <c r="K490" s="255">
        <f t="shared" si="194"/>
        <v>14</v>
      </c>
      <c r="L490" s="255">
        <f t="shared" si="194"/>
        <v>0</v>
      </c>
      <c r="M490" s="255">
        <f t="shared" si="194"/>
        <v>14</v>
      </c>
      <c r="N490" s="255">
        <f t="shared" si="194"/>
        <v>14</v>
      </c>
      <c r="O490" s="255">
        <f t="shared" si="194"/>
        <v>0</v>
      </c>
      <c r="P490" s="255">
        <f t="shared" si="194"/>
        <v>14</v>
      </c>
    </row>
    <row r="491" spans="1:17" ht="81.75" customHeight="1">
      <c r="A491" s="268" t="s">
        <v>916</v>
      </c>
      <c r="B491" s="101" t="s">
        <v>395</v>
      </c>
      <c r="C491" s="224" t="s">
        <v>186</v>
      </c>
      <c r="D491" s="224" t="s">
        <v>188</v>
      </c>
      <c r="E491" s="35" t="s">
        <v>708</v>
      </c>
      <c r="F491" s="224"/>
      <c r="G491" s="224"/>
      <c r="H491" s="228">
        <f t="shared" si="193"/>
        <v>14</v>
      </c>
      <c r="I491" s="228">
        <f t="shared" si="193"/>
        <v>0</v>
      </c>
      <c r="J491" s="231">
        <f t="shared" si="188"/>
        <v>14</v>
      </c>
      <c r="K491" s="228">
        <f t="shared" si="193"/>
        <v>14</v>
      </c>
      <c r="L491" s="228">
        <f t="shared" si="193"/>
        <v>0</v>
      </c>
      <c r="M491" s="228">
        <f t="shared" si="193"/>
        <v>14</v>
      </c>
      <c r="N491" s="228">
        <f t="shared" si="193"/>
        <v>14</v>
      </c>
      <c r="O491" s="228">
        <f t="shared" si="193"/>
        <v>0</v>
      </c>
      <c r="P491" s="228">
        <f t="shared" si="193"/>
        <v>14</v>
      </c>
    </row>
    <row r="492" spans="1:17">
      <c r="A492" s="26" t="s">
        <v>61</v>
      </c>
      <c r="B492" s="101" t="s">
        <v>395</v>
      </c>
      <c r="C492" s="224" t="s">
        <v>186</v>
      </c>
      <c r="D492" s="224" t="s">
        <v>188</v>
      </c>
      <c r="E492" s="35" t="s">
        <v>708</v>
      </c>
      <c r="F492" s="224" t="s">
        <v>62</v>
      </c>
      <c r="G492" s="224"/>
      <c r="H492" s="228">
        <f t="shared" si="193"/>
        <v>14</v>
      </c>
      <c r="I492" s="228">
        <f t="shared" si="193"/>
        <v>0</v>
      </c>
      <c r="J492" s="231">
        <f t="shared" si="188"/>
        <v>14</v>
      </c>
      <c r="K492" s="228">
        <f t="shared" si="193"/>
        <v>14</v>
      </c>
      <c r="L492" s="228">
        <f t="shared" si="193"/>
        <v>0</v>
      </c>
      <c r="M492" s="228">
        <f t="shared" si="193"/>
        <v>14</v>
      </c>
      <c r="N492" s="228">
        <f t="shared" si="193"/>
        <v>14</v>
      </c>
      <c r="O492" s="228">
        <f t="shared" si="193"/>
        <v>0</v>
      </c>
      <c r="P492" s="228">
        <f t="shared" si="193"/>
        <v>14</v>
      </c>
    </row>
    <row r="493" spans="1:17">
      <c r="A493" s="26" t="s">
        <v>77</v>
      </c>
      <c r="B493" s="101" t="s">
        <v>395</v>
      </c>
      <c r="C493" s="224" t="s">
        <v>186</v>
      </c>
      <c r="D493" s="224" t="s">
        <v>188</v>
      </c>
      <c r="E493" s="35" t="s">
        <v>708</v>
      </c>
      <c r="F493" s="224" t="s">
        <v>78</v>
      </c>
      <c r="G493" s="224"/>
      <c r="H493" s="228">
        <f t="shared" si="193"/>
        <v>14</v>
      </c>
      <c r="I493" s="228">
        <f t="shared" si="193"/>
        <v>0</v>
      </c>
      <c r="J493" s="231">
        <f t="shared" si="188"/>
        <v>14</v>
      </c>
      <c r="K493" s="228">
        <f t="shared" si="193"/>
        <v>14</v>
      </c>
      <c r="L493" s="228">
        <f t="shared" si="193"/>
        <v>0</v>
      </c>
      <c r="M493" s="228">
        <f t="shared" si="193"/>
        <v>14</v>
      </c>
      <c r="N493" s="228">
        <f t="shared" si="193"/>
        <v>14</v>
      </c>
      <c r="O493" s="228">
        <f t="shared" si="193"/>
        <v>0</v>
      </c>
      <c r="P493" s="228">
        <f t="shared" si="193"/>
        <v>14</v>
      </c>
    </row>
    <row r="494" spans="1:17">
      <c r="A494" s="226" t="s">
        <v>9</v>
      </c>
      <c r="B494" s="101" t="s">
        <v>395</v>
      </c>
      <c r="C494" s="224" t="s">
        <v>186</v>
      </c>
      <c r="D494" s="224" t="s">
        <v>188</v>
      </c>
      <c r="E494" s="35" t="s">
        <v>708</v>
      </c>
      <c r="F494" s="224" t="s">
        <v>78</v>
      </c>
      <c r="G494" s="224" t="s">
        <v>10</v>
      </c>
      <c r="H494" s="233">
        <v>14</v>
      </c>
      <c r="I494" s="233"/>
      <c r="J494" s="231">
        <f t="shared" si="188"/>
        <v>14</v>
      </c>
      <c r="K494" s="120">
        <v>14</v>
      </c>
      <c r="L494" s="120"/>
      <c r="M494" s="231">
        <f t="shared" si="191"/>
        <v>14</v>
      </c>
      <c r="N494" s="120">
        <v>14</v>
      </c>
      <c r="O494" s="272"/>
      <c r="P494" s="281">
        <f t="shared" si="192"/>
        <v>14</v>
      </c>
    </row>
    <row r="495" spans="1:17" ht="107.25" customHeight="1">
      <c r="A495" s="257" t="s">
        <v>720</v>
      </c>
      <c r="B495" s="107" t="s">
        <v>395</v>
      </c>
      <c r="C495" s="60" t="s">
        <v>65</v>
      </c>
      <c r="D495" s="60" t="s">
        <v>72</v>
      </c>
      <c r="E495" s="60" t="s">
        <v>673</v>
      </c>
      <c r="F495" s="60"/>
      <c r="G495" s="60"/>
      <c r="H495" s="228">
        <f t="shared" ref="H495:P499" si="195">H496</f>
        <v>3506.5</v>
      </c>
      <c r="I495" s="228">
        <f t="shared" si="195"/>
        <v>0</v>
      </c>
      <c r="J495" s="231">
        <f t="shared" si="188"/>
        <v>3506.5</v>
      </c>
      <c r="K495" s="228">
        <f t="shared" si="195"/>
        <v>2218.9</v>
      </c>
      <c r="L495" s="228">
        <f t="shared" si="195"/>
        <v>0</v>
      </c>
      <c r="M495" s="228">
        <f t="shared" si="195"/>
        <v>2218.9</v>
      </c>
      <c r="N495" s="228">
        <f t="shared" si="195"/>
        <v>2218.9</v>
      </c>
      <c r="O495" s="228">
        <f t="shared" si="195"/>
        <v>0</v>
      </c>
      <c r="P495" s="228">
        <f t="shared" si="195"/>
        <v>2218.9</v>
      </c>
    </row>
    <row r="496" spans="1:17" ht="40.5" customHeight="1">
      <c r="A496" s="179" t="s">
        <v>675</v>
      </c>
      <c r="B496" s="230" t="s">
        <v>395</v>
      </c>
      <c r="C496" s="225" t="s">
        <v>65</v>
      </c>
      <c r="D496" s="225" t="s">
        <v>72</v>
      </c>
      <c r="E496" s="225" t="s">
        <v>677</v>
      </c>
      <c r="F496" s="225"/>
      <c r="G496" s="225"/>
      <c r="H496" s="228">
        <f t="shared" si="195"/>
        <v>3506.5</v>
      </c>
      <c r="I496" s="228">
        <f t="shared" si="195"/>
        <v>0</v>
      </c>
      <c r="J496" s="231">
        <f t="shared" si="188"/>
        <v>3506.5</v>
      </c>
      <c r="K496" s="228">
        <f t="shared" si="195"/>
        <v>2218.9</v>
      </c>
      <c r="L496" s="228">
        <f t="shared" si="195"/>
        <v>0</v>
      </c>
      <c r="M496" s="228">
        <f t="shared" si="195"/>
        <v>2218.9</v>
      </c>
      <c r="N496" s="228">
        <f t="shared" si="195"/>
        <v>2218.9</v>
      </c>
      <c r="O496" s="228">
        <f t="shared" si="195"/>
        <v>0</v>
      </c>
      <c r="P496" s="228">
        <f t="shared" si="195"/>
        <v>2218.9</v>
      </c>
    </row>
    <row r="497" spans="1:16" ht="12" customHeight="1">
      <c r="A497" s="20" t="s">
        <v>214</v>
      </c>
      <c r="B497" s="230" t="s">
        <v>395</v>
      </c>
      <c r="C497" s="225" t="s">
        <v>65</v>
      </c>
      <c r="D497" s="225" t="s">
        <v>72</v>
      </c>
      <c r="E497" s="225" t="s">
        <v>676</v>
      </c>
      <c r="F497" s="225"/>
      <c r="G497" s="225"/>
      <c r="H497" s="228">
        <f t="shared" si="195"/>
        <v>3506.5</v>
      </c>
      <c r="I497" s="228">
        <f t="shared" si="195"/>
        <v>0</v>
      </c>
      <c r="J497" s="231">
        <f t="shared" si="188"/>
        <v>3506.5</v>
      </c>
      <c r="K497" s="228">
        <f t="shared" si="195"/>
        <v>2218.9</v>
      </c>
      <c r="L497" s="228">
        <f t="shared" si="195"/>
        <v>0</v>
      </c>
      <c r="M497" s="228">
        <f t="shared" si="195"/>
        <v>2218.9</v>
      </c>
      <c r="N497" s="228">
        <f t="shared" si="195"/>
        <v>2218.9</v>
      </c>
      <c r="O497" s="228">
        <f t="shared" si="195"/>
        <v>0</v>
      </c>
      <c r="P497" s="228">
        <f t="shared" si="195"/>
        <v>2218.9</v>
      </c>
    </row>
    <row r="498" spans="1:16">
      <c r="A498" s="227" t="s">
        <v>61</v>
      </c>
      <c r="B498" s="230" t="s">
        <v>395</v>
      </c>
      <c r="C498" s="225" t="s">
        <v>65</v>
      </c>
      <c r="D498" s="225" t="s">
        <v>72</v>
      </c>
      <c r="E498" s="225" t="s">
        <v>676</v>
      </c>
      <c r="F498" s="225" t="s">
        <v>62</v>
      </c>
      <c r="G498" s="225"/>
      <c r="H498" s="228">
        <f t="shared" si="195"/>
        <v>3506.5</v>
      </c>
      <c r="I498" s="228">
        <f t="shared" si="195"/>
        <v>0</v>
      </c>
      <c r="J498" s="231">
        <f t="shared" si="188"/>
        <v>3506.5</v>
      </c>
      <c r="K498" s="228">
        <f t="shared" si="195"/>
        <v>2218.9</v>
      </c>
      <c r="L498" s="228">
        <f t="shared" si="195"/>
        <v>0</v>
      </c>
      <c r="M498" s="228">
        <f t="shared" si="195"/>
        <v>2218.9</v>
      </c>
      <c r="N498" s="228">
        <f t="shared" si="195"/>
        <v>2218.9</v>
      </c>
      <c r="O498" s="228">
        <f t="shared" si="195"/>
        <v>0</v>
      </c>
      <c r="P498" s="228">
        <f t="shared" si="195"/>
        <v>2218.9</v>
      </c>
    </row>
    <row r="499" spans="1:16" ht="14.25" customHeight="1">
      <c r="A499" s="227" t="s">
        <v>77</v>
      </c>
      <c r="B499" s="230" t="s">
        <v>395</v>
      </c>
      <c r="C499" s="225" t="s">
        <v>65</v>
      </c>
      <c r="D499" s="225" t="s">
        <v>72</v>
      </c>
      <c r="E499" s="225" t="s">
        <v>676</v>
      </c>
      <c r="F499" s="225" t="s">
        <v>78</v>
      </c>
      <c r="G499" s="225"/>
      <c r="H499" s="228">
        <f t="shared" si="195"/>
        <v>3506.5</v>
      </c>
      <c r="I499" s="228">
        <f t="shared" si="195"/>
        <v>0</v>
      </c>
      <c r="J499" s="231">
        <f t="shared" si="188"/>
        <v>3506.5</v>
      </c>
      <c r="K499" s="228">
        <f t="shared" si="195"/>
        <v>2218.9</v>
      </c>
      <c r="L499" s="228">
        <f t="shared" si="195"/>
        <v>0</v>
      </c>
      <c r="M499" s="228">
        <f t="shared" si="195"/>
        <v>2218.9</v>
      </c>
      <c r="N499" s="228">
        <f t="shared" si="195"/>
        <v>2218.9</v>
      </c>
      <c r="O499" s="228">
        <f t="shared" si="195"/>
        <v>0</v>
      </c>
      <c r="P499" s="228">
        <f t="shared" si="195"/>
        <v>2218.9</v>
      </c>
    </row>
    <row r="500" spans="1:16">
      <c r="A500" s="227" t="s">
        <v>9</v>
      </c>
      <c r="B500" s="230" t="s">
        <v>395</v>
      </c>
      <c r="C500" s="225" t="s">
        <v>65</v>
      </c>
      <c r="D500" s="225" t="s">
        <v>72</v>
      </c>
      <c r="E500" s="225" t="s">
        <v>676</v>
      </c>
      <c r="F500" s="225" t="s">
        <v>78</v>
      </c>
      <c r="G500" s="225" t="s">
        <v>10</v>
      </c>
      <c r="H500" s="233">
        <v>3506.5</v>
      </c>
      <c r="I500" s="233"/>
      <c r="J500" s="231">
        <f t="shared" si="188"/>
        <v>3506.5</v>
      </c>
      <c r="K500" s="118">
        <v>2218.9</v>
      </c>
      <c r="L500" s="118"/>
      <c r="M500" s="231">
        <f t="shared" si="191"/>
        <v>2218.9</v>
      </c>
      <c r="N500" s="118">
        <v>2218.9</v>
      </c>
      <c r="O500" s="272"/>
      <c r="P500" s="281">
        <f t="shared" si="192"/>
        <v>2218.9</v>
      </c>
    </row>
    <row r="501" spans="1:16" ht="27">
      <c r="A501" s="98" t="s">
        <v>400</v>
      </c>
      <c r="B501" s="130" t="s">
        <v>395</v>
      </c>
      <c r="C501" s="18" t="s">
        <v>84</v>
      </c>
      <c r="D501" s="18"/>
      <c r="E501" s="85"/>
      <c r="F501" s="18"/>
      <c r="G501" s="18"/>
      <c r="H501" s="229">
        <f t="shared" ref="H501:P501" si="196">H502+H508</f>
        <v>376</v>
      </c>
      <c r="I501" s="229">
        <f t="shared" si="196"/>
        <v>0</v>
      </c>
      <c r="J501" s="231">
        <f t="shared" si="188"/>
        <v>376</v>
      </c>
      <c r="K501" s="99">
        <f t="shared" si="196"/>
        <v>296</v>
      </c>
      <c r="L501" s="99">
        <f t="shared" si="196"/>
        <v>0</v>
      </c>
      <c r="M501" s="99">
        <f t="shared" si="196"/>
        <v>296</v>
      </c>
      <c r="N501" s="99">
        <f t="shared" si="196"/>
        <v>331</v>
      </c>
      <c r="O501" s="99">
        <f t="shared" si="196"/>
        <v>0</v>
      </c>
      <c r="P501" s="99">
        <f t="shared" si="196"/>
        <v>331</v>
      </c>
    </row>
    <row r="502" spans="1:16" ht="12.75" customHeight="1">
      <c r="A502" s="226" t="s">
        <v>87</v>
      </c>
      <c r="B502" s="110" t="s">
        <v>395</v>
      </c>
      <c r="C502" s="224" t="s">
        <v>84</v>
      </c>
      <c r="D502" s="224" t="s">
        <v>88</v>
      </c>
      <c r="E502" s="35"/>
      <c r="F502" s="224"/>
      <c r="G502" s="224"/>
      <c r="H502" s="228">
        <f t="shared" ref="H502:P506" si="197">H503</f>
        <v>90</v>
      </c>
      <c r="I502" s="228">
        <f t="shared" si="197"/>
        <v>0</v>
      </c>
      <c r="J502" s="231">
        <f t="shared" si="188"/>
        <v>90</v>
      </c>
      <c r="K502" s="228">
        <f t="shared" si="197"/>
        <v>45</v>
      </c>
      <c r="L502" s="228">
        <f t="shared" si="197"/>
        <v>0</v>
      </c>
      <c r="M502" s="228">
        <f t="shared" si="197"/>
        <v>45</v>
      </c>
      <c r="N502" s="228">
        <f t="shared" si="197"/>
        <v>45</v>
      </c>
      <c r="O502" s="228">
        <f t="shared" si="197"/>
        <v>0</v>
      </c>
      <c r="P502" s="228">
        <f t="shared" si="197"/>
        <v>45</v>
      </c>
    </row>
    <row r="503" spans="1:16" ht="22.5" customHeight="1">
      <c r="A503" s="38" t="s">
        <v>16</v>
      </c>
      <c r="B503" s="78" t="s">
        <v>395</v>
      </c>
      <c r="C503" s="224" t="s">
        <v>84</v>
      </c>
      <c r="D503" s="224" t="s">
        <v>88</v>
      </c>
      <c r="E503" s="35" t="s">
        <v>660</v>
      </c>
      <c r="F503" s="224"/>
      <c r="G503" s="224"/>
      <c r="H503" s="228">
        <f t="shared" si="197"/>
        <v>90</v>
      </c>
      <c r="I503" s="228">
        <f t="shared" si="197"/>
        <v>0</v>
      </c>
      <c r="J503" s="231">
        <f t="shared" si="188"/>
        <v>90</v>
      </c>
      <c r="K503" s="228">
        <f t="shared" si="197"/>
        <v>45</v>
      </c>
      <c r="L503" s="228">
        <f t="shared" si="197"/>
        <v>0</v>
      </c>
      <c r="M503" s="228">
        <f t="shared" si="197"/>
        <v>45</v>
      </c>
      <c r="N503" s="228">
        <f t="shared" si="197"/>
        <v>45</v>
      </c>
      <c r="O503" s="228">
        <f t="shared" si="197"/>
        <v>0</v>
      </c>
      <c r="P503" s="228">
        <f t="shared" si="197"/>
        <v>45</v>
      </c>
    </row>
    <row r="504" spans="1:16" ht="34.5" customHeight="1">
      <c r="A504" s="38" t="s">
        <v>180</v>
      </c>
      <c r="B504" s="78" t="s">
        <v>395</v>
      </c>
      <c r="C504" s="224" t="s">
        <v>84</v>
      </c>
      <c r="D504" s="224" t="s">
        <v>88</v>
      </c>
      <c r="E504" s="35" t="s">
        <v>705</v>
      </c>
      <c r="F504" s="224"/>
      <c r="G504" s="224"/>
      <c r="H504" s="228">
        <f t="shared" si="197"/>
        <v>90</v>
      </c>
      <c r="I504" s="228">
        <f t="shared" si="197"/>
        <v>0</v>
      </c>
      <c r="J504" s="231">
        <f t="shared" si="188"/>
        <v>90</v>
      </c>
      <c r="K504" s="228">
        <f t="shared" si="197"/>
        <v>45</v>
      </c>
      <c r="L504" s="228">
        <f t="shared" si="197"/>
        <v>0</v>
      </c>
      <c r="M504" s="228">
        <f t="shared" si="197"/>
        <v>45</v>
      </c>
      <c r="N504" s="228">
        <f t="shared" si="197"/>
        <v>45</v>
      </c>
      <c r="O504" s="228">
        <f t="shared" si="197"/>
        <v>0</v>
      </c>
      <c r="P504" s="228">
        <f t="shared" si="197"/>
        <v>45</v>
      </c>
    </row>
    <row r="505" spans="1:16" ht="15" customHeight="1">
      <c r="A505" s="26" t="s">
        <v>61</v>
      </c>
      <c r="B505" s="74" t="s">
        <v>395</v>
      </c>
      <c r="C505" s="224" t="s">
        <v>84</v>
      </c>
      <c r="D505" s="224" t="s">
        <v>88</v>
      </c>
      <c r="E505" s="35" t="s">
        <v>705</v>
      </c>
      <c r="F505" s="224" t="s">
        <v>62</v>
      </c>
      <c r="G505" s="224"/>
      <c r="H505" s="228">
        <f t="shared" si="197"/>
        <v>90</v>
      </c>
      <c r="I505" s="228">
        <f t="shared" si="197"/>
        <v>0</v>
      </c>
      <c r="J505" s="231">
        <f t="shared" si="188"/>
        <v>90</v>
      </c>
      <c r="K505" s="228">
        <f t="shared" si="197"/>
        <v>45</v>
      </c>
      <c r="L505" s="228">
        <f t="shared" si="197"/>
        <v>0</v>
      </c>
      <c r="M505" s="228">
        <f t="shared" si="197"/>
        <v>45</v>
      </c>
      <c r="N505" s="228">
        <f t="shared" si="197"/>
        <v>45</v>
      </c>
      <c r="O505" s="228">
        <f t="shared" si="197"/>
        <v>0</v>
      </c>
      <c r="P505" s="228">
        <f t="shared" si="197"/>
        <v>45</v>
      </c>
    </row>
    <row r="506" spans="1:16" ht="14.25" customHeight="1">
      <c r="A506" s="26" t="s">
        <v>77</v>
      </c>
      <c r="B506" s="74" t="s">
        <v>395</v>
      </c>
      <c r="C506" s="224" t="s">
        <v>84</v>
      </c>
      <c r="D506" s="224" t="s">
        <v>88</v>
      </c>
      <c r="E506" s="35" t="s">
        <v>705</v>
      </c>
      <c r="F506" s="224" t="s">
        <v>78</v>
      </c>
      <c r="G506" s="224"/>
      <c r="H506" s="228">
        <f t="shared" si="197"/>
        <v>90</v>
      </c>
      <c r="I506" s="228">
        <f t="shared" si="197"/>
        <v>0</v>
      </c>
      <c r="J506" s="231">
        <f t="shared" si="188"/>
        <v>90</v>
      </c>
      <c r="K506" s="228">
        <f t="shared" si="197"/>
        <v>45</v>
      </c>
      <c r="L506" s="228">
        <f t="shared" si="197"/>
        <v>0</v>
      </c>
      <c r="M506" s="228">
        <f t="shared" si="197"/>
        <v>45</v>
      </c>
      <c r="N506" s="228">
        <f t="shared" si="197"/>
        <v>45</v>
      </c>
      <c r="O506" s="228">
        <f t="shared" si="197"/>
        <v>0</v>
      </c>
      <c r="P506" s="228">
        <f t="shared" si="197"/>
        <v>45</v>
      </c>
    </row>
    <row r="507" spans="1:16">
      <c r="A507" s="26" t="s">
        <v>9</v>
      </c>
      <c r="B507" s="74" t="s">
        <v>395</v>
      </c>
      <c r="C507" s="224" t="s">
        <v>84</v>
      </c>
      <c r="D507" s="224" t="s">
        <v>88</v>
      </c>
      <c r="E507" s="35" t="s">
        <v>705</v>
      </c>
      <c r="F507" s="224" t="s">
        <v>78</v>
      </c>
      <c r="G507" s="224" t="s">
        <v>10</v>
      </c>
      <c r="H507" s="233">
        <v>90</v>
      </c>
      <c r="I507" s="233"/>
      <c r="J507" s="231">
        <f t="shared" si="188"/>
        <v>90</v>
      </c>
      <c r="K507" s="120">
        <v>45</v>
      </c>
      <c r="L507" s="120"/>
      <c r="M507" s="231">
        <f t="shared" si="191"/>
        <v>45</v>
      </c>
      <c r="N507" s="120">
        <v>45</v>
      </c>
      <c r="O507" s="272"/>
      <c r="P507" s="281">
        <f t="shared" si="192"/>
        <v>45</v>
      </c>
    </row>
    <row r="508" spans="1:16">
      <c r="A508" s="37" t="s">
        <v>176</v>
      </c>
      <c r="B508" s="79" t="s">
        <v>395</v>
      </c>
      <c r="C508" s="223" t="s">
        <v>84</v>
      </c>
      <c r="D508" s="223" t="s">
        <v>177</v>
      </c>
      <c r="E508" s="34"/>
      <c r="F508" s="223"/>
      <c r="G508" s="223"/>
      <c r="H508" s="229">
        <f t="shared" ref="H508:P508" si="198">H509</f>
        <v>286</v>
      </c>
      <c r="I508" s="229">
        <f t="shared" si="198"/>
        <v>0</v>
      </c>
      <c r="J508" s="231">
        <f t="shared" si="188"/>
        <v>286</v>
      </c>
      <c r="K508" s="229">
        <f t="shared" si="198"/>
        <v>251</v>
      </c>
      <c r="L508" s="229">
        <f t="shared" si="198"/>
        <v>0</v>
      </c>
      <c r="M508" s="229">
        <f t="shared" si="198"/>
        <v>251</v>
      </c>
      <c r="N508" s="229">
        <f t="shared" si="198"/>
        <v>286</v>
      </c>
      <c r="O508" s="229">
        <f t="shared" si="198"/>
        <v>0</v>
      </c>
      <c r="P508" s="229">
        <f t="shared" si="198"/>
        <v>286</v>
      </c>
    </row>
    <row r="509" spans="1:16" ht="26.25" customHeight="1">
      <c r="A509" s="100" t="s">
        <v>16</v>
      </c>
      <c r="B509" s="101" t="s">
        <v>395</v>
      </c>
      <c r="C509" s="224" t="s">
        <v>84</v>
      </c>
      <c r="D509" s="224" t="s">
        <v>177</v>
      </c>
      <c r="E509" s="35" t="s">
        <v>660</v>
      </c>
      <c r="F509" s="224"/>
      <c r="G509" s="224"/>
      <c r="H509" s="228">
        <f>H510+H518+H526</f>
        <v>286</v>
      </c>
      <c r="I509" s="228">
        <f>I510+I518+I526</f>
        <v>0</v>
      </c>
      <c r="J509" s="231">
        <f t="shared" si="188"/>
        <v>286</v>
      </c>
      <c r="K509" s="228">
        <f t="shared" ref="K509:P509" si="199">K510+K518+K526</f>
        <v>251</v>
      </c>
      <c r="L509" s="228">
        <f t="shared" si="199"/>
        <v>0</v>
      </c>
      <c r="M509" s="228">
        <f t="shared" si="199"/>
        <v>251</v>
      </c>
      <c r="N509" s="228">
        <f t="shared" si="199"/>
        <v>286</v>
      </c>
      <c r="O509" s="228">
        <f t="shared" si="199"/>
        <v>0</v>
      </c>
      <c r="P509" s="228">
        <f t="shared" si="199"/>
        <v>286</v>
      </c>
    </row>
    <row r="510" spans="1:16" ht="105.75" customHeight="1">
      <c r="A510" s="268" t="s">
        <v>913</v>
      </c>
      <c r="B510" s="101" t="s">
        <v>395</v>
      </c>
      <c r="C510" s="224" t="s">
        <v>84</v>
      </c>
      <c r="D510" s="224" t="s">
        <v>177</v>
      </c>
      <c r="E510" s="35" t="s">
        <v>706</v>
      </c>
      <c r="F510" s="224"/>
      <c r="G510" s="224"/>
      <c r="H510" s="228">
        <f t="shared" ref="H510:P512" si="200">H511</f>
        <v>100</v>
      </c>
      <c r="I510" s="228">
        <f t="shared" si="200"/>
        <v>0</v>
      </c>
      <c r="J510" s="231">
        <f t="shared" si="188"/>
        <v>100</v>
      </c>
      <c r="K510" s="228">
        <f t="shared" si="200"/>
        <v>100</v>
      </c>
      <c r="L510" s="228">
        <f t="shared" si="200"/>
        <v>0</v>
      </c>
      <c r="M510" s="228">
        <f t="shared" si="200"/>
        <v>100</v>
      </c>
      <c r="N510" s="228">
        <f t="shared" si="200"/>
        <v>100</v>
      </c>
      <c r="O510" s="228">
        <f t="shared" si="200"/>
        <v>0</v>
      </c>
      <c r="P510" s="228">
        <f t="shared" si="200"/>
        <v>100</v>
      </c>
    </row>
    <row r="511" spans="1:16">
      <c r="A511" s="26" t="s">
        <v>61</v>
      </c>
      <c r="B511" s="101" t="s">
        <v>395</v>
      </c>
      <c r="C511" s="224" t="s">
        <v>84</v>
      </c>
      <c r="D511" s="224" t="s">
        <v>177</v>
      </c>
      <c r="E511" s="35" t="s">
        <v>706</v>
      </c>
      <c r="F511" s="224"/>
      <c r="G511" s="224"/>
      <c r="H511" s="228">
        <f t="shared" si="200"/>
        <v>100</v>
      </c>
      <c r="I511" s="228">
        <f t="shared" si="200"/>
        <v>0</v>
      </c>
      <c r="J511" s="231">
        <f t="shared" si="188"/>
        <v>100</v>
      </c>
      <c r="K511" s="228">
        <f t="shared" si="200"/>
        <v>100</v>
      </c>
      <c r="L511" s="228">
        <f t="shared" si="200"/>
        <v>0</v>
      </c>
      <c r="M511" s="228">
        <f t="shared" si="200"/>
        <v>100</v>
      </c>
      <c r="N511" s="228">
        <f t="shared" si="200"/>
        <v>100</v>
      </c>
      <c r="O511" s="228">
        <f t="shared" si="200"/>
        <v>0</v>
      </c>
      <c r="P511" s="228">
        <f t="shared" si="200"/>
        <v>100</v>
      </c>
    </row>
    <row r="512" spans="1:16" ht="15" customHeight="1">
      <c r="A512" s="26" t="s">
        <v>77</v>
      </c>
      <c r="B512" s="101" t="s">
        <v>395</v>
      </c>
      <c r="C512" s="224" t="s">
        <v>84</v>
      </c>
      <c r="D512" s="224" t="s">
        <v>177</v>
      </c>
      <c r="E512" s="35" t="s">
        <v>706</v>
      </c>
      <c r="F512" s="224" t="s">
        <v>78</v>
      </c>
      <c r="G512" s="224"/>
      <c r="H512" s="228">
        <f t="shared" si="200"/>
        <v>100</v>
      </c>
      <c r="I512" s="228">
        <f t="shared" si="200"/>
        <v>0</v>
      </c>
      <c r="J512" s="231">
        <f t="shared" si="188"/>
        <v>100</v>
      </c>
      <c r="K512" s="228">
        <f t="shared" si="200"/>
        <v>100</v>
      </c>
      <c r="L512" s="228">
        <f t="shared" si="200"/>
        <v>0</v>
      </c>
      <c r="M512" s="228">
        <f t="shared" si="200"/>
        <v>100</v>
      </c>
      <c r="N512" s="228">
        <f t="shared" si="200"/>
        <v>100</v>
      </c>
      <c r="O512" s="228">
        <f t="shared" si="200"/>
        <v>0</v>
      </c>
      <c r="P512" s="228">
        <f t="shared" si="200"/>
        <v>100</v>
      </c>
    </row>
    <row r="513" spans="1:16">
      <c r="A513" s="226" t="s">
        <v>9</v>
      </c>
      <c r="B513" s="101" t="s">
        <v>395</v>
      </c>
      <c r="C513" s="224" t="s">
        <v>84</v>
      </c>
      <c r="D513" s="224" t="s">
        <v>177</v>
      </c>
      <c r="E513" s="35" t="s">
        <v>706</v>
      </c>
      <c r="F513" s="224" t="s">
        <v>78</v>
      </c>
      <c r="G513" s="224" t="s">
        <v>10</v>
      </c>
      <c r="H513" s="228">
        <v>100</v>
      </c>
      <c r="I513" s="228"/>
      <c r="J513" s="231">
        <f t="shared" si="188"/>
        <v>100</v>
      </c>
      <c r="K513" s="120">
        <v>100</v>
      </c>
      <c r="L513" s="120"/>
      <c r="M513" s="231">
        <f t="shared" si="191"/>
        <v>100</v>
      </c>
      <c r="N513" s="120">
        <v>100</v>
      </c>
      <c r="O513" s="272"/>
      <c r="P513" s="281">
        <f t="shared" si="192"/>
        <v>100</v>
      </c>
    </row>
    <row r="514" spans="1:16" ht="75.75" hidden="1" customHeight="1">
      <c r="A514" s="268" t="s">
        <v>559</v>
      </c>
      <c r="B514" s="101" t="s">
        <v>395</v>
      </c>
      <c r="C514" s="224" t="s">
        <v>84</v>
      </c>
      <c r="D514" s="224" t="s">
        <v>177</v>
      </c>
      <c r="E514" s="35" t="s">
        <v>566</v>
      </c>
      <c r="F514" s="224"/>
      <c r="G514" s="224"/>
      <c r="H514" s="228">
        <f t="shared" ref="H514:H516" si="201">H515</f>
        <v>0</v>
      </c>
      <c r="I514" s="228"/>
      <c r="J514" s="231">
        <f t="shared" si="188"/>
        <v>0</v>
      </c>
      <c r="K514" s="118"/>
      <c r="L514" s="118"/>
      <c r="M514" s="231">
        <f t="shared" si="191"/>
        <v>0</v>
      </c>
      <c r="N514" s="118"/>
      <c r="O514" s="272"/>
      <c r="P514" s="281">
        <f t="shared" si="192"/>
        <v>0</v>
      </c>
    </row>
    <row r="515" spans="1:16" hidden="1">
      <c r="A515" s="26" t="s">
        <v>61</v>
      </c>
      <c r="B515" s="101" t="s">
        <v>395</v>
      </c>
      <c r="C515" s="224" t="s">
        <v>84</v>
      </c>
      <c r="D515" s="224" t="s">
        <v>177</v>
      </c>
      <c r="E515" s="35" t="s">
        <v>566</v>
      </c>
      <c r="F515" s="224"/>
      <c r="G515" s="224"/>
      <c r="H515" s="228">
        <f t="shared" si="201"/>
        <v>0</v>
      </c>
      <c r="I515" s="228"/>
      <c r="J515" s="231">
        <f t="shared" si="188"/>
        <v>0</v>
      </c>
      <c r="K515" s="118"/>
      <c r="L515" s="118"/>
      <c r="M515" s="231">
        <f t="shared" si="191"/>
        <v>0</v>
      </c>
      <c r="N515" s="118"/>
      <c r="O515" s="272"/>
      <c r="P515" s="281">
        <f t="shared" si="192"/>
        <v>0</v>
      </c>
    </row>
    <row r="516" spans="1:16" hidden="1">
      <c r="A516" s="26" t="s">
        <v>77</v>
      </c>
      <c r="B516" s="101" t="s">
        <v>395</v>
      </c>
      <c r="C516" s="224" t="s">
        <v>84</v>
      </c>
      <c r="D516" s="224" t="s">
        <v>177</v>
      </c>
      <c r="E516" s="35" t="s">
        <v>566</v>
      </c>
      <c r="F516" s="224"/>
      <c r="G516" s="224"/>
      <c r="H516" s="228">
        <f t="shared" si="201"/>
        <v>0</v>
      </c>
      <c r="I516" s="228"/>
      <c r="J516" s="231">
        <f t="shared" si="188"/>
        <v>0</v>
      </c>
      <c r="K516" s="118"/>
      <c r="L516" s="118"/>
      <c r="M516" s="231">
        <f t="shared" si="191"/>
        <v>0</v>
      </c>
      <c r="N516" s="118"/>
      <c r="O516" s="272"/>
      <c r="P516" s="281">
        <f t="shared" si="192"/>
        <v>0</v>
      </c>
    </row>
    <row r="517" spans="1:16" hidden="1">
      <c r="A517" s="226" t="s">
        <v>9</v>
      </c>
      <c r="B517" s="101" t="s">
        <v>395</v>
      </c>
      <c r="C517" s="224" t="s">
        <v>84</v>
      </c>
      <c r="D517" s="224" t="s">
        <v>177</v>
      </c>
      <c r="E517" s="35" t="s">
        <v>566</v>
      </c>
      <c r="F517" s="224"/>
      <c r="G517" s="224" t="s">
        <v>10</v>
      </c>
      <c r="H517" s="228"/>
      <c r="I517" s="228"/>
      <c r="J517" s="231">
        <f t="shared" si="188"/>
        <v>0</v>
      </c>
      <c r="K517" s="118"/>
      <c r="L517" s="118"/>
      <c r="M517" s="231">
        <f t="shared" si="191"/>
        <v>0</v>
      </c>
      <c r="N517" s="118"/>
      <c r="O517" s="272"/>
      <c r="P517" s="281">
        <f t="shared" si="192"/>
        <v>0</v>
      </c>
    </row>
    <row r="518" spans="1:16" ht="40.5" customHeight="1">
      <c r="A518" s="137" t="s">
        <v>914</v>
      </c>
      <c r="B518" s="101" t="s">
        <v>395</v>
      </c>
      <c r="C518" s="224" t="s">
        <v>84</v>
      </c>
      <c r="D518" s="224" t="s">
        <v>177</v>
      </c>
      <c r="E518" s="35" t="s">
        <v>707</v>
      </c>
      <c r="F518" s="224"/>
      <c r="G518" s="224"/>
      <c r="H518" s="228">
        <f t="shared" ref="H518:P520" si="202">H519</f>
        <v>110</v>
      </c>
      <c r="I518" s="228">
        <f t="shared" si="202"/>
        <v>0</v>
      </c>
      <c r="J518" s="231">
        <f t="shared" si="188"/>
        <v>110</v>
      </c>
      <c r="K518" s="228">
        <f t="shared" si="202"/>
        <v>110</v>
      </c>
      <c r="L518" s="228">
        <f t="shared" si="202"/>
        <v>0</v>
      </c>
      <c r="M518" s="228">
        <f t="shared" si="202"/>
        <v>110</v>
      </c>
      <c r="N518" s="228">
        <f t="shared" si="202"/>
        <v>110</v>
      </c>
      <c r="O518" s="228">
        <f t="shared" si="202"/>
        <v>0</v>
      </c>
      <c r="P518" s="228">
        <f t="shared" si="202"/>
        <v>110</v>
      </c>
    </row>
    <row r="519" spans="1:16">
      <c r="A519" s="26" t="s">
        <v>61</v>
      </c>
      <c r="B519" s="101" t="s">
        <v>395</v>
      </c>
      <c r="C519" s="224" t="s">
        <v>84</v>
      </c>
      <c r="D519" s="224" t="s">
        <v>177</v>
      </c>
      <c r="E519" s="35" t="s">
        <v>707</v>
      </c>
      <c r="F519" s="224"/>
      <c r="G519" s="224"/>
      <c r="H519" s="228">
        <f t="shared" si="202"/>
        <v>110</v>
      </c>
      <c r="I519" s="228">
        <f t="shared" si="202"/>
        <v>0</v>
      </c>
      <c r="J519" s="231">
        <f t="shared" si="188"/>
        <v>110</v>
      </c>
      <c r="K519" s="228">
        <f t="shared" si="202"/>
        <v>110</v>
      </c>
      <c r="L519" s="228">
        <f t="shared" si="202"/>
        <v>0</v>
      </c>
      <c r="M519" s="228">
        <f t="shared" si="202"/>
        <v>110</v>
      </c>
      <c r="N519" s="228">
        <f t="shared" si="202"/>
        <v>110</v>
      </c>
      <c r="O519" s="228">
        <f t="shared" si="202"/>
        <v>0</v>
      </c>
      <c r="P519" s="228">
        <f t="shared" si="202"/>
        <v>110</v>
      </c>
    </row>
    <row r="520" spans="1:16" ht="15" customHeight="1">
      <c r="A520" s="26" t="s">
        <v>77</v>
      </c>
      <c r="B520" s="101" t="s">
        <v>395</v>
      </c>
      <c r="C520" s="224" t="s">
        <v>84</v>
      </c>
      <c r="D520" s="224" t="s">
        <v>177</v>
      </c>
      <c r="E520" s="35" t="s">
        <v>707</v>
      </c>
      <c r="F520" s="224" t="s">
        <v>78</v>
      </c>
      <c r="G520" s="224"/>
      <c r="H520" s="228">
        <f t="shared" si="202"/>
        <v>110</v>
      </c>
      <c r="I520" s="228">
        <f t="shared" si="202"/>
        <v>0</v>
      </c>
      <c r="J520" s="231">
        <f t="shared" si="188"/>
        <v>110</v>
      </c>
      <c r="K520" s="228">
        <f t="shared" si="202"/>
        <v>110</v>
      </c>
      <c r="L520" s="228">
        <f t="shared" si="202"/>
        <v>0</v>
      </c>
      <c r="M520" s="228">
        <f t="shared" si="202"/>
        <v>110</v>
      </c>
      <c r="N520" s="228">
        <f t="shared" si="202"/>
        <v>110</v>
      </c>
      <c r="O520" s="228">
        <f t="shared" si="202"/>
        <v>0</v>
      </c>
      <c r="P520" s="228">
        <f t="shared" si="202"/>
        <v>110</v>
      </c>
    </row>
    <row r="521" spans="1:16">
      <c r="A521" s="226" t="s">
        <v>9</v>
      </c>
      <c r="B521" s="101" t="s">
        <v>395</v>
      </c>
      <c r="C521" s="224" t="s">
        <v>84</v>
      </c>
      <c r="D521" s="224" t="s">
        <v>177</v>
      </c>
      <c r="E521" s="35" t="s">
        <v>707</v>
      </c>
      <c r="F521" s="224" t="s">
        <v>78</v>
      </c>
      <c r="G521" s="224" t="s">
        <v>10</v>
      </c>
      <c r="H521" s="228">
        <v>110</v>
      </c>
      <c r="I521" s="228"/>
      <c r="J521" s="231">
        <f t="shared" si="188"/>
        <v>110</v>
      </c>
      <c r="K521" s="120">
        <v>110</v>
      </c>
      <c r="L521" s="120"/>
      <c r="M521" s="231">
        <f t="shared" si="191"/>
        <v>110</v>
      </c>
      <c r="N521" s="120">
        <v>110</v>
      </c>
      <c r="O521" s="272"/>
      <c r="P521" s="281">
        <f t="shared" si="192"/>
        <v>110</v>
      </c>
    </row>
    <row r="522" spans="1:16" ht="120.75" hidden="1" customHeight="1">
      <c r="A522" s="268" t="s">
        <v>560</v>
      </c>
      <c r="B522" s="101" t="s">
        <v>395</v>
      </c>
      <c r="C522" s="224" t="s">
        <v>84</v>
      </c>
      <c r="D522" s="224" t="s">
        <v>177</v>
      </c>
      <c r="E522" s="35" t="s">
        <v>567</v>
      </c>
      <c r="F522" s="224"/>
      <c r="G522" s="224"/>
      <c r="H522" s="228">
        <f t="shared" ref="H522:H524" si="203">H523</f>
        <v>0</v>
      </c>
      <c r="I522" s="228"/>
      <c r="J522" s="231">
        <f t="shared" si="188"/>
        <v>0</v>
      </c>
      <c r="K522" s="118"/>
      <c r="L522" s="118"/>
      <c r="M522" s="231">
        <f t="shared" si="191"/>
        <v>0</v>
      </c>
      <c r="N522" s="118"/>
      <c r="O522" s="272"/>
      <c r="P522" s="281">
        <f t="shared" si="192"/>
        <v>0</v>
      </c>
    </row>
    <row r="523" spans="1:16" hidden="1">
      <c r="A523" s="26" t="s">
        <v>61</v>
      </c>
      <c r="B523" s="101" t="s">
        <v>395</v>
      </c>
      <c r="C523" s="224" t="s">
        <v>84</v>
      </c>
      <c r="D523" s="224" t="s">
        <v>177</v>
      </c>
      <c r="E523" s="35" t="s">
        <v>567</v>
      </c>
      <c r="F523" s="224"/>
      <c r="G523" s="224"/>
      <c r="H523" s="228">
        <f t="shared" si="203"/>
        <v>0</v>
      </c>
      <c r="I523" s="228"/>
      <c r="J523" s="231">
        <f t="shared" si="188"/>
        <v>0</v>
      </c>
      <c r="K523" s="118"/>
      <c r="L523" s="118"/>
      <c r="M523" s="231">
        <f t="shared" si="191"/>
        <v>0</v>
      </c>
      <c r="N523" s="118"/>
      <c r="O523" s="272"/>
      <c r="P523" s="281">
        <f t="shared" si="192"/>
        <v>0</v>
      </c>
    </row>
    <row r="524" spans="1:16" hidden="1">
      <c r="A524" s="26" t="s">
        <v>77</v>
      </c>
      <c r="B524" s="101" t="s">
        <v>395</v>
      </c>
      <c r="C524" s="224" t="s">
        <v>84</v>
      </c>
      <c r="D524" s="224" t="s">
        <v>177</v>
      </c>
      <c r="E524" s="35" t="s">
        <v>567</v>
      </c>
      <c r="F524" s="224"/>
      <c r="G524" s="224"/>
      <c r="H524" s="228">
        <f t="shared" si="203"/>
        <v>0</v>
      </c>
      <c r="I524" s="228"/>
      <c r="J524" s="231">
        <f t="shared" si="188"/>
        <v>0</v>
      </c>
      <c r="K524" s="118"/>
      <c r="L524" s="118"/>
      <c r="M524" s="231">
        <f t="shared" si="191"/>
        <v>0</v>
      </c>
      <c r="N524" s="118"/>
      <c r="O524" s="272"/>
      <c r="P524" s="281">
        <f t="shared" si="192"/>
        <v>0</v>
      </c>
    </row>
    <row r="525" spans="1:16" hidden="1">
      <c r="A525" s="226" t="s">
        <v>9</v>
      </c>
      <c r="B525" s="101" t="s">
        <v>395</v>
      </c>
      <c r="C525" s="224" t="s">
        <v>84</v>
      </c>
      <c r="D525" s="224" t="s">
        <v>177</v>
      </c>
      <c r="E525" s="35" t="s">
        <v>567</v>
      </c>
      <c r="F525" s="224"/>
      <c r="G525" s="224" t="s">
        <v>10</v>
      </c>
      <c r="H525" s="228"/>
      <c r="I525" s="228"/>
      <c r="J525" s="231">
        <f t="shared" si="188"/>
        <v>0</v>
      </c>
      <c r="K525" s="118"/>
      <c r="L525" s="118"/>
      <c r="M525" s="231">
        <f t="shared" si="191"/>
        <v>0</v>
      </c>
      <c r="N525" s="118"/>
      <c r="O525" s="272"/>
      <c r="P525" s="281">
        <f t="shared" si="192"/>
        <v>0</v>
      </c>
    </row>
    <row r="526" spans="1:16" ht="28.5" customHeight="1">
      <c r="A526" s="92" t="s">
        <v>915</v>
      </c>
      <c r="B526" s="123" t="s">
        <v>395</v>
      </c>
      <c r="C526" s="224" t="s">
        <v>84</v>
      </c>
      <c r="D526" s="224" t="s">
        <v>177</v>
      </c>
      <c r="E526" s="35" t="s">
        <v>709</v>
      </c>
      <c r="F526" s="224"/>
      <c r="G526" s="224"/>
      <c r="H526" s="228">
        <f t="shared" ref="H526:P528" si="204">H527</f>
        <v>76</v>
      </c>
      <c r="I526" s="228">
        <f t="shared" si="204"/>
        <v>0</v>
      </c>
      <c r="J526" s="231">
        <f t="shared" si="188"/>
        <v>76</v>
      </c>
      <c r="K526" s="228">
        <f t="shared" si="204"/>
        <v>41</v>
      </c>
      <c r="L526" s="228">
        <f t="shared" si="204"/>
        <v>0</v>
      </c>
      <c r="M526" s="228">
        <f t="shared" si="204"/>
        <v>41</v>
      </c>
      <c r="N526" s="228">
        <f t="shared" si="204"/>
        <v>76</v>
      </c>
      <c r="O526" s="228">
        <f t="shared" si="204"/>
        <v>0</v>
      </c>
      <c r="P526" s="228">
        <f t="shared" si="204"/>
        <v>76</v>
      </c>
    </row>
    <row r="527" spans="1:16" ht="13.5" customHeight="1">
      <c r="A527" s="26" t="s">
        <v>61</v>
      </c>
      <c r="B527" s="74" t="s">
        <v>395</v>
      </c>
      <c r="C527" s="224" t="s">
        <v>84</v>
      </c>
      <c r="D527" s="224" t="s">
        <v>177</v>
      </c>
      <c r="E527" s="35" t="s">
        <v>709</v>
      </c>
      <c r="F527" s="224" t="s">
        <v>62</v>
      </c>
      <c r="G527" s="224"/>
      <c r="H527" s="228">
        <f t="shared" si="204"/>
        <v>76</v>
      </c>
      <c r="I527" s="228">
        <f t="shared" si="204"/>
        <v>0</v>
      </c>
      <c r="J527" s="231">
        <f t="shared" si="188"/>
        <v>76</v>
      </c>
      <c r="K527" s="228">
        <f t="shared" si="204"/>
        <v>41</v>
      </c>
      <c r="L527" s="228">
        <f t="shared" si="204"/>
        <v>0</v>
      </c>
      <c r="M527" s="228">
        <f t="shared" si="204"/>
        <v>41</v>
      </c>
      <c r="N527" s="228">
        <f t="shared" si="204"/>
        <v>76</v>
      </c>
      <c r="O527" s="228">
        <f t="shared" si="204"/>
        <v>0</v>
      </c>
      <c r="P527" s="228">
        <f t="shared" si="204"/>
        <v>76</v>
      </c>
    </row>
    <row r="528" spans="1:16" ht="13.5" customHeight="1">
      <c r="A528" s="26" t="s">
        <v>77</v>
      </c>
      <c r="B528" s="74" t="s">
        <v>395</v>
      </c>
      <c r="C528" s="224" t="s">
        <v>84</v>
      </c>
      <c r="D528" s="224" t="s">
        <v>177</v>
      </c>
      <c r="E528" s="35" t="s">
        <v>709</v>
      </c>
      <c r="F528" s="224" t="s">
        <v>78</v>
      </c>
      <c r="G528" s="224"/>
      <c r="H528" s="228">
        <f t="shared" si="204"/>
        <v>76</v>
      </c>
      <c r="I528" s="228">
        <f t="shared" si="204"/>
        <v>0</v>
      </c>
      <c r="J528" s="231">
        <f t="shared" si="188"/>
        <v>76</v>
      </c>
      <c r="K528" s="228">
        <f t="shared" si="204"/>
        <v>41</v>
      </c>
      <c r="L528" s="228">
        <f t="shared" si="204"/>
        <v>0</v>
      </c>
      <c r="M528" s="228">
        <f t="shared" si="204"/>
        <v>41</v>
      </c>
      <c r="N528" s="228">
        <f t="shared" si="204"/>
        <v>76</v>
      </c>
      <c r="O528" s="228">
        <f t="shared" si="204"/>
        <v>0</v>
      </c>
      <c r="P528" s="228">
        <f t="shared" si="204"/>
        <v>76</v>
      </c>
    </row>
    <row r="529" spans="1:16">
      <c r="A529" s="226" t="s">
        <v>9</v>
      </c>
      <c r="B529" s="110" t="s">
        <v>395</v>
      </c>
      <c r="C529" s="224" t="s">
        <v>84</v>
      </c>
      <c r="D529" s="224" t="s">
        <v>177</v>
      </c>
      <c r="E529" s="35" t="s">
        <v>709</v>
      </c>
      <c r="F529" s="224" t="s">
        <v>78</v>
      </c>
      <c r="G529" s="224" t="s">
        <v>10</v>
      </c>
      <c r="H529" s="233">
        <v>76</v>
      </c>
      <c r="I529" s="233"/>
      <c r="J529" s="231">
        <f t="shared" si="188"/>
        <v>76</v>
      </c>
      <c r="K529" s="120">
        <v>41</v>
      </c>
      <c r="L529" s="120"/>
      <c r="M529" s="231">
        <f t="shared" si="191"/>
        <v>41</v>
      </c>
      <c r="N529" s="120">
        <v>76</v>
      </c>
      <c r="O529" s="272"/>
      <c r="P529" s="281">
        <f t="shared" si="192"/>
        <v>76</v>
      </c>
    </row>
    <row r="530" spans="1:16" ht="28.5" hidden="1" customHeight="1">
      <c r="A530" s="21" t="s">
        <v>56</v>
      </c>
      <c r="B530" s="110" t="s">
        <v>395</v>
      </c>
      <c r="C530" s="224" t="s">
        <v>84</v>
      </c>
      <c r="D530" s="224" t="s">
        <v>177</v>
      </c>
      <c r="E530" s="225" t="s">
        <v>239</v>
      </c>
      <c r="F530" s="224"/>
      <c r="G530" s="224"/>
      <c r="H530" s="233" t="e">
        <f>#REF!+#REF!</f>
        <v>#REF!</v>
      </c>
      <c r="I530" s="233"/>
      <c r="J530" s="231" t="e">
        <f t="shared" si="188"/>
        <v>#REF!</v>
      </c>
      <c r="K530" s="118"/>
      <c r="L530" s="118"/>
      <c r="M530" s="231">
        <f t="shared" si="191"/>
        <v>0</v>
      </c>
      <c r="N530" s="118"/>
      <c r="O530" s="272"/>
      <c r="P530" s="281">
        <f t="shared" si="192"/>
        <v>0</v>
      </c>
    </row>
    <row r="531" spans="1:16" hidden="1">
      <c r="A531" s="26" t="s">
        <v>61</v>
      </c>
      <c r="B531" s="110" t="s">
        <v>395</v>
      </c>
      <c r="C531" s="224" t="s">
        <v>84</v>
      </c>
      <c r="D531" s="224" t="s">
        <v>177</v>
      </c>
      <c r="E531" s="225" t="s">
        <v>239</v>
      </c>
      <c r="F531" s="224" t="s">
        <v>62</v>
      </c>
      <c r="G531" s="224"/>
      <c r="H531" s="233" t="e">
        <f>#REF!+#REF!</f>
        <v>#REF!</v>
      </c>
      <c r="I531" s="233"/>
      <c r="J531" s="231" t="e">
        <f t="shared" si="188"/>
        <v>#REF!</v>
      </c>
      <c r="K531" s="118"/>
      <c r="L531" s="118"/>
      <c r="M531" s="231">
        <f t="shared" si="191"/>
        <v>0</v>
      </c>
      <c r="N531" s="118"/>
      <c r="O531" s="272"/>
      <c r="P531" s="281">
        <f t="shared" si="192"/>
        <v>0</v>
      </c>
    </row>
    <row r="532" spans="1:16" hidden="1">
      <c r="A532" s="26" t="s">
        <v>77</v>
      </c>
      <c r="B532" s="110" t="s">
        <v>395</v>
      </c>
      <c r="C532" s="224" t="s">
        <v>84</v>
      </c>
      <c r="D532" s="224" t="s">
        <v>177</v>
      </c>
      <c r="E532" s="225" t="s">
        <v>239</v>
      </c>
      <c r="F532" s="224" t="s">
        <v>78</v>
      </c>
      <c r="G532" s="224"/>
      <c r="H532" s="233" t="e">
        <f>#REF!+#REF!</f>
        <v>#REF!</v>
      </c>
      <c r="I532" s="233"/>
      <c r="J532" s="231" t="e">
        <f t="shared" si="188"/>
        <v>#REF!</v>
      </c>
      <c r="K532" s="118"/>
      <c r="L532" s="118"/>
      <c r="M532" s="231">
        <f t="shared" si="191"/>
        <v>0</v>
      </c>
      <c r="N532" s="118"/>
      <c r="O532" s="272"/>
      <c r="P532" s="281">
        <f t="shared" si="192"/>
        <v>0</v>
      </c>
    </row>
    <row r="533" spans="1:16" hidden="1">
      <c r="A533" s="38" t="s">
        <v>9</v>
      </c>
      <c r="B533" s="110" t="s">
        <v>395</v>
      </c>
      <c r="C533" s="224" t="s">
        <v>84</v>
      </c>
      <c r="D533" s="224" t="s">
        <v>177</v>
      </c>
      <c r="E533" s="225" t="s">
        <v>239</v>
      </c>
      <c r="F533" s="224" t="s">
        <v>78</v>
      </c>
      <c r="G533" s="224" t="s">
        <v>10</v>
      </c>
      <c r="H533" s="233" t="e">
        <f>#REF!+#REF!</f>
        <v>#REF!</v>
      </c>
      <c r="I533" s="233"/>
      <c r="J533" s="231" t="e">
        <f t="shared" si="188"/>
        <v>#REF!</v>
      </c>
      <c r="K533" s="118"/>
      <c r="L533" s="118"/>
      <c r="M533" s="231">
        <f t="shared" si="191"/>
        <v>0</v>
      </c>
      <c r="N533" s="118"/>
      <c r="O533" s="272"/>
      <c r="P533" s="281">
        <f t="shared" si="192"/>
        <v>0</v>
      </c>
    </row>
    <row r="534" spans="1:16" ht="13.5" customHeight="1">
      <c r="A534" s="36" t="s">
        <v>406</v>
      </c>
      <c r="B534" s="111" t="s">
        <v>395</v>
      </c>
      <c r="C534" s="223" t="s">
        <v>132</v>
      </c>
      <c r="D534" s="223"/>
      <c r="E534" s="34"/>
      <c r="F534" s="223"/>
      <c r="G534" s="223"/>
      <c r="H534" s="229">
        <f t="shared" ref="H534:P535" si="205">H535</f>
        <v>120</v>
      </c>
      <c r="I534" s="229">
        <f t="shared" si="205"/>
        <v>12.5</v>
      </c>
      <c r="J534" s="231">
        <f t="shared" si="188"/>
        <v>132.5</v>
      </c>
      <c r="K534" s="229">
        <f t="shared" si="205"/>
        <v>120</v>
      </c>
      <c r="L534" s="229">
        <f t="shared" si="205"/>
        <v>0</v>
      </c>
      <c r="M534" s="229">
        <f t="shared" si="205"/>
        <v>120</v>
      </c>
      <c r="N534" s="229">
        <f t="shared" si="205"/>
        <v>120</v>
      </c>
      <c r="O534" s="229">
        <f t="shared" si="205"/>
        <v>0</v>
      </c>
      <c r="P534" s="229">
        <f t="shared" si="205"/>
        <v>120</v>
      </c>
    </row>
    <row r="535" spans="1:16">
      <c r="A535" s="36" t="s">
        <v>133</v>
      </c>
      <c r="B535" s="111" t="s">
        <v>395</v>
      </c>
      <c r="C535" s="223" t="s">
        <v>132</v>
      </c>
      <c r="D535" s="223" t="s">
        <v>134</v>
      </c>
      <c r="E535" s="34"/>
      <c r="F535" s="223"/>
      <c r="G535" s="223"/>
      <c r="H535" s="229">
        <f t="shared" si="205"/>
        <v>120</v>
      </c>
      <c r="I535" s="229">
        <f t="shared" si="205"/>
        <v>12.5</v>
      </c>
      <c r="J535" s="231">
        <f t="shared" si="188"/>
        <v>132.5</v>
      </c>
      <c r="K535" s="229">
        <f t="shared" si="205"/>
        <v>120</v>
      </c>
      <c r="L535" s="229">
        <f t="shared" si="205"/>
        <v>0</v>
      </c>
      <c r="M535" s="229">
        <f t="shared" si="205"/>
        <v>120</v>
      </c>
      <c r="N535" s="229">
        <f t="shared" si="205"/>
        <v>120</v>
      </c>
      <c r="O535" s="229">
        <f t="shared" si="205"/>
        <v>0</v>
      </c>
      <c r="P535" s="229">
        <f t="shared" si="205"/>
        <v>120</v>
      </c>
    </row>
    <row r="536" spans="1:16" ht="76.5" customHeight="1">
      <c r="A536" s="37" t="s">
        <v>710</v>
      </c>
      <c r="B536" s="79" t="s">
        <v>395</v>
      </c>
      <c r="C536" s="223" t="s">
        <v>132</v>
      </c>
      <c r="D536" s="223" t="s">
        <v>134</v>
      </c>
      <c r="E536" s="223" t="s">
        <v>711</v>
      </c>
      <c r="F536" s="223"/>
      <c r="G536" s="223"/>
      <c r="H536" s="229">
        <f t="shared" ref="H536:P536" si="206">H537+H542</f>
        <v>120</v>
      </c>
      <c r="I536" s="229">
        <f t="shared" si="206"/>
        <v>12.5</v>
      </c>
      <c r="J536" s="231">
        <f t="shared" si="188"/>
        <v>132.5</v>
      </c>
      <c r="K536" s="229">
        <f t="shared" si="206"/>
        <v>120</v>
      </c>
      <c r="L536" s="229">
        <f t="shared" si="206"/>
        <v>0</v>
      </c>
      <c r="M536" s="229">
        <f t="shared" si="206"/>
        <v>120</v>
      </c>
      <c r="N536" s="229">
        <f t="shared" si="206"/>
        <v>120</v>
      </c>
      <c r="O536" s="229">
        <f t="shared" si="206"/>
        <v>0</v>
      </c>
      <c r="P536" s="229">
        <f t="shared" si="206"/>
        <v>120</v>
      </c>
    </row>
    <row r="537" spans="1:16" ht="54" hidden="1" customHeight="1">
      <c r="A537" s="37" t="s">
        <v>774</v>
      </c>
      <c r="B537" s="79" t="s">
        <v>395</v>
      </c>
      <c r="C537" s="223"/>
      <c r="D537" s="223"/>
      <c r="E537" s="223"/>
      <c r="F537" s="223"/>
      <c r="G537" s="223"/>
      <c r="H537" s="229">
        <f t="shared" ref="H537:K540" si="207">H538</f>
        <v>0</v>
      </c>
      <c r="I537" s="229"/>
      <c r="J537" s="231">
        <f t="shared" si="188"/>
        <v>0</v>
      </c>
      <c r="K537" s="229">
        <f t="shared" si="207"/>
        <v>0</v>
      </c>
      <c r="L537" s="229"/>
      <c r="M537" s="231">
        <f t="shared" si="191"/>
        <v>0</v>
      </c>
      <c r="N537" s="118"/>
      <c r="O537" s="272"/>
      <c r="P537" s="281">
        <f t="shared" si="192"/>
        <v>0</v>
      </c>
    </row>
    <row r="538" spans="1:16" ht="51" hidden="1">
      <c r="A538" s="38" t="s">
        <v>826</v>
      </c>
      <c r="B538" s="110" t="s">
        <v>395</v>
      </c>
      <c r="C538" s="224" t="s">
        <v>132</v>
      </c>
      <c r="D538" s="224" t="s">
        <v>134</v>
      </c>
      <c r="E538" s="224" t="s">
        <v>827</v>
      </c>
      <c r="F538" s="224"/>
      <c r="G538" s="224"/>
      <c r="H538" s="229">
        <f t="shared" si="207"/>
        <v>0</v>
      </c>
      <c r="I538" s="229"/>
      <c r="J538" s="231">
        <f t="shared" si="188"/>
        <v>0</v>
      </c>
      <c r="K538" s="229">
        <f t="shared" si="207"/>
        <v>0</v>
      </c>
      <c r="L538" s="229"/>
      <c r="M538" s="231">
        <f t="shared" si="191"/>
        <v>0</v>
      </c>
      <c r="N538" s="118"/>
      <c r="O538" s="272"/>
      <c r="P538" s="281">
        <f t="shared" si="192"/>
        <v>0</v>
      </c>
    </row>
    <row r="539" spans="1:16" hidden="1">
      <c r="A539" s="26" t="s">
        <v>61</v>
      </c>
      <c r="B539" s="110" t="s">
        <v>395</v>
      </c>
      <c r="C539" s="224" t="s">
        <v>132</v>
      </c>
      <c r="D539" s="224" t="s">
        <v>134</v>
      </c>
      <c r="E539" s="224" t="s">
        <v>827</v>
      </c>
      <c r="F539" s="224" t="s">
        <v>62</v>
      </c>
      <c r="G539" s="224"/>
      <c r="H539" s="229">
        <f t="shared" si="207"/>
        <v>0</v>
      </c>
      <c r="I539" s="229"/>
      <c r="J539" s="231">
        <f t="shared" si="188"/>
        <v>0</v>
      </c>
      <c r="K539" s="229">
        <f t="shared" si="207"/>
        <v>0</v>
      </c>
      <c r="L539" s="229"/>
      <c r="M539" s="231">
        <f t="shared" si="191"/>
        <v>0</v>
      </c>
      <c r="N539" s="118"/>
      <c r="O539" s="272"/>
      <c r="P539" s="281">
        <f t="shared" si="192"/>
        <v>0</v>
      </c>
    </row>
    <row r="540" spans="1:16" ht="12" hidden="1" customHeight="1">
      <c r="A540" s="26" t="s">
        <v>77</v>
      </c>
      <c r="B540" s="110" t="s">
        <v>395</v>
      </c>
      <c r="C540" s="224" t="s">
        <v>132</v>
      </c>
      <c r="D540" s="224" t="s">
        <v>134</v>
      </c>
      <c r="E540" s="224" t="s">
        <v>827</v>
      </c>
      <c r="F540" s="224" t="s">
        <v>78</v>
      </c>
      <c r="G540" s="224"/>
      <c r="H540" s="229">
        <f t="shared" si="207"/>
        <v>0</v>
      </c>
      <c r="I540" s="229"/>
      <c r="J540" s="231">
        <f t="shared" si="188"/>
        <v>0</v>
      </c>
      <c r="K540" s="229">
        <f t="shared" si="207"/>
        <v>0</v>
      </c>
      <c r="L540" s="229"/>
      <c r="M540" s="231">
        <f t="shared" si="191"/>
        <v>0</v>
      </c>
      <c r="N540" s="118"/>
      <c r="O540" s="272"/>
      <c r="P540" s="281">
        <f t="shared" si="192"/>
        <v>0</v>
      </c>
    </row>
    <row r="541" spans="1:16" ht="12" hidden="1" customHeight="1">
      <c r="A541" s="226" t="s">
        <v>11</v>
      </c>
      <c r="B541" s="110" t="s">
        <v>395</v>
      </c>
      <c r="C541" s="224" t="s">
        <v>132</v>
      </c>
      <c r="D541" s="224" t="s">
        <v>134</v>
      </c>
      <c r="E541" s="224" t="s">
        <v>827</v>
      </c>
      <c r="F541" s="224" t="s">
        <v>78</v>
      </c>
      <c r="G541" s="224" t="s">
        <v>12</v>
      </c>
      <c r="H541" s="229"/>
      <c r="I541" s="229"/>
      <c r="J541" s="231">
        <f t="shared" si="188"/>
        <v>0</v>
      </c>
      <c r="K541" s="118"/>
      <c r="L541" s="118"/>
      <c r="M541" s="231">
        <f t="shared" si="191"/>
        <v>0</v>
      </c>
      <c r="N541" s="118"/>
      <c r="O541" s="272"/>
      <c r="P541" s="281">
        <f t="shared" si="192"/>
        <v>0</v>
      </c>
    </row>
    <row r="542" spans="1:16" ht="80.25" customHeight="1">
      <c r="A542" s="38" t="s">
        <v>712</v>
      </c>
      <c r="B542" s="78" t="s">
        <v>395</v>
      </c>
      <c r="C542" s="224" t="s">
        <v>132</v>
      </c>
      <c r="D542" s="224" t="s">
        <v>134</v>
      </c>
      <c r="E542" s="224" t="s">
        <v>719</v>
      </c>
      <c r="F542" s="224"/>
      <c r="G542" s="224"/>
      <c r="H542" s="228">
        <f t="shared" ref="H542:P544" si="208">H543</f>
        <v>120</v>
      </c>
      <c r="I542" s="228">
        <f t="shared" si="208"/>
        <v>12.5</v>
      </c>
      <c r="J542" s="231">
        <f t="shared" si="188"/>
        <v>132.5</v>
      </c>
      <c r="K542" s="228">
        <f t="shared" si="208"/>
        <v>120</v>
      </c>
      <c r="L542" s="228">
        <f t="shared" si="208"/>
        <v>0</v>
      </c>
      <c r="M542" s="228">
        <f t="shared" si="208"/>
        <v>120</v>
      </c>
      <c r="N542" s="228">
        <f t="shared" si="208"/>
        <v>120</v>
      </c>
      <c r="O542" s="228">
        <f t="shared" si="208"/>
        <v>0</v>
      </c>
      <c r="P542" s="228">
        <f t="shared" si="208"/>
        <v>120</v>
      </c>
    </row>
    <row r="543" spans="1:16" ht="27" customHeight="1">
      <c r="A543" s="226" t="s">
        <v>713</v>
      </c>
      <c r="B543" s="110" t="s">
        <v>395</v>
      </c>
      <c r="C543" s="224" t="s">
        <v>132</v>
      </c>
      <c r="D543" s="224" t="s">
        <v>134</v>
      </c>
      <c r="E543" s="224" t="s">
        <v>714</v>
      </c>
      <c r="F543" s="224"/>
      <c r="G543" s="224"/>
      <c r="H543" s="228">
        <f t="shared" si="208"/>
        <v>120</v>
      </c>
      <c r="I543" s="228">
        <f t="shared" si="208"/>
        <v>12.5</v>
      </c>
      <c r="J543" s="231">
        <f t="shared" ref="J543:J606" si="209">H543+I543</f>
        <v>132.5</v>
      </c>
      <c r="K543" s="228">
        <f t="shared" si="208"/>
        <v>120</v>
      </c>
      <c r="L543" s="228">
        <f t="shared" si="208"/>
        <v>0</v>
      </c>
      <c r="M543" s="228">
        <f t="shared" si="208"/>
        <v>120</v>
      </c>
      <c r="N543" s="228">
        <f t="shared" si="208"/>
        <v>120</v>
      </c>
      <c r="O543" s="228">
        <f t="shared" si="208"/>
        <v>0</v>
      </c>
      <c r="P543" s="228">
        <f t="shared" si="208"/>
        <v>120</v>
      </c>
    </row>
    <row r="544" spans="1:16" ht="65.25" customHeight="1">
      <c r="A544" s="226" t="s">
        <v>715</v>
      </c>
      <c r="B544" s="110" t="s">
        <v>395</v>
      </c>
      <c r="C544" s="224" t="s">
        <v>132</v>
      </c>
      <c r="D544" s="224" t="s">
        <v>134</v>
      </c>
      <c r="E544" s="224" t="s">
        <v>714</v>
      </c>
      <c r="F544" s="224"/>
      <c r="G544" s="224"/>
      <c r="H544" s="228">
        <f t="shared" si="208"/>
        <v>120</v>
      </c>
      <c r="I544" s="228">
        <f t="shared" si="208"/>
        <v>12.5</v>
      </c>
      <c r="J544" s="231">
        <f t="shared" si="209"/>
        <v>132.5</v>
      </c>
      <c r="K544" s="228">
        <f t="shared" si="208"/>
        <v>120</v>
      </c>
      <c r="L544" s="228">
        <f t="shared" si="208"/>
        <v>0</v>
      </c>
      <c r="M544" s="228">
        <f t="shared" si="208"/>
        <v>120</v>
      </c>
      <c r="N544" s="228">
        <f t="shared" si="208"/>
        <v>120</v>
      </c>
      <c r="O544" s="228">
        <f t="shared" si="208"/>
        <v>0</v>
      </c>
      <c r="P544" s="228">
        <f t="shared" si="208"/>
        <v>120</v>
      </c>
    </row>
    <row r="545" spans="1:16">
      <c r="A545" s="26" t="s">
        <v>61</v>
      </c>
      <c r="B545" s="110" t="s">
        <v>395</v>
      </c>
      <c r="C545" s="224" t="s">
        <v>132</v>
      </c>
      <c r="D545" s="224" t="s">
        <v>134</v>
      </c>
      <c r="E545" s="224" t="s">
        <v>714</v>
      </c>
      <c r="F545" s="224" t="s">
        <v>62</v>
      </c>
      <c r="G545" s="224"/>
      <c r="H545" s="228">
        <f t="shared" ref="H545:P545" si="210">H548+H546</f>
        <v>120</v>
      </c>
      <c r="I545" s="228">
        <f t="shared" si="210"/>
        <v>12.5</v>
      </c>
      <c r="J545" s="231">
        <f t="shared" si="209"/>
        <v>132.5</v>
      </c>
      <c r="K545" s="228">
        <f t="shared" si="210"/>
        <v>120</v>
      </c>
      <c r="L545" s="228">
        <f t="shared" si="210"/>
        <v>0</v>
      </c>
      <c r="M545" s="228">
        <f t="shared" si="210"/>
        <v>120</v>
      </c>
      <c r="N545" s="228">
        <f t="shared" si="210"/>
        <v>120</v>
      </c>
      <c r="O545" s="228">
        <f t="shared" si="210"/>
        <v>0</v>
      </c>
      <c r="P545" s="228">
        <f t="shared" si="210"/>
        <v>120</v>
      </c>
    </row>
    <row r="546" spans="1:16" hidden="1">
      <c r="A546" s="137" t="s">
        <v>450</v>
      </c>
      <c r="B546" s="110" t="s">
        <v>395</v>
      </c>
      <c r="C546" s="224" t="s">
        <v>132</v>
      </c>
      <c r="D546" s="224" t="s">
        <v>134</v>
      </c>
      <c r="E546" s="224" t="s">
        <v>780</v>
      </c>
      <c r="F546" s="224" t="s">
        <v>452</v>
      </c>
      <c r="G546" s="224"/>
      <c r="H546" s="228">
        <f t="shared" ref="H546:K546" si="211">H547</f>
        <v>0</v>
      </c>
      <c r="I546" s="228"/>
      <c r="J546" s="231">
        <f t="shared" si="209"/>
        <v>0</v>
      </c>
      <c r="K546" s="228">
        <f t="shared" si="211"/>
        <v>0</v>
      </c>
      <c r="L546" s="228"/>
      <c r="M546" s="231">
        <f t="shared" ref="M546:M606" si="212">K546+L546</f>
        <v>0</v>
      </c>
      <c r="N546" s="118"/>
      <c r="O546" s="272"/>
      <c r="P546" s="281">
        <f t="shared" ref="P546:P606" si="213">N546+O546</f>
        <v>0</v>
      </c>
    </row>
    <row r="547" spans="1:16" hidden="1">
      <c r="A547" s="137" t="s">
        <v>11</v>
      </c>
      <c r="B547" s="110" t="s">
        <v>395</v>
      </c>
      <c r="C547" s="224" t="s">
        <v>132</v>
      </c>
      <c r="D547" s="224" t="s">
        <v>134</v>
      </c>
      <c r="E547" s="224" t="s">
        <v>780</v>
      </c>
      <c r="F547" s="224" t="s">
        <v>452</v>
      </c>
      <c r="G547" s="224" t="s">
        <v>12</v>
      </c>
      <c r="H547" s="228"/>
      <c r="I547" s="228"/>
      <c r="J547" s="231">
        <f t="shared" si="209"/>
        <v>0</v>
      </c>
      <c r="K547" s="118"/>
      <c r="L547" s="118"/>
      <c r="M547" s="231">
        <f t="shared" si="212"/>
        <v>0</v>
      </c>
      <c r="N547" s="118"/>
      <c r="O547" s="272"/>
      <c r="P547" s="281">
        <f t="shared" si="213"/>
        <v>0</v>
      </c>
    </row>
    <row r="548" spans="1:16" ht="12.75" customHeight="1">
      <c r="A548" s="26" t="s">
        <v>77</v>
      </c>
      <c r="B548" s="110" t="s">
        <v>395</v>
      </c>
      <c r="C548" s="224" t="s">
        <v>132</v>
      </c>
      <c r="D548" s="224" t="s">
        <v>134</v>
      </c>
      <c r="E548" s="224" t="s">
        <v>716</v>
      </c>
      <c r="F548" s="224" t="s">
        <v>78</v>
      </c>
      <c r="G548" s="224"/>
      <c r="H548" s="228">
        <f t="shared" ref="H548:P548" si="214">H549+H550</f>
        <v>120</v>
      </c>
      <c r="I548" s="228">
        <f t="shared" si="214"/>
        <v>12.5</v>
      </c>
      <c r="J548" s="231">
        <f t="shared" si="209"/>
        <v>132.5</v>
      </c>
      <c r="K548" s="228">
        <f t="shared" si="214"/>
        <v>120</v>
      </c>
      <c r="L548" s="228">
        <f t="shared" si="214"/>
        <v>0</v>
      </c>
      <c r="M548" s="228">
        <f t="shared" si="214"/>
        <v>120</v>
      </c>
      <c r="N548" s="228">
        <f t="shared" si="214"/>
        <v>120</v>
      </c>
      <c r="O548" s="228">
        <f t="shared" si="214"/>
        <v>0</v>
      </c>
      <c r="P548" s="228">
        <f t="shared" si="214"/>
        <v>120</v>
      </c>
    </row>
    <row r="549" spans="1:16">
      <c r="A549" s="226" t="s">
        <v>9</v>
      </c>
      <c r="B549" s="110" t="s">
        <v>395</v>
      </c>
      <c r="C549" s="224" t="s">
        <v>132</v>
      </c>
      <c r="D549" s="224" t="s">
        <v>134</v>
      </c>
      <c r="E549" s="224" t="s">
        <v>716</v>
      </c>
      <c r="F549" s="224" t="s">
        <v>78</v>
      </c>
      <c r="G549" s="224" t="s">
        <v>10</v>
      </c>
      <c r="H549" s="233">
        <v>120</v>
      </c>
      <c r="I549" s="233">
        <v>12.5</v>
      </c>
      <c r="J549" s="231">
        <f t="shared" si="209"/>
        <v>132.5</v>
      </c>
      <c r="K549" s="120">
        <v>120</v>
      </c>
      <c r="L549" s="120"/>
      <c r="M549" s="231">
        <f t="shared" si="212"/>
        <v>120</v>
      </c>
      <c r="N549" s="120">
        <v>120</v>
      </c>
      <c r="O549" s="272"/>
      <c r="P549" s="281">
        <f t="shared" si="213"/>
        <v>120</v>
      </c>
    </row>
    <row r="550" spans="1:16" hidden="1">
      <c r="A550" s="226" t="s">
        <v>472</v>
      </c>
      <c r="B550" s="110" t="s">
        <v>395</v>
      </c>
      <c r="C550" s="224" t="s">
        <v>132</v>
      </c>
      <c r="D550" s="224" t="s">
        <v>134</v>
      </c>
      <c r="E550" s="224" t="s">
        <v>716</v>
      </c>
      <c r="F550" s="224" t="s">
        <v>78</v>
      </c>
      <c r="G550" s="224" t="s">
        <v>198</v>
      </c>
      <c r="H550" s="233"/>
      <c r="I550" s="233"/>
      <c r="J550" s="231">
        <f t="shared" si="209"/>
        <v>0</v>
      </c>
      <c r="K550" s="120"/>
      <c r="L550" s="120"/>
      <c r="M550" s="231">
        <f t="shared" si="212"/>
        <v>0</v>
      </c>
      <c r="N550" s="118"/>
      <c r="O550" s="272"/>
      <c r="P550" s="281">
        <f t="shared" si="213"/>
        <v>0</v>
      </c>
    </row>
    <row r="551" spans="1:16" ht="56.25" customHeight="1">
      <c r="A551" s="36" t="s">
        <v>523</v>
      </c>
      <c r="B551" s="111" t="s">
        <v>395</v>
      </c>
      <c r="C551" s="223" t="s">
        <v>157</v>
      </c>
      <c r="D551" s="223" t="s">
        <v>157</v>
      </c>
      <c r="E551" s="223"/>
      <c r="F551" s="223"/>
      <c r="G551" s="223"/>
      <c r="H551" s="229">
        <f t="shared" ref="H551:P551" si="215">H552</f>
        <v>4763.1000000000004</v>
      </c>
      <c r="I551" s="229">
        <f t="shared" si="215"/>
        <v>0</v>
      </c>
      <c r="J551" s="231">
        <f t="shared" si="209"/>
        <v>4763.1000000000004</v>
      </c>
      <c r="K551" s="229">
        <f t="shared" si="215"/>
        <v>3263.1</v>
      </c>
      <c r="L551" s="229">
        <f t="shared" si="215"/>
        <v>0</v>
      </c>
      <c r="M551" s="229">
        <f t="shared" si="215"/>
        <v>3263.1</v>
      </c>
      <c r="N551" s="229">
        <f t="shared" si="215"/>
        <v>3263.1</v>
      </c>
      <c r="O551" s="229">
        <f t="shared" si="215"/>
        <v>0</v>
      </c>
      <c r="P551" s="229">
        <f t="shared" si="215"/>
        <v>3263.1</v>
      </c>
    </row>
    <row r="552" spans="1:16" ht="28.5" customHeight="1">
      <c r="A552" s="36" t="s">
        <v>16</v>
      </c>
      <c r="B552" s="111" t="s">
        <v>395</v>
      </c>
      <c r="C552" s="223" t="s">
        <v>157</v>
      </c>
      <c r="D552" s="223" t="s">
        <v>157</v>
      </c>
      <c r="E552" s="223"/>
      <c r="F552" s="223"/>
      <c r="G552" s="223"/>
      <c r="H552" s="229">
        <f t="shared" ref="H552:P552" si="216">H553+H564+H559</f>
        <v>4763.1000000000004</v>
      </c>
      <c r="I552" s="229">
        <f t="shared" si="216"/>
        <v>0</v>
      </c>
      <c r="J552" s="231">
        <f t="shared" si="209"/>
        <v>4763.1000000000004</v>
      </c>
      <c r="K552" s="229">
        <f t="shared" si="216"/>
        <v>3263.1</v>
      </c>
      <c r="L552" s="229">
        <f t="shared" si="216"/>
        <v>0</v>
      </c>
      <c r="M552" s="229">
        <f t="shared" si="216"/>
        <v>3263.1</v>
      </c>
      <c r="N552" s="229">
        <f t="shared" si="216"/>
        <v>3263.1</v>
      </c>
      <c r="O552" s="229">
        <f t="shared" si="216"/>
        <v>0</v>
      </c>
      <c r="P552" s="229">
        <f t="shared" si="216"/>
        <v>3263.1</v>
      </c>
    </row>
    <row r="553" spans="1:16" ht="54.75" customHeight="1">
      <c r="A553" s="36" t="s">
        <v>158</v>
      </c>
      <c r="B553" s="111" t="s">
        <v>395</v>
      </c>
      <c r="C553" s="223" t="s">
        <v>157</v>
      </c>
      <c r="D553" s="223" t="s">
        <v>159</v>
      </c>
      <c r="E553" s="223"/>
      <c r="F553" s="223"/>
      <c r="G553" s="224"/>
      <c r="H553" s="229">
        <f t="shared" ref="H553:P557" si="217">H554</f>
        <v>3263.1</v>
      </c>
      <c r="I553" s="229">
        <f t="shared" si="217"/>
        <v>0</v>
      </c>
      <c r="J553" s="231">
        <f t="shared" si="209"/>
        <v>3263.1</v>
      </c>
      <c r="K553" s="229">
        <f t="shared" si="217"/>
        <v>3263.1</v>
      </c>
      <c r="L553" s="229">
        <f t="shared" si="217"/>
        <v>0</v>
      </c>
      <c r="M553" s="229">
        <f t="shared" si="217"/>
        <v>3263.1</v>
      </c>
      <c r="N553" s="229">
        <f t="shared" si="217"/>
        <v>3263.1</v>
      </c>
      <c r="O553" s="229">
        <f t="shared" si="217"/>
        <v>0</v>
      </c>
      <c r="P553" s="229">
        <f t="shared" si="217"/>
        <v>3263.1</v>
      </c>
    </row>
    <row r="554" spans="1:16" ht="25.5">
      <c r="A554" s="226" t="s">
        <v>160</v>
      </c>
      <c r="B554" s="110" t="s">
        <v>395</v>
      </c>
      <c r="C554" s="224" t="s">
        <v>157</v>
      </c>
      <c r="D554" s="224" t="s">
        <v>159</v>
      </c>
      <c r="E554" s="225" t="s">
        <v>660</v>
      </c>
      <c r="F554" s="224"/>
      <c r="G554" s="39"/>
      <c r="H554" s="228">
        <f t="shared" si="217"/>
        <v>3263.1</v>
      </c>
      <c r="I554" s="228">
        <f t="shared" si="217"/>
        <v>0</v>
      </c>
      <c r="J554" s="231">
        <f t="shared" si="209"/>
        <v>3263.1</v>
      </c>
      <c r="K554" s="228">
        <f t="shared" si="217"/>
        <v>3263.1</v>
      </c>
      <c r="L554" s="228">
        <f t="shared" si="217"/>
        <v>0</v>
      </c>
      <c r="M554" s="228">
        <f t="shared" si="217"/>
        <v>3263.1</v>
      </c>
      <c r="N554" s="228">
        <f t="shared" si="217"/>
        <v>3263.1</v>
      </c>
      <c r="O554" s="228">
        <f t="shared" si="217"/>
        <v>0</v>
      </c>
      <c r="P554" s="228">
        <f t="shared" si="217"/>
        <v>3263.1</v>
      </c>
    </row>
    <row r="555" spans="1:16" ht="38.25" customHeight="1">
      <c r="A555" s="226" t="s">
        <v>161</v>
      </c>
      <c r="B555" s="110" t="s">
        <v>395</v>
      </c>
      <c r="C555" s="224" t="s">
        <v>157</v>
      </c>
      <c r="D555" s="224" t="s">
        <v>159</v>
      </c>
      <c r="E555" s="225" t="s">
        <v>660</v>
      </c>
      <c r="F555" s="224"/>
      <c r="G555" s="224"/>
      <c r="H555" s="228">
        <f t="shared" si="217"/>
        <v>3263.1</v>
      </c>
      <c r="I555" s="228">
        <f t="shared" si="217"/>
        <v>0</v>
      </c>
      <c r="J555" s="231">
        <f t="shared" si="209"/>
        <v>3263.1</v>
      </c>
      <c r="K555" s="228">
        <f t="shared" si="217"/>
        <v>3263.1</v>
      </c>
      <c r="L555" s="228">
        <f t="shared" si="217"/>
        <v>0</v>
      </c>
      <c r="M555" s="228">
        <f t="shared" si="217"/>
        <v>3263.1</v>
      </c>
      <c r="N555" s="228">
        <f t="shared" si="217"/>
        <v>3263.1</v>
      </c>
      <c r="O555" s="228">
        <f t="shared" si="217"/>
        <v>0</v>
      </c>
      <c r="P555" s="228">
        <f t="shared" si="217"/>
        <v>3263.1</v>
      </c>
    </row>
    <row r="556" spans="1:16" ht="25.5" customHeight="1">
      <c r="A556" s="226" t="s">
        <v>162</v>
      </c>
      <c r="B556" s="110" t="s">
        <v>395</v>
      </c>
      <c r="C556" s="224" t="s">
        <v>157</v>
      </c>
      <c r="D556" s="224" t="s">
        <v>159</v>
      </c>
      <c r="E556" s="225" t="s">
        <v>717</v>
      </c>
      <c r="F556" s="224"/>
      <c r="G556" s="224"/>
      <c r="H556" s="228">
        <f t="shared" si="217"/>
        <v>3263.1</v>
      </c>
      <c r="I556" s="228">
        <f t="shared" si="217"/>
        <v>0</v>
      </c>
      <c r="J556" s="231">
        <f t="shared" si="209"/>
        <v>3263.1</v>
      </c>
      <c r="K556" s="228">
        <f t="shared" si="217"/>
        <v>3263.1</v>
      </c>
      <c r="L556" s="228">
        <f t="shared" si="217"/>
        <v>0</v>
      </c>
      <c r="M556" s="228">
        <f t="shared" si="217"/>
        <v>3263.1</v>
      </c>
      <c r="N556" s="228">
        <f t="shared" si="217"/>
        <v>3263.1</v>
      </c>
      <c r="O556" s="228">
        <f t="shared" si="217"/>
        <v>0</v>
      </c>
      <c r="P556" s="228">
        <f t="shared" si="217"/>
        <v>3263.1</v>
      </c>
    </row>
    <row r="557" spans="1:16">
      <c r="A557" s="51" t="s">
        <v>61</v>
      </c>
      <c r="B557" s="43" t="s">
        <v>395</v>
      </c>
      <c r="C557" s="224" t="s">
        <v>157</v>
      </c>
      <c r="D557" s="224" t="s">
        <v>159</v>
      </c>
      <c r="E557" s="225" t="s">
        <v>717</v>
      </c>
      <c r="F557" s="224" t="s">
        <v>163</v>
      </c>
      <c r="G557" s="224"/>
      <c r="H557" s="228">
        <f t="shared" si="217"/>
        <v>3263.1</v>
      </c>
      <c r="I557" s="228">
        <f t="shared" si="217"/>
        <v>0</v>
      </c>
      <c r="J557" s="231">
        <f t="shared" si="209"/>
        <v>3263.1</v>
      </c>
      <c r="K557" s="228">
        <f t="shared" si="217"/>
        <v>3263.1</v>
      </c>
      <c r="L557" s="228">
        <f t="shared" si="217"/>
        <v>0</v>
      </c>
      <c r="M557" s="228">
        <f t="shared" si="217"/>
        <v>3263.1</v>
      </c>
      <c r="N557" s="228">
        <f t="shared" si="217"/>
        <v>3263.1</v>
      </c>
      <c r="O557" s="228">
        <f t="shared" si="217"/>
        <v>0</v>
      </c>
      <c r="P557" s="228">
        <f t="shared" si="217"/>
        <v>3263.1</v>
      </c>
    </row>
    <row r="558" spans="1:16">
      <c r="A558" s="226" t="s">
        <v>11</v>
      </c>
      <c r="B558" s="110" t="s">
        <v>395</v>
      </c>
      <c r="C558" s="224" t="s">
        <v>157</v>
      </c>
      <c r="D558" s="224" t="s">
        <v>159</v>
      </c>
      <c r="E558" s="225" t="s">
        <v>717</v>
      </c>
      <c r="F558" s="224" t="s">
        <v>163</v>
      </c>
      <c r="G558" s="224" t="s">
        <v>12</v>
      </c>
      <c r="H558" s="233">
        <v>3263.1</v>
      </c>
      <c r="I558" s="233"/>
      <c r="J558" s="231">
        <f t="shared" si="209"/>
        <v>3263.1</v>
      </c>
      <c r="K558" s="118">
        <v>3263.1</v>
      </c>
      <c r="L558" s="118"/>
      <c r="M558" s="231">
        <f t="shared" si="212"/>
        <v>3263.1</v>
      </c>
      <c r="N558" s="118">
        <v>3263.1</v>
      </c>
      <c r="O558" s="272"/>
      <c r="P558" s="281">
        <f t="shared" si="213"/>
        <v>3263.1</v>
      </c>
    </row>
    <row r="559" spans="1:16" hidden="1">
      <c r="A559" s="36" t="s">
        <v>165</v>
      </c>
      <c r="B559" s="111" t="s">
        <v>395</v>
      </c>
      <c r="C559" s="223" t="s">
        <v>157</v>
      </c>
      <c r="D559" s="223" t="s">
        <v>166</v>
      </c>
      <c r="E559" s="223"/>
      <c r="F559" s="223"/>
      <c r="G559" s="223"/>
      <c r="H559" s="228">
        <f t="shared" ref="H559:H562" si="218">H560</f>
        <v>0</v>
      </c>
      <c r="I559" s="228"/>
      <c r="J559" s="231">
        <f t="shared" si="209"/>
        <v>0</v>
      </c>
      <c r="K559" s="118"/>
      <c r="L559" s="118"/>
      <c r="M559" s="231">
        <f t="shared" si="212"/>
        <v>0</v>
      </c>
      <c r="N559" s="118"/>
      <c r="O559" s="272"/>
      <c r="P559" s="281">
        <f t="shared" si="213"/>
        <v>0</v>
      </c>
    </row>
    <row r="560" spans="1:16" ht="25.5" hidden="1">
      <c r="A560" s="226" t="s">
        <v>167</v>
      </c>
      <c r="B560" s="110" t="s">
        <v>395</v>
      </c>
      <c r="C560" s="224" t="s">
        <v>157</v>
      </c>
      <c r="D560" s="224" t="s">
        <v>166</v>
      </c>
      <c r="E560" s="225" t="s">
        <v>718</v>
      </c>
      <c r="F560" s="224"/>
      <c r="G560" s="224"/>
      <c r="H560" s="228">
        <f t="shared" si="218"/>
        <v>0</v>
      </c>
      <c r="I560" s="228"/>
      <c r="J560" s="231">
        <f t="shared" si="209"/>
        <v>0</v>
      </c>
      <c r="K560" s="118"/>
      <c r="L560" s="118"/>
      <c r="M560" s="231">
        <f t="shared" si="212"/>
        <v>0</v>
      </c>
      <c r="N560" s="118"/>
      <c r="O560" s="272"/>
      <c r="P560" s="281">
        <f t="shared" si="213"/>
        <v>0</v>
      </c>
    </row>
    <row r="561" spans="1:16" hidden="1">
      <c r="A561" s="226" t="s">
        <v>61</v>
      </c>
      <c r="B561" s="110" t="s">
        <v>395</v>
      </c>
      <c r="C561" s="224" t="s">
        <v>157</v>
      </c>
      <c r="D561" s="224" t="s">
        <v>166</v>
      </c>
      <c r="E561" s="225" t="s">
        <v>718</v>
      </c>
      <c r="F561" s="224" t="s">
        <v>62</v>
      </c>
      <c r="G561" s="224"/>
      <c r="H561" s="228">
        <f t="shared" si="218"/>
        <v>0</v>
      </c>
      <c r="I561" s="228"/>
      <c r="J561" s="231">
        <f t="shared" si="209"/>
        <v>0</v>
      </c>
      <c r="K561" s="118"/>
      <c r="L561" s="118"/>
      <c r="M561" s="231">
        <f t="shared" si="212"/>
        <v>0</v>
      </c>
      <c r="N561" s="118"/>
      <c r="O561" s="272"/>
      <c r="P561" s="281">
        <f t="shared" si="213"/>
        <v>0</v>
      </c>
    </row>
    <row r="562" spans="1:16" hidden="1">
      <c r="A562" s="226" t="s">
        <v>164</v>
      </c>
      <c r="B562" s="110" t="s">
        <v>395</v>
      </c>
      <c r="C562" s="224" t="s">
        <v>157</v>
      </c>
      <c r="D562" s="224" t="s">
        <v>166</v>
      </c>
      <c r="E562" s="225" t="s">
        <v>718</v>
      </c>
      <c r="F562" s="224" t="s">
        <v>163</v>
      </c>
      <c r="G562" s="224"/>
      <c r="H562" s="228">
        <f t="shared" si="218"/>
        <v>0</v>
      </c>
      <c r="I562" s="228"/>
      <c r="J562" s="231">
        <f t="shared" si="209"/>
        <v>0</v>
      </c>
      <c r="K562" s="118"/>
      <c r="L562" s="118"/>
      <c r="M562" s="231">
        <f t="shared" si="212"/>
        <v>0</v>
      </c>
      <c r="N562" s="118"/>
      <c r="O562" s="272"/>
      <c r="P562" s="281">
        <f t="shared" si="213"/>
        <v>0</v>
      </c>
    </row>
    <row r="563" spans="1:16" hidden="1">
      <c r="A563" s="47" t="s">
        <v>9</v>
      </c>
      <c r="B563" s="110" t="s">
        <v>395</v>
      </c>
      <c r="C563" s="224" t="s">
        <v>157</v>
      </c>
      <c r="D563" s="224" t="s">
        <v>166</v>
      </c>
      <c r="E563" s="225" t="s">
        <v>718</v>
      </c>
      <c r="F563" s="224" t="s">
        <v>163</v>
      </c>
      <c r="G563" s="224" t="s">
        <v>10</v>
      </c>
      <c r="H563" s="233"/>
      <c r="I563" s="233"/>
      <c r="J563" s="231">
        <f t="shared" si="209"/>
        <v>0</v>
      </c>
      <c r="K563" s="118"/>
      <c r="L563" s="118"/>
      <c r="M563" s="231">
        <f t="shared" si="212"/>
        <v>0</v>
      </c>
      <c r="N563" s="118"/>
      <c r="O563" s="272"/>
      <c r="P563" s="281">
        <f t="shared" si="213"/>
        <v>0</v>
      </c>
    </row>
    <row r="564" spans="1:16" ht="53.25" customHeight="1">
      <c r="A564" s="41" t="s">
        <v>442</v>
      </c>
      <c r="B564" s="111" t="s">
        <v>395</v>
      </c>
      <c r="C564" s="223" t="s">
        <v>157</v>
      </c>
      <c r="D564" s="223" t="s">
        <v>443</v>
      </c>
      <c r="E564" s="22"/>
      <c r="F564" s="223"/>
      <c r="G564" s="223"/>
      <c r="H564" s="229">
        <f t="shared" ref="H564:O564" si="219">H574+H569+H565</f>
        <v>1500</v>
      </c>
      <c r="I564" s="229">
        <f t="shared" si="219"/>
        <v>0</v>
      </c>
      <c r="J564" s="231">
        <f t="shared" si="209"/>
        <v>1500</v>
      </c>
      <c r="K564" s="229">
        <f t="shared" si="219"/>
        <v>0</v>
      </c>
      <c r="L564" s="229">
        <f t="shared" si="219"/>
        <v>0</v>
      </c>
      <c r="M564" s="231">
        <f t="shared" si="212"/>
        <v>0</v>
      </c>
      <c r="N564" s="229">
        <f t="shared" si="219"/>
        <v>0</v>
      </c>
      <c r="O564" s="229">
        <f t="shared" si="219"/>
        <v>0</v>
      </c>
      <c r="P564" s="281">
        <f t="shared" si="213"/>
        <v>0</v>
      </c>
    </row>
    <row r="565" spans="1:16" ht="38.25" hidden="1">
      <c r="A565" s="21" t="s">
        <v>56</v>
      </c>
      <c r="B565" s="111" t="s">
        <v>395</v>
      </c>
      <c r="C565" s="223" t="s">
        <v>157</v>
      </c>
      <c r="D565" s="223" t="s">
        <v>443</v>
      </c>
      <c r="E565" s="22" t="s">
        <v>702</v>
      </c>
      <c r="F565" s="223"/>
      <c r="G565" s="223"/>
      <c r="H565" s="229">
        <f t="shared" ref="H565:N567" si="220">H566</f>
        <v>0</v>
      </c>
      <c r="I565" s="229"/>
      <c r="J565" s="231">
        <f t="shared" si="209"/>
        <v>0</v>
      </c>
      <c r="K565" s="229">
        <f t="shared" si="220"/>
        <v>0</v>
      </c>
      <c r="L565" s="229"/>
      <c r="M565" s="231">
        <f t="shared" si="212"/>
        <v>0</v>
      </c>
      <c r="N565" s="229">
        <f t="shared" si="220"/>
        <v>0</v>
      </c>
      <c r="O565" s="272"/>
      <c r="P565" s="281">
        <f t="shared" si="213"/>
        <v>0</v>
      </c>
    </row>
    <row r="566" spans="1:16" ht="15" hidden="1" customHeight="1">
      <c r="A566" s="26" t="s">
        <v>61</v>
      </c>
      <c r="B566" s="110" t="s">
        <v>395</v>
      </c>
      <c r="C566" s="224" t="s">
        <v>157</v>
      </c>
      <c r="D566" s="224" t="s">
        <v>443</v>
      </c>
      <c r="E566" s="225" t="s">
        <v>702</v>
      </c>
      <c r="F566" s="224" t="s">
        <v>62</v>
      </c>
      <c r="G566" s="224"/>
      <c r="H566" s="229">
        <f t="shared" si="220"/>
        <v>0</v>
      </c>
      <c r="I566" s="229"/>
      <c r="J566" s="231">
        <f t="shared" si="209"/>
        <v>0</v>
      </c>
      <c r="K566" s="229">
        <f t="shared" si="220"/>
        <v>0</v>
      </c>
      <c r="L566" s="229"/>
      <c r="M566" s="231">
        <f t="shared" si="212"/>
        <v>0</v>
      </c>
      <c r="N566" s="229">
        <f t="shared" si="220"/>
        <v>0</v>
      </c>
      <c r="O566" s="272"/>
      <c r="P566" s="281">
        <f t="shared" si="213"/>
        <v>0</v>
      </c>
    </row>
    <row r="567" spans="1:16" ht="26.25" hidden="1" customHeight="1">
      <c r="A567" s="26" t="s">
        <v>77</v>
      </c>
      <c r="B567" s="110" t="s">
        <v>395</v>
      </c>
      <c r="C567" s="224" t="s">
        <v>157</v>
      </c>
      <c r="D567" s="224" t="s">
        <v>443</v>
      </c>
      <c r="E567" s="225" t="s">
        <v>702</v>
      </c>
      <c r="F567" s="224" t="s">
        <v>78</v>
      </c>
      <c r="G567" s="224"/>
      <c r="H567" s="229">
        <f t="shared" si="220"/>
        <v>0</v>
      </c>
      <c r="I567" s="229"/>
      <c r="J567" s="231">
        <f t="shared" si="209"/>
        <v>0</v>
      </c>
      <c r="K567" s="229">
        <f t="shared" si="220"/>
        <v>0</v>
      </c>
      <c r="L567" s="229"/>
      <c r="M567" s="231">
        <f t="shared" si="212"/>
        <v>0</v>
      </c>
      <c r="N567" s="229">
        <f t="shared" si="220"/>
        <v>0</v>
      </c>
      <c r="O567" s="272"/>
      <c r="P567" s="281">
        <f t="shared" si="213"/>
        <v>0</v>
      </c>
    </row>
    <row r="568" spans="1:16" ht="18" hidden="1" customHeight="1">
      <c r="A568" s="226" t="s">
        <v>9</v>
      </c>
      <c r="B568" s="110" t="s">
        <v>395</v>
      </c>
      <c r="C568" s="224" t="s">
        <v>157</v>
      </c>
      <c r="D568" s="224" t="s">
        <v>443</v>
      </c>
      <c r="E568" s="225" t="s">
        <v>702</v>
      </c>
      <c r="F568" s="224" t="s">
        <v>78</v>
      </c>
      <c r="G568" s="224" t="s">
        <v>10</v>
      </c>
      <c r="H568" s="229"/>
      <c r="I568" s="229"/>
      <c r="J568" s="231">
        <f t="shared" si="209"/>
        <v>0</v>
      </c>
      <c r="K568" s="229"/>
      <c r="L568" s="229"/>
      <c r="M568" s="231">
        <f t="shared" si="212"/>
        <v>0</v>
      </c>
      <c r="N568" s="118"/>
      <c r="O568" s="272"/>
      <c r="P568" s="281">
        <f t="shared" si="213"/>
        <v>0</v>
      </c>
    </row>
    <row r="569" spans="1:16" ht="25.5">
      <c r="A569" s="41" t="s">
        <v>838</v>
      </c>
      <c r="B569" s="111" t="s">
        <v>395</v>
      </c>
      <c r="C569" s="223" t="s">
        <v>157</v>
      </c>
      <c r="D569" s="223" t="s">
        <v>443</v>
      </c>
      <c r="E569" s="22" t="s">
        <v>839</v>
      </c>
      <c r="F569" s="224"/>
      <c r="G569" s="224"/>
      <c r="H569" s="229">
        <f t="shared" ref="H569:O570" si="221">H570</f>
        <v>1500</v>
      </c>
      <c r="I569" s="229">
        <f t="shared" si="221"/>
        <v>0</v>
      </c>
      <c r="J569" s="231">
        <f t="shared" si="209"/>
        <v>1500</v>
      </c>
      <c r="K569" s="229">
        <f t="shared" si="221"/>
        <v>0</v>
      </c>
      <c r="L569" s="229">
        <f t="shared" si="221"/>
        <v>0</v>
      </c>
      <c r="M569" s="231">
        <f t="shared" si="212"/>
        <v>0</v>
      </c>
      <c r="N569" s="229">
        <f t="shared" si="221"/>
        <v>0</v>
      </c>
      <c r="O569" s="229">
        <f t="shared" si="221"/>
        <v>0</v>
      </c>
      <c r="P569" s="281">
        <f t="shared" si="213"/>
        <v>0</v>
      </c>
    </row>
    <row r="570" spans="1:16" ht="12.75" customHeight="1">
      <c r="A570" s="26" t="s">
        <v>61</v>
      </c>
      <c r="B570" s="110" t="s">
        <v>395</v>
      </c>
      <c r="C570" s="224" t="s">
        <v>157</v>
      </c>
      <c r="D570" s="224" t="s">
        <v>443</v>
      </c>
      <c r="E570" s="225" t="s">
        <v>839</v>
      </c>
      <c r="F570" s="224" t="s">
        <v>62</v>
      </c>
      <c r="G570" s="224"/>
      <c r="H570" s="229">
        <f t="shared" si="221"/>
        <v>1500</v>
      </c>
      <c r="I570" s="229">
        <f t="shared" si="221"/>
        <v>0</v>
      </c>
      <c r="J570" s="231">
        <f t="shared" si="209"/>
        <v>1500</v>
      </c>
      <c r="K570" s="229">
        <f t="shared" si="221"/>
        <v>0</v>
      </c>
      <c r="L570" s="229">
        <f t="shared" si="221"/>
        <v>0</v>
      </c>
      <c r="M570" s="231">
        <f t="shared" si="212"/>
        <v>0</v>
      </c>
      <c r="N570" s="229">
        <f t="shared" si="221"/>
        <v>0</v>
      </c>
      <c r="O570" s="229">
        <f t="shared" si="221"/>
        <v>0</v>
      </c>
      <c r="P570" s="281">
        <f t="shared" si="213"/>
        <v>0</v>
      </c>
    </row>
    <row r="571" spans="1:16" ht="12.75" customHeight="1">
      <c r="A571" s="26" t="s">
        <v>77</v>
      </c>
      <c r="B571" s="110" t="s">
        <v>395</v>
      </c>
      <c r="C571" s="224" t="s">
        <v>157</v>
      </c>
      <c r="D571" s="224" t="s">
        <v>443</v>
      </c>
      <c r="E571" s="225" t="s">
        <v>839</v>
      </c>
      <c r="F571" s="224" t="s">
        <v>78</v>
      </c>
      <c r="G571" s="224"/>
      <c r="H571" s="228">
        <f t="shared" ref="H571:O571" si="222">H572+H573</f>
        <v>1500</v>
      </c>
      <c r="I571" s="228">
        <f t="shared" si="222"/>
        <v>0</v>
      </c>
      <c r="J571" s="231">
        <f t="shared" si="209"/>
        <v>1500</v>
      </c>
      <c r="K571" s="228">
        <f t="shared" si="222"/>
        <v>0</v>
      </c>
      <c r="L571" s="228">
        <f t="shared" si="222"/>
        <v>0</v>
      </c>
      <c r="M571" s="231">
        <f t="shared" si="212"/>
        <v>0</v>
      </c>
      <c r="N571" s="228">
        <f t="shared" si="222"/>
        <v>0</v>
      </c>
      <c r="O571" s="228">
        <f t="shared" si="222"/>
        <v>0</v>
      </c>
      <c r="P571" s="281">
        <f t="shared" si="213"/>
        <v>0</v>
      </c>
    </row>
    <row r="572" spans="1:16" ht="14.25" customHeight="1">
      <c r="A572" s="226" t="s">
        <v>9</v>
      </c>
      <c r="B572" s="170" t="s">
        <v>395</v>
      </c>
      <c r="C572" s="171" t="s">
        <v>157</v>
      </c>
      <c r="D572" s="171" t="s">
        <v>443</v>
      </c>
      <c r="E572" s="225" t="s">
        <v>839</v>
      </c>
      <c r="F572" s="224" t="s">
        <v>78</v>
      </c>
      <c r="G572" s="224" t="s">
        <v>10</v>
      </c>
      <c r="H572" s="228">
        <v>1500</v>
      </c>
      <c r="I572" s="228"/>
      <c r="J572" s="231">
        <f t="shared" si="209"/>
        <v>1500</v>
      </c>
      <c r="K572" s="228"/>
      <c r="L572" s="228"/>
      <c r="M572" s="231">
        <f t="shared" si="212"/>
        <v>0</v>
      </c>
      <c r="N572" s="228"/>
      <c r="O572" s="272"/>
      <c r="P572" s="281">
        <f t="shared" si="213"/>
        <v>0</v>
      </c>
    </row>
    <row r="573" spans="1:16" ht="13.5" customHeight="1">
      <c r="A573" s="226" t="s">
        <v>11</v>
      </c>
      <c r="B573" s="170" t="s">
        <v>395</v>
      </c>
      <c r="C573" s="171" t="s">
        <v>157</v>
      </c>
      <c r="D573" s="171" t="s">
        <v>443</v>
      </c>
      <c r="E573" s="225" t="s">
        <v>839</v>
      </c>
      <c r="F573" s="224" t="s">
        <v>78</v>
      </c>
      <c r="G573" s="224" t="s">
        <v>12</v>
      </c>
      <c r="H573" s="231"/>
      <c r="I573" s="231"/>
      <c r="J573" s="231">
        <f t="shared" si="209"/>
        <v>0</v>
      </c>
      <c r="K573" s="118"/>
      <c r="L573" s="118"/>
      <c r="M573" s="231">
        <f t="shared" si="212"/>
        <v>0</v>
      </c>
      <c r="N573" s="118"/>
      <c r="O573" s="272"/>
      <c r="P573" s="281">
        <f t="shared" si="213"/>
        <v>0</v>
      </c>
    </row>
    <row r="574" spans="1:16" ht="38.25" customHeight="1">
      <c r="A574" s="21" t="s">
        <v>56</v>
      </c>
      <c r="B574" s="111" t="s">
        <v>395</v>
      </c>
      <c r="C574" s="223" t="s">
        <v>157</v>
      </c>
      <c r="D574" s="223" t="s">
        <v>443</v>
      </c>
      <c r="E574" s="22" t="s">
        <v>702</v>
      </c>
      <c r="F574" s="224"/>
      <c r="G574" s="224"/>
      <c r="H574" s="231">
        <f t="shared" ref="H574:K576" si="223">H575</f>
        <v>0</v>
      </c>
      <c r="I574" s="231"/>
      <c r="J574" s="231">
        <f t="shared" si="209"/>
        <v>0</v>
      </c>
      <c r="K574" s="231">
        <f t="shared" si="223"/>
        <v>0</v>
      </c>
      <c r="L574" s="231"/>
      <c r="M574" s="231">
        <f t="shared" si="212"/>
        <v>0</v>
      </c>
      <c r="N574" s="118"/>
      <c r="O574" s="272"/>
      <c r="P574" s="281">
        <f t="shared" si="213"/>
        <v>0</v>
      </c>
    </row>
    <row r="575" spans="1:16">
      <c r="A575" s="26" t="s">
        <v>61</v>
      </c>
      <c r="B575" s="110" t="s">
        <v>395</v>
      </c>
      <c r="C575" s="224" t="s">
        <v>157</v>
      </c>
      <c r="D575" s="224" t="s">
        <v>443</v>
      </c>
      <c r="E575" s="225" t="s">
        <v>702</v>
      </c>
      <c r="F575" s="224" t="s">
        <v>62</v>
      </c>
      <c r="G575" s="224"/>
      <c r="H575" s="233">
        <f t="shared" si="223"/>
        <v>0</v>
      </c>
      <c r="I575" s="233"/>
      <c r="J575" s="231">
        <f t="shared" si="209"/>
        <v>0</v>
      </c>
      <c r="K575" s="233">
        <f t="shared" si="223"/>
        <v>0</v>
      </c>
      <c r="L575" s="233"/>
      <c r="M575" s="231">
        <f t="shared" si="212"/>
        <v>0</v>
      </c>
      <c r="N575" s="118"/>
      <c r="O575" s="272"/>
      <c r="P575" s="281">
        <f t="shared" si="213"/>
        <v>0</v>
      </c>
    </row>
    <row r="576" spans="1:16" ht="15" customHeight="1">
      <c r="A576" s="26" t="s">
        <v>77</v>
      </c>
      <c r="B576" s="110" t="s">
        <v>395</v>
      </c>
      <c r="C576" s="224" t="s">
        <v>157</v>
      </c>
      <c r="D576" s="224" t="s">
        <v>443</v>
      </c>
      <c r="E576" s="225" t="s">
        <v>702</v>
      </c>
      <c r="F576" s="224" t="s">
        <v>78</v>
      </c>
      <c r="G576" s="224"/>
      <c r="H576" s="233">
        <f t="shared" si="223"/>
        <v>0</v>
      </c>
      <c r="I576" s="233"/>
      <c r="J576" s="231">
        <f t="shared" si="209"/>
        <v>0</v>
      </c>
      <c r="K576" s="233">
        <f t="shared" si="223"/>
        <v>0</v>
      </c>
      <c r="L576" s="233"/>
      <c r="M576" s="231">
        <f t="shared" si="212"/>
        <v>0</v>
      </c>
      <c r="N576" s="118"/>
      <c r="O576" s="272"/>
      <c r="P576" s="281">
        <f t="shared" si="213"/>
        <v>0</v>
      </c>
    </row>
    <row r="577" spans="1:16">
      <c r="A577" s="226" t="s">
        <v>9</v>
      </c>
      <c r="B577" s="170" t="s">
        <v>395</v>
      </c>
      <c r="C577" s="171" t="s">
        <v>157</v>
      </c>
      <c r="D577" s="171" t="s">
        <v>443</v>
      </c>
      <c r="E577" s="172" t="s">
        <v>702</v>
      </c>
      <c r="F577" s="171" t="s">
        <v>78</v>
      </c>
      <c r="G577" s="171" t="s">
        <v>10</v>
      </c>
      <c r="H577" s="233"/>
      <c r="I577" s="233"/>
      <c r="J577" s="231">
        <f t="shared" si="209"/>
        <v>0</v>
      </c>
      <c r="K577" s="118"/>
      <c r="L577" s="118"/>
      <c r="M577" s="231">
        <f t="shared" si="212"/>
        <v>0</v>
      </c>
      <c r="N577" s="118"/>
      <c r="O577" s="272"/>
      <c r="P577" s="281">
        <f t="shared" si="213"/>
        <v>0</v>
      </c>
    </row>
    <row r="578" spans="1:16" s="260" customFormat="1" ht="13.5" customHeight="1">
      <c r="A578" s="72" t="s">
        <v>818</v>
      </c>
      <c r="B578" s="111" t="s">
        <v>395</v>
      </c>
      <c r="C578" s="25" t="s">
        <v>820</v>
      </c>
      <c r="D578" s="25" t="s">
        <v>819</v>
      </c>
      <c r="E578" s="159">
        <v>6500099990</v>
      </c>
      <c r="F578" s="178"/>
      <c r="G578" s="178"/>
      <c r="H578" s="229">
        <f t="shared" ref="H578:P582" si="224">H579</f>
        <v>0</v>
      </c>
      <c r="I578" s="229">
        <f t="shared" si="224"/>
        <v>0</v>
      </c>
      <c r="J578" s="231">
        <f t="shared" si="209"/>
        <v>0</v>
      </c>
      <c r="K578" s="229">
        <f t="shared" si="224"/>
        <v>1791</v>
      </c>
      <c r="L578" s="229">
        <f t="shared" si="224"/>
        <v>0</v>
      </c>
      <c r="M578" s="229">
        <f t="shared" si="224"/>
        <v>1791</v>
      </c>
      <c r="N578" s="229">
        <f t="shared" si="224"/>
        <v>3612</v>
      </c>
      <c r="O578" s="229">
        <f t="shared" si="224"/>
        <v>0</v>
      </c>
      <c r="P578" s="229">
        <f t="shared" si="224"/>
        <v>3612</v>
      </c>
    </row>
    <row r="579" spans="1:16" ht="25.5" customHeight="1">
      <c r="A579" s="226" t="s">
        <v>16</v>
      </c>
      <c r="B579" s="110" t="s">
        <v>395</v>
      </c>
      <c r="C579" s="11" t="s">
        <v>820</v>
      </c>
      <c r="D579" s="11" t="s">
        <v>819</v>
      </c>
      <c r="E579" s="160">
        <v>6500099990</v>
      </c>
      <c r="F579" s="171"/>
      <c r="G579" s="171"/>
      <c r="H579" s="228">
        <f t="shared" si="224"/>
        <v>0</v>
      </c>
      <c r="I579" s="228">
        <f t="shared" si="224"/>
        <v>0</v>
      </c>
      <c r="J579" s="231">
        <f t="shared" si="209"/>
        <v>0</v>
      </c>
      <c r="K579" s="228">
        <f t="shared" si="224"/>
        <v>1791</v>
      </c>
      <c r="L579" s="228">
        <f t="shared" si="224"/>
        <v>0</v>
      </c>
      <c r="M579" s="228">
        <f t="shared" si="224"/>
        <v>1791</v>
      </c>
      <c r="N579" s="228">
        <f t="shared" si="224"/>
        <v>3612</v>
      </c>
      <c r="O579" s="228">
        <f t="shared" si="224"/>
        <v>0</v>
      </c>
      <c r="P579" s="228">
        <f t="shared" si="224"/>
        <v>3612</v>
      </c>
    </row>
    <row r="580" spans="1:16">
      <c r="A580" s="118" t="s">
        <v>818</v>
      </c>
      <c r="B580" s="110" t="s">
        <v>395</v>
      </c>
      <c r="C580" s="11" t="s">
        <v>820</v>
      </c>
      <c r="D580" s="11" t="s">
        <v>819</v>
      </c>
      <c r="E580" s="160">
        <v>6500099990</v>
      </c>
      <c r="F580" s="171"/>
      <c r="G580" s="171"/>
      <c r="H580" s="228">
        <f t="shared" si="224"/>
        <v>0</v>
      </c>
      <c r="I580" s="228">
        <f t="shared" si="224"/>
        <v>0</v>
      </c>
      <c r="J580" s="231">
        <f t="shared" si="209"/>
        <v>0</v>
      </c>
      <c r="K580" s="228">
        <f t="shared" si="224"/>
        <v>1791</v>
      </c>
      <c r="L580" s="228">
        <f t="shared" si="224"/>
        <v>0</v>
      </c>
      <c r="M580" s="228">
        <f t="shared" si="224"/>
        <v>1791</v>
      </c>
      <c r="N580" s="228">
        <f t="shared" si="224"/>
        <v>3612</v>
      </c>
      <c r="O580" s="228">
        <f t="shared" si="224"/>
        <v>0</v>
      </c>
      <c r="P580" s="228">
        <f t="shared" si="224"/>
        <v>3612</v>
      </c>
    </row>
    <row r="581" spans="1:16">
      <c r="A581" s="118" t="s">
        <v>30</v>
      </c>
      <c r="B581" s="110" t="s">
        <v>395</v>
      </c>
      <c r="C581" s="11" t="s">
        <v>820</v>
      </c>
      <c r="D581" s="11" t="s">
        <v>819</v>
      </c>
      <c r="E581" s="160">
        <v>6500099990</v>
      </c>
      <c r="F581" s="11" t="s">
        <v>31</v>
      </c>
      <c r="G581" s="11"/>
      <c r="H581" s="228">
        <f t="shared" si="224"/>
        <v>0</v>
      </c>
      <c r="I581" s="228">
        <f t="shared" si="224"/>
        <v>0</v>
      </c>
      <c r="J581" s="231">
        <f t="shared" si="209"/>
        <v>0</v>
      </c>
      <c r="K581" s="228">
        <f t="shared" si="224"/>
        <v>1791</v>
      </c>
      <c r="L581" s="228">
        <f t="shared" si="224"/>
        <v>0</v>
      </c>
      <c r="M581" s="228">
        <f t="shared" si="224"/>
        <v>1791</v>
      </c>
      <c r="N581" s="228">
        <f t="shared" si="224"/>
        <v>3612</v>
      </c>
      <c r="O581" s="228">
        <f t="shared" si="224"/>
        <v>0</v>
      </c>
      <c r="P581" s="228">
        <f t="shared" si="224"/>
        <v>3612</v>
      </c>
    </row>
    <row r="582" spans="1:16">
      <c r="A582" s="88" t="s">
        <v>48</v>
      </c>
      <c r="B582" s="110" t="s">
        <v>395</v>
      </c>
      <c r="C582" s="11" t="s">
        <v>820</v>
      </c>
      <c r="D582" s="11" t="s">
        <v>819</v>
      </c>
      <c r="E582" s="160">
        <v>6500099990</v>
      </c>
      <c r="F582" s="11" t="s">
        <v>49</v>
      </c>
      <c r="G582" s="11"/>
      <c r="H582" s="228">
        <f t="shared" si="224"/>
        <v>0</v>
      </c>
      <c r="I582" s="228">
        <f t="shared" si="224"/>
        <v>0</v>
      </c>
      <c r="J582" s="231">
        <f t="shared" si="209"/>
        <v>0</v>
      </c>
      <c r="K582" s="228">
        <f t="shared" si="224"/>
        <v>1791</v>
      </c>
      <c r="L582" s="228">
        <f t="shared" si="224"/>
        <v>0</v>
      </c>
      <c r="M582" s="228">
        <f t="shared" si="224"/>
        <v>1791</v>
      </c>
      <c r="N582" s="228">
        <f t="shared" si="224"/>
        <v>3612</v>
      </c>
      <c r="O582" s="228">
        <f t="shared" si="224"/>
        <v>0</v>
      </c>
      <c r="P582" s="228">
        <f t="shared" si="224"/>
        <v>3612</v>
      </c>
    </row>
    <row r="583" spans="1:16">
      <c r="A583" s="88" t="s">
        <v>128</v>
      </c>
      <c r="B583" s="110" t="s">
        <v>395</v>
      </c>
      <c r="C583" s="11" t="s">
        <v>820</v>
      </c>
      <c r="D583" s="11" t="s">
        <v>819</v>
      </c>
      <c r="E583" s="160">
        <v>6500099990</v>
      </c>
      <c r="F583" s="11" t="s">
        <v>49</v>
      </c>
      <c r="G583" s="11" t="s">
        <v>10</v>
      </c>
      <c r="H583" s="120"/>
      <c r="I583" s="120"/>
      <c r="J583" s="231">
        <f t="shared" si="209"/>
        <v>0</v>
      </c>
      <c r="K583" s="120">
        <v>1791</v>
      </c>
      <c r="L583" s="120"/>
      <c r="M583" s="231">
        <f t="shared" si="212"/>
        <v>1791</v>
      </c>
      <c r="N583" s="120">
        <v>3612</v>
      </c>
      <c r="O583" s="272"/>
      <c r="P583" s="281">
        <f t="shared" si="213"/>
        <v>3612</v>
      </c>
    </row>
    <row r="584" spans="1:16" ht="42.75" customHeight="1">
      <c r="A584" s="87" t="s">
        <v>414</v>
      </c>
      <c r="B584" s="111" t="s">
        <v>404</v>
      </c>
      <c r="C584" s="223"/>
      <c r="D584" s="223"/>
      <c r="E584" s="34"/>
      <c r="F584" s="223"/>
      <c r="G584" s="223"/>
      <c r="H584" s="229">
        <f t="shared" ref="H584:P584" si="225">H585+H586+H587</f>
        <v>161098.24797</v>
      </c>
      <c r="I584" s="229">
        <f t="shared" si="225"/>
        <v>4588.3</v>
      </c>
      <c r="J584" s="231">
        <f t="shared" si="209"/>
        <v>165686.54796999999</v>
      </c>
      <c r="K584" s="229">
        <f t="shared" si="225"/>
        <v>148331.59656999999</v>
      </c>
      <c r="L584" s="229">
        <f t="shared" si="225"/>
        <v>84</v>
      </c>
      <c r="M584" s="229">
        <f t="shared" si="225"/>
        <v>148415.59656999999</v>
      </c>
      <c r="N584" s="229">
        <f t="shared" si="225"/>
        <v>146663.80000000002</v>
      </c>
      <c r="O584" s="229">
        <f t="shared" si="225"/>
        <v>90</v>
      </c>
      <c r="P584" s="229">
        <f t="shared" si="225"/>
        <v>146753.80000000002</v>
      </c>
    </row>
    <row r="585" spans="1:16">
      <c r="A585" s="87" t="s">
        <v>9</v>
      </c>
      <c r="B585" s="111" t="s">
        <v>404</v>
      </c>
      <c r="C585" s="223"/>
      <c r="D585" s="223"/>
      <c r="E585" s="34"/>
      <c r="F585" s="223"/>
      <c r="G585" s="223" t="s">
        <v>10</v>
      </c>
      <c r="H585" s="229">
        <f t="shared" ref="H585:P585" si="226">H606+H609+H612+H629+H634+H638+H642+H845+H850+H854+H858+H862+H870+H874+H949+H974+H985+H991+H997+H1003+H1015+H1029+H1037+H1053+H1115+H906+H911+H915+H886+H831+H1051+H954+H866+H926</f>
        <v>56101.447970000001</v>
      </c>
      <c r="I585" s="229">
        <f t="shared" si="226"/>
        <v>4588.3</v>
      </c>
      <c r="J585" s="229">
        <f t="shared" si="226"/>
        <v>60689.747969999997</v>
      </c>
      <c r="K585" s="229">
        <f t="shared" si="226"/>
        <v>47685.272969999998</v>
      </c>
      <c r="L585" s="229">
        <f t="shared" si="226"/>
        <v>84</v>
      </c>
      <c r="M585" s="229">
        <f t="shared" si="226"/>
        <v>47769.272969999998</v>
      </c>
      <c r="N585" s="229">
        <f t="shared" si="226"/>
        <v>47920.399999999994</v>
      </c>
      <c r="O585" s="229">
        <f t="shared" si="226"/>
        <v>90</v>
      </c>
      <c r="P585" s="229">
        <f t="shared" si="226"/>
        <v>48010.399999999994</v>
      </c>
    </row>
    <row r="586" spans="1:16">
      <c r="A586" s="87" t="s">
        <v>11</v>
      </c>
      <c r="B586" s="111" t="s">
        <v>404</v>
      </c>
      <c r="C586" s="223"/>
      <c r="D586" s="223"/>
      <c r="E586" s="34"/>
      <c r="F586" s="223"/>
      <c r="G586" s="223" t="s">
        <v>12</v>
      </c>
      <c r="H586" s="229">
        <f>H599+H602+H621+H882+H892+H978+H1076+H1078+H1086+H1104+H1107+H878+H1082+H625+H900+H1146+H916+H921+H887+H630+H960+H1070+H955</f>
        <v>95122.400000000009</v>
      </c>
      <c r="I586" s="229">
        <f>I599+I602+I621+I882+I892+I978+I1076+I1078+I1086+I1104+I1107+I878+I1082+I625+I900+I1146+I916+I921+I887+I630+I960+I1070+I955</f>
        <v>0</v>
      </c>
      <c r="J586" s="231">
        <f t="shared" si="209"/>
        <v>95122.400000000009</v>
      </c>
      <c r="K586" s="229">
        <f t="shared" ref="K586:P586" si="227">K599+K602+K621+K882+K892+K978+K1076+K1078+K1086+K1104+K1107+K878+K1082+K625+K900+K1146+K916+K921+K887+K630+K960+K1070+K955</f>
        <v>90737.854240000015</v>
      </c>
      <c r="L586" s="229">
        <f t="shared" si="227"/>
        <v>0</v>
      </c>
      <c r="M586" s="229">
        <f t="shared" si="227"/>
        <v>90737.854240000015</v>
      </c>
      <c r="N586" s="229">
        <f t="shared" si="227"/>
        <v>88770.3</v>
      </c>
      <c r="O586" s="229">
        <f t="shared" si="227"/>
        <v>0</v>
      </c>
      <c r="P586" s="229">
        <f t="shared" si="227"/>
        <v>88770.3</v>
      </c>
    </row>
    <row r="587" spans="1:16" ht="13.5" customHeight="1">
      <c r="A587" s="87" t="s">
        <v>629</v>
      </c>
      <c r="B587" s="111" t="s">
        <v>404</v>
      </c>
      <c r="C587" s="223"/>
      <c r="D587" s="223"/>
      <c r="E587" s="34"/>
      <c r="F587" s="223"/>
      <c r="G587" s="223" t="s">
        <v>197</v>
      </c>
      <c r="H587" s="229">
        <f>H707+H717+H841+H1066+H896+H888+H595+H1033+H1100+H956</f>
        <v>9874.4000000000015</v>
      </c>
      <c r="I587" s="229">
        <f>I707+I717+I841+I1066+I896+I888+I595+I1033+I1100+I956</f>
        <v>0</v>
      </c>
      <c r="J587" s="231">
        <f t="shared" si="209"/>
        <v>9874.4000000000015</v>
      </c>
      <c r="K587" s="229">
        <f t="shared" ref="K587:P587" si="228">K707+K717+K841+K1066+K896+K888+K595+K1033+K1100+K956</f>
        <v>9908.469360000001</v>
      </c>
      <c r="L587" s="229">
        <f t="shared" si="228"/>
        <v>0</v>
      </c>
      <c r="M587" s="229">
        <f t="shared" si="228"/>
        <v>9908.469360000001</v>
      </c>
      <c r="N587" s="229">
        <f t="shared" si="228"/>
        <v>9973.1</v>
      </c>
      <c r="O587" s="229">
        <f t="shared" si="228"/>
        <v>0</v>
      </c>
      <c r="P587" s="229">
        <f t="shared" si="228"/>
        <v>9973.1</v>
      </c>
    </row>
    <row r="588" spans="1:16" ht="13.5" customHeight="1">
      <c r="A588" s="90" t="s">
        <v>472</v>
      </c>
      <c r="B588" s="111" t="s">
        <v>404</v>
      </c>
      <c r="C588" s="223"/>
      <c r="D588" s="223"/>
      <c r="E588" s="34"/>
      <c r="F588" s="223"/>
      <c r="G588" s="223" t="s">
        <v>198</v>
      </c>
      <c r="H588" s="229"/>
      <c r="I588" s="229"/>
      <c r="J588" s="231">
        <f t="shared" si="209"/>
        <v>0</v>
      </c>
      <c r="K588" s="118"/>
      <c r="L588" s="118"/>
      <c r="M588" s="231">
        <f t="shared" si="212"/>
        <v>0</v>
      </c>
      <c r="N588" s="118"/>
      <c r="O588" s="272"/>
      <c r="P588" s="281">
        <f t="shared" si="213"/>
        <v>0</v>
      </c>
    </row>
    <row r="589" spans="1:16" ht="15" customHeight="1">
      <c r="A589" s="36" t="s">
        <v>403</v>
      </c>
      <c r="B589" s="111" t="s">
        <v>404</v>
      </c>
      <c r="C589" s="223" t="s">
        <v>13</v>
      </c>
      <c r="D589" s="224"/>
      <c r="E589" s="34"/>
      <c r="F589" s="223"/>
      <c r="G589" s="223"/>
      <c r="H589" s="229">
        <f t="shared" ref="H589:P590" si="229">H590</f>
        <v>1282.59997</v>
      </c>
      <c r="I589" s="229">
        <f t="shared" si="229"/>
        <v>0</v>
      </c>
      <c r="J589" s="231">
        <f t="shared" si="209"/>
        <v>1282.59997</v>
      </c>
      <c r="K589" s="229">
        <f t="shared" si="229"/>
        <v>1096.5999999999999</v>
      </c>
      <c r="L589" s="229">
        <f t="shared" si="229"/>
        <v>0</v>
      </c>
      <c r="M589" s="229">
        <f t="shared" si="229"/>
        <v>1096.5999999999999</v>
      </c>
      <c r="N589" s="229">
        <f t="shared" si="229"/>
        <v>1116.5999999999999</v>
      </c>
      <c r="O589" s="229">
        <f t="shared" si="229"/>
        <v>0</v>
      </c>
      <c r="P589" s="229">
        <f t="shared" si="229"/>
        <v>1116.5999999999999</v>
      </c>
    </row>
    <row r="590" spans="1:16" ht="27" customHeight="1">
      <c r="A590" s="36" t="s">
        <v>50</v>
      </c>
      <c r="B590" s="111" t="s">
        <v>404</v>
      </c>
      <c r="C590" s="223" t="s">
        <v>13</v>
      </c>
      <c r="D590" s="223" t="s">
        <v>51</v>
      </c>
      <c r="E590" s="34"/>
      <c r="F590" s="223"/>
      <c r="G590" s="223"/>
      <c r="H590" s="229">
        <f t="shared" si="229"/>
        <v>1282.59997</v>
      </c>
      <c r="I590" s="229">
        <f t="shared" si="229"/>
        <v>0</v>
      </c>
      <c r="J590" s="231">
        <f t="shared" si="209"/>
        <v>1282.59997</v>
      </c>
      <c r="K590" s="229">
        <f t="shared" si="229"/>
        <v>1096.5999999999999</v>
      </c>
      <c r="L590" s="229">
        <f t="shared" si="229"/>
        <v>0</v>
      </c>
      <c r="M590" s="229">
        <f t="shared" si="229"/>
        <v>1096.5999999999999</v>
      </c>
      <c r="N590" s="229">
        <f t="shared" si="229"/>
        <v>1116.5999999999999</v>
      </c>
      <c r="O590" s="229">
        <f t="shared" si="229"/>
        <v>0</v>
      </c>
      <c r="P590" s="229">
        <f t="shared" si="229"/>
        <v>1116.5999999999999</v>
      </c>
    </row>
    <row r="591" spans="1:16" ht="30" customHeight="1">
      <c r="A591" s="98" t="s">
        <v>16</v>
      </c>
      <c r="B591" s="111" t="s">
        <v>404</v>
      </c>
      <c r="C591" s="223" t="s">
        <v>13</v>
      </c>
      <c r="D591" s="223" t="s">
        <v>51</v>
      </c>
      <c r="E591" s="34" t="s">
        <v>660</v>
      </c>
      <c r="F591" s="223"/>
      <c r="G591" s="223"/>
      <c r="H591" s="228">
        <f t="shared" ref="H591:P591" si="230">H596+H603+H592</f>
        <v>1282.59997</v>
      </c>
      <c r="I591" s="228">
        <f t="shared" si="230"/>
        <v>0</v>
      </c>
      <c r="J591" s="231">
        <f t="shared" si="209"/>
        <v>1282.59997</v>
      </c>
      <c r="K591" s="228">
        <f t="shared" si="230"/>
        <v>1096.5999999999999</v>
      </c>
      <c r="L591" s="228">
        <f t="shared" si="230"/>
        <v>0</v>
      </c>
      <c r="M591" s="228">
        <f t="shared" si="230"/>
        <v>1096.5999999999999</v>
      </c>
      <c r="N591" s="228">
        <f t="shared" si="230"/>
        <v>1116.5999999999999</v>
      </c>
      <c r="O591" s="228">
        <f t="shared" si="230"/>
        <v>0</v>
      </c>
      <c r="P591" s="228">
        <f t="shared" si="230"/>
        <v>1116.5999999999999</v>
      </c>
    </row>
    <row r="592" spans="1:16" ht="51" hidden="1">
      <c r="A592" s="226" t="s">
        <v>900</v>
      </c>
      <c r="B592" s="110" t="s">
        <v>404</v>
      </c>
      <c r="C592" s="224" t="s">
        <v>13</v>
      </c>
      <c r="D592" s="223" t="s">
        <v>51</v>
      </c>
      <c r="E592" s="224" t="s">
        <v>897</v>
      </c>
      <c r="F592" s="224"/>
      <c r="G592" s="224"/>
      <c r="H592" s="228">
        <f t="shared" ref="H592:N594" si="231">H593</f>
        <v>0</v>
      </c>
      <c r="I592" s="228"/>
      <c r="J592" s="231">
        <f t="shared" si="209"/>
        <v>0</v>
      </c>
      <c r="K592" s="228">
        <f t="shared" si="231"/>
        <v>0</v>
      </c>
      <c r="L592" s="228"/>
      <c r="M592" s="231">
        <f t="shared" si="212"/>
        <v>0</v>
      </c>
      <c r="N592" s="228">
        <f t="shared" si="231"/>
        <v>0</v>
      </c>
      <c r="O592" s="272"/>
      <c r="P592" s="281">
        <f t="shared" si="213"/>
        <v>0</v>
      </c>
    </row>
    <row r="593" spans="1:16" ht="117.75" hidden="1" customHeight="1">
      <c r="A593" s="226" t="s">
        <v>18</v>
      </c>
      <c r="B593" s="110" t="s">
        <v>404</v>
      </c>
      <c r="C593" s="224" t="s">
        <v>13</v>
      </c>
      <c r="D593" s="223" t="s">
        <v>51</v>
      </c>
      <c r="E593" s="224" t="s">
        <v>897</v>
      </c>
      <c r="F593" s="224" t="s">
        <v>19</v>
      </c>
      <c r="G593" s="224"/>
      <c r="H593" s="228">
        <f t="shared" si="231"/>
        <v>0</v>
      </c>
      <c r="I593" s="228"/>
      <c r="J593" s="231">
        <f t="shared" si="209"/>
        <v>0</v>
      </c>
      <c r="K593" s="228">
        <f t="shared" si="231"/>
        <v>0</v>
      </c>
      <c r="L593" s="228"/>
      <c r="M593" s="231">
        <f t="shared" si="212"/>
        <v>0</v>
      </c>
      <c r="N593" s="228">
        <f t="shared" si="231"/>
        <v>0</v>
      </c>
      <c r="O593" s="272"/>
      <c r="P593" s="281">
        <f t="shared" si="213"/>
        <v>0</v>
      </c>
    </row>
    <row r="594" spans="1:16" ht="38.25" hidden="1">
      <c r="A594" s="226" t="s">
        <v>20</v>
      </c>
      <c r="B594" s="110" t="s">
        <v>404</v>
      </c>
      <c r="C594" s="224" t="s">
        <v>13</v>
      </c>
      <c r="D594" s="223" t="s">
        <v>51</v>
      </c>
      <c r="E594" s="224" t="s">
        <v>897</v>
      </c>
      <c r="F594" s="224" t="s">
        <v>21</v>
      </c>
      <c r="G594" s="224"/>
      <c r="H594" s="228">
        <f t="shared" si="231"/>
        <v>0</v>
      </c>
      <c r="I594" s="228"/>
      <c r="J594" s="231">
        <f t="shared" si="209"/>
        <v>0</v>
      </c>
      <c r="K594" s="228">
        <f t="shared" si="231"/>
        <v>0</v>
      </c>
      <c r="L594" s="228"/>
      <c r="M594" s="231">
        <f t="shared" si="212"/>
        <v>0</v>
      </c>
      <c r="N594" s="228">
        <f t="shared" si="231"/>
        <v>0</v>
      </c>
      <c r="O594" s="272"/>
      <c r="P594" s="281">
        <f t="shared" si="213"/>
        <v>0</v>
      </c>
    </row>
    <row r="595" spans="1:16" hidden="1">
      <c r="A595" s="226" t="s">
        <v>898</v>
      </c>
      <c r="B595" s="110" t="s">
        <v>404</v>
      </c>
      <c r="C595" s="224" t="s">
        <v>13</v>
      </c>
      <c r="D595" s="223" t="s">
        <v>51</v>
      </c>
      <c r="E595" s="224" t="s">
        <v>897</v>
      </c>
      <c r="F595" s="224" t="s">
        <v>21</v>
      </c>
      <c r="G595" s="224" t="s">
        <v>197</v>
      </c>
      <c r="H595" s="228"/>
      <c r="I595" s="228"/>
      <c r="J595" s="231">
        <f t="shared" si="209"/>
        <v>0</v>
      </c>
      <c r="K595" s="228"/>
      <c r="L595" s="228"/>
      <c r="M595" s="231">
        <f t="shared" si="212"/>
        <v>0</v>
      </c>
      <c r="N595" s="118"/>
      <c r="O595" s="272"/>
      <c r="P595" s="281">
        <f t="shared" si="213"/>
        <v>0</v>
      </c>
    </row>
    <row r="596" spans="1:16" ht="74.25" customHeight="1">
      <c r="A596" s="23" t="s">
        <v>258</v>
      </c>
      <c r="B596" s="77" t="s">
        <v>404</v>
      </c>
      <c r="C596" s="223" t="s">
        <v>13</v>
      </c>
      <c r="D596" s="223" t="s">
        <v>51</v>
      </c>
      <c r="E596" s="22" t="s">
        <v>721</v>
      </c>
      <c r="F596" s="223"/>
      <c r="G596" s="223"/>
      <c r="H596" s="228">
        <f t="shared" ref="H596:P596" si="232">H597+H600</f>
        <v>326.60000000000002</v>
      </c>
      <c r="I596" s="228">
        <f t="shared" si="232"/>
        <v>0</v>
      </c>
      <c r="J596" s="231">
        <f t="shared" si="209"/>
        <v>326.60000000000002</v>
      </c>
      <c r="K596" s="228">
        <f t="shared" si="232"/>
        <v>326.60000000000002</v>
      </c>
      <c r="L596" s="228">
        <f t="shared" si="232"/>
        <v>0</v>
      </c>
      <c r="M596" s="228">
        <f t="shared" si="232"/>
        <v>326.60000000000002</v>
      </c>
      <c r="N596" s="228">
        <f t="shared" si="232"/>
        <v>326.60000000000002</v>
      </c>
      <c r="O596" s="228">
        <f t="shared" si="232"/>
        <v>0</v>
      </c>
      <c r="P596" s="228">
        <f t="shared" si="232"/>
        <v>326.60000000000002</v>
      </c>
    </row>
    <row r="597" spans="1:16" ht="91.5" customHeight="1">
      <c r="A597" s="226" t="s">
        <v>18</v>
      </c>
      <c r="B597" s="110" t="s">
        <v>404</v>
      </c>
      <c r="C597" s="224" t="s">
        <v>13</v>
      </c>
      <c r="D597" s="224" t="s">
        <v>51</v>
      </c>
      <c r="E597" s="225" t="s">
        <v>721</v>
      </c>
      <c r="F597" s="224" t="s">
        <v>19</v>
      </c>
      <c r="G597" s="224"/>
      <c r="H597" s="228">
        <f t="shared" ref="H597:P598" si="233">H598</f>
        <v>326.60000000000002</v>
      </c>
      <c r="I597" s="228">
        <f t="shared" si="233"/>
        <v>0</v>
      </c>
      <c r="J597" s="231">
        <f t="shared" si="209"/>
        <v>326.60000000000002</v>
      </c>
      <c r="K597" s="228">
        <f t="shared" si="233"/>
        <v>326.60000000000002</v>
      </c>
      <c r="L597" s="228">
        <f t="shared" si="233"/>
        <v>0</v>
      </c>
      <c r="M597" s="228">
        <f t="shared" si="233"/>
        <v>326.60000000000002</v>
      </c>
      <c r="N597" s="228">
        <f t="shared" si="233"/>
        <v>326.60000000000002</v>
      </c>
      <c r="O597" s="228">
        <f t="shared" si="233"/>
        <v>0</v>
      </c>
      <c r="P597" s="228">
        <f t="shared" si="233"/>
        <v>326.60000000000002</v>
      </c>
    </row>
    <row r="598" spans="1:16" ht="38.25">
      <c r="A598" s="226" t="s">
        <v>20</v>
      </c>
      <c r="B598" s="110" t="s">
        <v>404</v>
      </c>
      <c r="C598" s="224" t="s">
        <v>13</v>
      </c>
      <c r="D598" s="224" t="s">
        <v>51</v>
      </c>
      <c r="E598" s="225" t="s">
        <v>721</v>
      </c>
      <c r="F598" s="224" t="s">
        <v>21</v>
      </c>
      <c r="G598" s="224"/>
      <c r="H598" s="228">
        <f t="shared" si="233"/>
        <v>326.60000000000002</v>
      </c>
      <c r="I598" s="228">
        <f t="shared" si="233"/>
        <v>0</v>
      </c>
      <c r="J598" s="231">
        <f t="shared" si="209"/>
        <v>326.60000000000002</v>
      </c>
      <c r="K598" s="228">
        <f t="shared" si="233"/>
        <v>326.60000000000002</v>
      </c>
      <c r="L598" s="228">
        <f t="shared" si="233"/>
        <v>0</v>
      </c>
      <c r="M598" s="228">
        <f t="shared" si="233"/>
        <v>326.60000000000002</v>
      </c>
      <c r="N598" s="228">
        <f t="shared" si="233"/>
        <v>326.60000000000002</v>
      </c>
      <c r="O598" s="228">
        <f t="shared" si="233"/>
        <v>0</v>
      </c>
      <c r="P598" s="228">
        <f t="shared" si="233"/>
        <v>326.60000000000002</v>
      </c>
    </row>
    <row r="599" spans="1:16">
      <c r="A599" s="226" t="s">
        <v>11</v>
      </c>
      <c r="B599" s="110" t="s">
        <v>404</v>
      </c>
      <c r="C599" s="224" t="s">
        <v>13</v>
      </c>
      <c r="D599" s="224" t="s">
        <v>51</v>
      </c>
      <c r="E599" s="225" t="s">
        <v>721</v>
      </c>
      <c r="F599" s="224" t="s">
        <v>21</v>
      </c>
      <c r="G599" s="224" t="s">
        <v>12</v>
      </c>
      <c r="H599" s="233">
        <v>326.60000000000002</v>
      </c>
      <c r="I599" s="233"/>
      <c r="J599" s="231">
        <f t="shared" si="209"/>
        <v>326.60000000000002</v>
      </c>
      <c r="K599" s="118">
        <v>326.60000000000002</v>
      </c>
      <c r="L599" s="118"/>
      <c r="M599" s="231">
        <f t="shared" si="212"/>
        <v>326.60000000000002</v>
      </c>
      <c r="N599" s="118">
        <v>326.60000000000002</v>
      </c>
      <c r="O599" s="272"/>
      <c r="P599" s="281">
        <f t="shared" si="213"/>
        <v>326.60000000000002</v>
      </c>
    </row>
    <row r="600" spans="1:16" ht="38.25" hidden="1">
      <c r="A600" s="226" t="s">
        <v>35</v>
      </c>
      <c r="B600" s="110" t="s">
        <v>404</v>
      </c>
      <c r="C600" s="224" t="s">
        <v>13</v>
      </c>
      <c r="D600" s="224" t="s">
        <v>51</v>
      </c>
      <c r="E600" s="225" t="s">
        <v>721</v>
      </c>
      <c r="F600" s="224" t="s">
        <v>27</v>
      </c>
      <c r="G600" s="224"/>
      <c r="H600" s="228">
        <f t="shared" ref="H600:N601" si="234">H601</f>
        <v>0</v>
      </c>
      <c r="I600" s="228"/>
      <c r="J600" s="231">
        <f t="shared" si="209"/>
        <v>0</v>
      </c>
      <c r="K600" s="228">
        <f t="shared" si="234"/>
        <v>0</v>
      </c>
      <c r="L600" s="228"/>
      <c r="M600" s="231">
        <f t="shared" si="212"/>
        <v>0</v>
      </c>
      <c r="N600" s="228">
        <f t="shared" si="234"/>
        <v>0</v>
      </c>
      <c r="O600" s="272"/>
      <c r="P600" s="281">
        <f t="shared" si="213"/>
        <v>0</v>
      </c>
    </row>
    <row r="601" spans="1:16" ht="40.5" hidden="1" customHeight="1">
      <c r="A601" s="226" t="s">
        <v>28</v>
      </c>
      <c r="B601" s="110" t="s">
        <v>404</v>
      </c>
      <c r="C601" s="224" t="s">
        <v>13</v>
      </c>
      <c r="D601" s="224" t="s">
        <v>51</v>
      </c>
      <c r="E601" s="225" t="s">
        <v>721</v>
      </c>
      <c r="F601" s="224" t="s">
        <v>29</v>
      </c>
      <c r="G601" s="224"/>
      <c r="H601" s="228">
        <f t="shared" si="234"/>
        <v>0</v>
      </c>
      <c r="I601" s="228"/>
      <c r="J601" s="231">
        <f t="shared" si="209"/>
        <v>0</v>
      </c>
      <c r="K601" s="228">
        <f t="shared" si="234"/>
        <v>0</v>
      </c>
      <c r="L601" s="228"/>
      <c r="M601" s="231">
        <f t="shared" si="212"/>
        <v>0</v>
      </c>
      <c r="N601" s="228">
        <f t="shared" si="234"/>
        <v>0</v>
      </c>
      <c r="O601" s="272"/>
      <c r="P601" s="281">
        <f t="shared" si="213"/>
        <v>0</v>
      </c>
    </row>
    <row r="602" spans="1:16" hidden="1">
      <c r="A602" s="226" t="s">
        <v>57</v>
      </c>
      <c r="B602" s="110" t="s">
        <v>404</v>
      </c>
      <c r="C602" s="224" t="s">
        <v>13</v>
      </c>
      <c r="D602" s="224" t="s">
        <v>51</v>
      </c>
      <c r="E602" s="225" t="s">
        <v>721</v>
      </c>
      <c r="F602" s="224" t="s">
        <v>29</v>
      </c>
      <c r="G602" s="224" t="s">
        <v>12</v>
      </c>
      <c r="H602" s="233"/>
      <c r="I602" s="233"/>
      <c r="J602" s="231">
        <f t="shared" si="209"/>
        <v>0</v>
      </c>
      <c r="K602" s="118"/>
      <c r="L602" s="118"/>
      <c r="M602" s="231">
        <f t="shared" si="212"/>
        <v>0</v>
      </c>
      <c r="N602" s="118"/>
      <c r="O602" s="272"/>
      <c r="P602" s="281">
        <f t="shared" si="213"/>
        <v>0</v>
      </c>
    </row>
    <row r="603" spans="1:16" ht="76.5">
      <c r="A603" s="92" t="s">
        <v>254</v>
      </c>
      <c r="B603" s="123" t="s">
        <v>404</v>
      </c>
      <c r="C603" s="39" t="s">
        <v>13</v>
      </c>
      <c r="D603" s="39" t="s">
        <v>51</v>
      </c>
      <c r="E603" s="60" t="s">
        <v>722</v>
      </c>
      <c r="F603" s="39"/>
      <c r="G603" s="39"/>
      <c r="H603" s="228">
        <f t="shared" ref="H603:P603" si="235">H604+H607+H610</f>
        <v>955.99996999999996</v>
      </c>
      <c r="I603" s="228">
        <f t="shared" si="235"/>
        <v>0</v>
      </c>
      <c r="J603" s="231">
        <f t="shared" si="209"/>
        <v>955.99996999999996</v>
      </c>
      <c r="K603" s="228">
        <f t="shared" si="235"/>
        <v>770</v>
      </c>
      <c r="L603" s="228">
        <f t="shared" si="235"/>
        <v>0</v>
      </c>
      <c r="M603" s="228">
        <f t="shared" si="235"/>
        <v>770</v>
      </c>
      <c r="N603" s="228">
        <f t="shared" si="235"/>
        <v>790</v>
      </c>
      <c r="O603" s="228">
        <f t="shared" si="235"/>
        <v>0</v>
      </c>
      <c r="P603" s="228">
        <f t="shared" si="235"/>
        <v>790</v>
      </c>
    </row>
    <row r="604" spans="1:16" ht="66.75" customHeight="1">
      <c r="A604" s="226" t="s">
        <v>18</v>
      </c>
      <c r="B604" s="110" t="s">
        <v>404</v>
      </c>
      <c r="C604" s="224" t="s">
        <v>13</v>
      </c>
      <c r="D604" s="224" t="s">
        <v>51</v>
      </c>
      <c r="E604" s="225" t="s">
        <v>722</v>
      </c>
      <c r="F604" s="224" t="s">
        <v>19</v>
      </c>
      <c r="G604" s="224"/>
      <c r="H604" s="228">
        <f t="shared" ref="H604:P605" si="236">H605</f>
        <v>884.15679999999998</v>
      </c>
      <c r="I604" s="228">
        <f t="shared" si="236"/>
        <v>0</v>
      </c>
      <c r="J604" s="231">
        <f t="shared" si="209"/>
        <v>884.15679999999998</v>
      </c>
      <c r="K604" s="228">
        <f t="shared" si="236"/>
        <v>720</v>
      </c>
      <c r="L604" s="228">
        <f t="shared" si="236"/>
        <v>0</v>
      </c>
      <c r="M604" s="228">
        <f t="shared" si="236"/>
        <v>720</v>
      </c>
      <c r="N604" s="228">
        <f t="shared" si="236"/>
        <v>720</v>
      </c>
      <c r="O604" s="228">
        <f t="shared" si="236"/>
        <v>0</v>
      </c>
      <c r="P604" s="228">
        <f t="shared" si="236"/>
        <v>720</v>
      </c>
    </row>
    <row r="605" spans="1:16" ht="42" customHeight="1">
      <c r="A605" s="226" t="s">
        <v>20</v>
      </c>
      <c r="B605" s="110" t="s">
        <v>404</v>
      </c>
      <c r="C605" s="224" t="s">
        <v>13</v>
      </c>
      <c r="D605" s="224" t="s">
        <v>51</v>
      </c>
      <c r="E605" s="225" t="s">
        <v>722</v>
      </c>
      <c r="F605" s="224" t="s">
        <v>21</v>
      </c>
      <c r="G605" s="224"/>
      <c r="H605" s="228">
        <f t="shared" si="236"/>
        <v>884.15679999999998</v>
      </c>
      <c r="I605" s="228">
        <f t="shared" si="236"/>
        <v>0</v>
      </c>
      <c r="J605" s="231">
        <f t="shared" si="209"/>
        <v>884.15679999999998</v>
      </c>
      <c r="K605" s="228">
        <f t="shared" si="236"/>
        <v>720</v>
      </c>
      <c r="L605" s="228">
        <f t="shared" si="236"/>
        <v>0</v>
      </c>
      <c r="M605" s="228">
        <f t="shared" si="236"/>
        <v>720</v>
      </c>
      <c r="N605" s="228">
        <f t="shared" si="236"/>
        <v>720</v>
      </c>
      <c r="O605" s="228">
        <f t="shared" si="236"/>
        <v>0</v>
      </c>
      <c r="P605" s="228">
        <f t="shared" si="236"/>
        <v>720</v>
      </c>
    </row>
    <row r="606" spans="1:16">
      <c r="A606" s="226" t="s">
        <v>9</v>
      </c>
      <c r="B606" s="110" t="s">
        <v>404</v>
      </c>
      <c r="C606" s="224" t="s">
        <v>13</v>
      </c>
      <c r="D606" s="224" t="s">
        <v>51</v>
      </c>
      <c r="E606" s="225" t="s">
        <v>722</v>
      </c>
      <c r="F606" s="224" t="s">
        <v>21</v>
      </c>
      <c r="G606" s="224" t="s">
        <v>10</v>
      </c>
      <c r="H606" s="233">
        <v>884.15679999999998</v>
      </c>
      <c r="I606" s="233"/>
      <c r="J606" s="292">
        <f t="shared" si="209"/>
        <v>884.15679999999998</v>
      </c>
      <c r="K606" s="120">
        <v>720</v>
      </c>
      <c r="L606" s="120"/>
      <c r="M606" s="231">
        <f t="shared" si="212"/>
        <v>720</v>
      </c>
      <c r="N606" s="120">
        <v>720</v>
      </c>
      <c r="O606" s="272"/>
      <c r="P606" s="281">
        <f t="shared" si="213"/>
        <v>720</v>
      </c>
    </row>
    <row r="607" spans="1:16" ht="37.5" customHeight="1">
      <c r="A607" s="226" t="s">
        <v>35</v>
      </c>
      <c r="B607" s="110" t="s">
        <v>404</v>
      </c>
      <c r="C607" s="224" t="s">
        <v>13</v>
      </c>
      <c r="D607" s="224" t="s">
        <v>51</v>
      </c>
      <c r="E607" s="225" t="s">
        <v>722</v>
      </c>
      <c r="F607" s="224" t="s">
        <v>27</v>
      </c>
      <c r="G607" s="224"/>
      <c r="H607" s="228">
        <f t="shared" ref="H607:P608" si="237">H608</f>
        <v>70</v>
      </c>
      <c r="I607" s="228">
        <f t="shared" si="237"/>
        <v>0</v>
      </c>
      <c r="J607" s="231">
        <f t="shared" ref="J607:J670" si="238">H607+I607</f>
        <v>70</v>
      </c>
      <c r="K607" s="228">
        <f t="shared" si="237"/>
        <v>50</v>
      </c>
      <c r="L607" s="228">
        <f t="shared" si="237"/>
        <v>0</v>
      </c>
      <c r="M607" s="228">
        <f t="shared" si="237"/>
        <v>50</v>
      </c>
      <c r="N607" s="228">
        <f t="shared" si="237"/>
        <v>70</v>
      </c>
      <c r="O607" s="228">
        <f t="shared" si="237"/>
        <v>0</v>
      </c>
      <c r="P607" s="228">
        <f t="shared" si="237"/>
        <v>70</v>
      </c>
    </row>
    <row r="608" spans="1:16" ht="42" customHeight="1">
      <c r="A608" s="226" t="s">
        <v>28</v>
      </c>
      <c r="B608" s="110" t="s">
        <v>404</v>
      </c>
      <c r="C608" s="224" t="s">
        <v>13</v>
      </c>
      <c r="D608" s="224" t="s">
        <v>51</v>
      </c>
      <c r="E608" s="225" t="s">
        <v>722</v>
      </c>
      <c r="F608" s="224" t="s">
        <v>29</v>
      </c>
      <c r="G608" s="224"/>
      <c r="H608" s="228">
        <f t="shared" si="237"/>
        <v>70</v>
      </c>
      <c r="I608" s="228">
        <f t="shared" si="237"/>
        <v>0</v>
      </c>
      <c r="J608" s="231">
        <f t="shared" si="238"/>
        <v>70</v>
      </c>
      <c r="K608" s="228">
        <f t="shared" si="237"/>
        <v>50</v>
      </c>
      <c r="L608" s="228">
        <f t="shared" si="237"/>
        <v>0</v>
      </c>
      <c r="M608" s="228">
        <f t="shared" si="237"/>
        <v>50</v>
      </c>
      <c r="N608" s="228">
        <f t="shared" si="237"/>
        <v>70</v>
      </c>
      <c r="O608" s="228">
        <f t="shared" si="237"/>
        <v>0</v>
      </c>
      <c r="P608" s="228">
        <f t="shared" si="237"/>
        <v>70</v>
      </c>
    </row>
    <row r="609" spans="1:16">
      <c r="A609" s="226" t="s">
        <v>9</v>
      </c>
      <c r="B609" s="110" t="s">
        <v>404</v>
      </c>
      <c r="C609" s="224" t="s">
        <v>13</v>
      </c>
      <c r="D609" s="224" t="s">
        <v>51</v>
      </c>
      <c r="E609" s="225" t="s">
        <v>722</v>
      </c>
      <c r="F609" s="224" t="s">
        <v>29</v>
      </c>
      <c r="G609" s="224" t="s">
        <v>10</v>
      </c>
      <c r="H609" s="233">
        <v>70</v>
      </c>
      <c r="I609" s="233"/>
      <c r="J609" s="231">
        <f t="shared" si="238"/>
        <v>70</v>
      </c>
      <c r="K609" s="120">
        <v>50</v>
      </c>
      <c r="L609" s="120"/>
      <c r="M609" s="231">
        <f t="shared" ref="M609:M672" si="239">K609+L609</f>
        <v>50</v>
      </c>
      <c r="N609" s="120">
        <v>70</v>
      </c>
      <c r="O609" s="272"/>
      <c r="P609" s="281">
        <f t="shared" ref="P609:P672" si="240">N609+O609</f>
        <v>70</v>
      </c>
    </row>
    <row r="610" spans="1:16">
      <c r="A610" s="226" t="s">
        <v>30</v>
      </c>
      <c r="B610" s="110" t="s">
        <v>404</v>
      </c>
      <c r="C610" s="224" t="s">
        <v>13</v>
      </c>
      <c r="D610" s="224" t="s">
        <v>51</v>
      </c>
      <c r="E610" s="224" t="s">
        <v>722</v>
      </c>
      <c r="F610" s="224" t="s">
        <v>31</v>
      </c>
      <c r="G610" s="224"/>
      <c r="H610" s="228">
        <f t="shared" ref="H610:P611" si="241">H611</f>
        <v>1.84317</v>
      </c>
      <c r="I610" s="228">
        <f t="shared" si="241"/>
        <v>0</v>
      </c>
      <c r="J610" s="231">
        <f t="shared" si="238"/>
        <v>1.84317</v>
      </c>
      <c r="K610" s="228">
        <f t="shared" si="241"/>
        <v>0</v>
      </c>
      <c r="L610" s="228">
        <f t="shared" si="241"/>
        <v>0</v>
      </c>
      <c r="M610" s="228">
        <f t="shared" si="241"/>
        <v>0</v>
      </c>
      <c r="N610" s="228">
        <f t="shared" si="241"/>
        <v>0</v>
      </c>
      <c r="O610" s="228">
        <f t="shared" si="241"/>
        <v>0</v>
      </c>
      <c r="P610" s="228">
        <f t="shared" si="241"/>
        <v>0</v>
      </c>
    </row>
    <row r="611" spans="1:16" ht="24.75" customHeight="1">
      <c r="A611" s="226" t="s">
        <v>32</v>
      </c>
      <c r="B611" s="110" t="s">
        <v>404</v>
      </c>
      <c r="C611" s="224" t="s">
        <v>13</v>
      </c>
      <c r="D611" s="224" t="s">
        <v>51</v>
      </c>
      <c r="E611" s="224" t="s">
        <v>722</v>
      </c>
      <c r="F611" s="224" t="s">
        <v>33</v>
      </c>
      <c r="G611" s="224"/>
      <c r="H611" s="228">
        <f t="shared" si="241"/>
        <v>1.84317</v>
      </c>
      <c r="I611" s="228">
        <f t="shared" si="241"/>
        <v>0</v>
      </c>
      <c r="J611" s="231">
        <f t="shared" si="238"/>
        <v>1.84317</v>
      </c>
      <c r="K611" s="228">
        <f t="shared" si="241"/>
        <v>0</v>
      </c>
      <c r="L611" s="228">
        <f t="shared" si="241"/>
        <v>0</v>
      </c>
      <c r="M611" s="228">
        <f t="shared" si="241"/>
        <v>0</v>
      </c>
      <c r="N611" s="228">
        <f t="shared" si="241"/>
        <v>0</v>
      </c>
      <c r="O611" s="228">
        <f t="shared" si="241"/>
        <v>0</v>
      </c>
      <c r="P611" s="228">
        <f t="shared" si="241"/>
        <v>0</v>
      </c>
    </row>
    <row r="612" spans="1:16">
      <c r="A612" s="226" t="s">
        <v>94</v>
      </c>
      <c r="B612" s="110" t="s">
        <v>404</v>
      </c>
      <c r="C612" s="224" t="s">
        <v>13</v>
      </c>
      <c r="D612" s="224" t="s">
        <v>51</v>
      </c>
      <c r="E612" s="224" t="s">
        <v>722</v>
      </c>
      <c r="F612" s="224" t="s">
        <v>33</v>
      </c>
      <c r="G612" s="224" t="s">
        <v>10</v>
      </c>
      <c r="H612" s="233">
        <v>1.84317</v>
      </c>
      <c r="I612" s="233"/>
      <c r="J612" s="231">
        <f t="shared" si="238"/>
        <v>1.84317</v>
      </c>
      <c r="K612" s="118">
        <v>0</v>
      </c>
      <c r="L612" s="118"/>
      <c r="M612" s="231">
        <f t="shared" si="239"/>
        <v>0</v>
      </c>
      <c r="N612" s="118"/>
      <c r="O612" s="272"/>
      <c r="P612" s="281">
        <f t="shared" si="240"/>
        <v>0</v>
      </c>
    </row>
    <row r="613" spans="1:16">
      <c r="A613" s="36" t="s">
        <v>408</v>
      </c>
      <c r="B613" s="111" t="s">
        <v>404</v>
      </c>
      <c r="C613" s="223" t="s">
        <v>95</v>
      </c>
      <c r="D613" s="223"/>
      <c r="E613" s="223"/>
      <c r="F613" s="223"/>
      <c r="G613" s="223"/>
      <c r="H613" s="229">
        <f>H614+H643+H927+H967+H1016</f>
        <v>142967.948</v>
      </c>
      <c r="I613" s="229">
        <f>I614+I643+I927+I967+I1016</f>
        <v>4588.3</v>
      </c>
      <c r="J613" s="231">
        <f t="shared" si="238"/>
        <v>147556.24799999999</v>
      </c>
      <c r="K613" s="229">
        <f t="shared" ref="K613:P613" si="242">K614+K643+K927+K967+K1016</f>
        <v>143778.79657000001</v>
      </c>
      <c r="L613" s="229">
        <f t="shared" si="242"/>
        <v>84</v>
      </c>
      <c r="M613" s="229">
        <f t="shared" si="242"/>
        <v>143862.79657000001</v>
      </c>
      <c r="N613" s="229">
        <f t="shared" si="242"/>
        <v>142129.5</v>
      </c>
      <c r="O613" s="229">
        <f t="shared" si="242"/>
        <v>90</v>
      </c>
      <c r="P613" s="229">
        <f t="shared" si="242"/>
        <v>142219.5</v>
      </c>
    </row>
    <row r="614" spans="1:16">
      <c r="A614" s="36" t="s">
        <v>96</v>
      </c>
      <c r="B614" s="111" t="s">
        <v>404</v>
      </c>
      <c r="C614" s="223" t="s">
        <v>95</v>
      </c>
      <c r="D614" s="223" t="s">
        <v>97</v>
      </c>
      <c r="E614" s="223"/>
      <c r="F614" s="223"/>
      <c r="G614" s="223"/>
      <c r="H614" s="229">
        <v>0</v>
      </c>
      <c r="I614" s="229">
        <f t="shared" ref="I614:P614" si="243">I615</f>
        <v>320</v>
      </c>
      <c r="J614" s="231">
        <f t="shared" si="238"/>
        <v>320</v>
      </c>
      <c r="K614" s="229">
        <f t="shared" si="243"/>
        <v>11932.9</v>
      </c>
      <c r="L614" s="229">
        <f t="shared" si="243"/>
        <v>0</v>
      </c>
      <c r="M614" s="229">
        <f t="shared" si="243"/>
        <v>11932.9</v>
      </c>
      <c r="N614" s="229">
        <f t="shared" si="243"/>
        <v>11132.9</v>
      </c>
      <c r="O614" s="229">
        <f t="shared" si="243"/>
        <v>0</v>
      </c>
      <c r="P614" s="229">
        <f t="shared" si="243"/>
        <v>11132.9</v>
      </c>
    </row>
    <row r="615" spans="1:16" ht="38.25">
      <c r="A615" s="36" t="s">
        <v>723</v>
      </c>
      <c r="B615" s="111" t="s">
        <v>404</v>
      </c>
      <c r="C615" s="223" t="s">
        <v>95</v>
      </c>
      <c r="D615" s="223" t="s">
        <v>97</v>
      </c>
      <c r="E615" s="223" t="s">
        <v>735</v>
      </c>
      <c r="F615" s="223"/>
      <c r="G615" s="223"/>
      <c r="H615" s="228">
        <f t="shared" ref="H615:P615" si="244" xml:space="preserve"> H616</f>
        <v>12905.6</v>
      </c>
      <c r="I615" s="228">
        <f t="shared" si="244"/>
        <v>320</v>
      </c>
      <c r="J615" s="231">
        <f t="shared" si="238"/>
        <v>13225.6</v>
      </c>
      <c r="K615" s="228">
        <f t="shared" si="244"/>
        <v>11932.9</v>
      </c>
      <c r="L615" s="228">
        <f t="shared" si="244"/>
        <v>0</v>
      </c>
      <c r="M615" s="228">
        <f t="shared" si="244"/>
        <v>11932.9</v>
      </c>
      <c r="N615" s="228">
        <f t="shared" si="244"/>
        <v>11132.9</v>
      </c>
      <c r="O615" s="228">
        <f t="shared" si="244"/>
        <v>0</v>
      </c>
      <c r="P615" s="228">
        <f t="shared" si="244"/>
        <v>11132.9</v>
      </c>
    </row>
    <row r="616" spans="1:16" ht="56.25" customHeight="1">
      <c r="A616" s="98" t="s">
        <v>724</v>
      </c>
      <c r="B616" s="130" t="s">
        <v>404</v>
      </c>
      <c r="C616" s="18" t="s">
        <v>95</v>
      </c>
      <c r="D616" s="18" t="s">
        <v>97</v>
      </c>
      <c r="E616" s="18" t="s">
        <v>725</v>
      </c>
      <c r="F616" s="18"/>
      <c r="G616" s="18"/>
      <c r="H616" s="228">
        <f t="shared" ref="H616:P616" si="245">H617</f>
        <v>12905.6</v>
      </c>
      <c r="I616" s="228">
        <f t="shared" si="245"/>
        <v>320</v>
      </c>
      <c r="J616" s="231">
        <f t="shared" si="238"/>
        <v>13225.6</v>
      </c>
      <c r="K616" s="228">
        <f t="shared" si="245"/>
        <v>11932.9</v>
      </c>
      <c r="L616" s="228">
        <f t="shared" si="245"/>
        <v>0</v>
      </c>
      <c r="M616" s="228">
        <f t="shared" si="245"/>
        <v>11932.9</v>
      </c>
      <c r="N616" s="228">
        <f t="shared" si="245"/>
        <v>11132.9</v>
      </c>
      <c r="O616" s="228">
        <f t="shared" si="245"/>
        <v>0</v>
      </c>
      <c r="P616" s="228">
        <f t="shared" si="245"/>
        <v>11132.9</v>
      </c>
    </row>
    <row r="617" spans="1:16" ht="53.25" customHeight="1">
      <c r="A617" s="68" t="s">
        <v>726</v>
      </c>
      <c r="B617" s="74" t="s">
        <v>404</v>
      </c>
      <c r="C617" s="224" t="s">
        <v>95</v>
      </c>
      <c r="D617" s="224" t="s">
        <v>97</v>
      </c>
      <c r="E617" s="225" t="s">
        <v>727</v>
      </c>
      <c r="F617" s="224"/>
      <c r="G617" s="224"/>
      <c r="H617" s="228">
        <f t="shared" ref="H617:P617" si="246">H618+H622+H626+H631+H635+H639</f>
        <v>12905.6</v>
      </c>
      <c r="I617" s="228">
        <f t="shared" si="246"/>
        <v>320</v>
      </c>
      <c r="J617" s="231">
        <f t="shared" si="238"/>
        <v>13225.6</v>
      </c>
      <c r="K617" s="228">
        <f t="shared" si="246"/>
        <v>11932.9</v>
      </c>
      <c r="L617" s="228">
        <f t="shared" si="246"/>
        <v>0</v>
      </c>
      <c r="M617" s="228">
        <f t="shared" si="246"/>
        <v>11932.9</v>
      </c>
      <c r="N617" s="228">
        <f t="shared" si="246"/>
        <v>11132.9</v>
      </c>
      <c r="O617" s="228">
        <f t="shared" si="246"/>
        <v>0</v>
      </c>
      <c r="P617" s="228">
        <f t="shared" si="246"/>
        <v>11132.9</v>
      </c>
    </row>
    <row r="618" spans="1:16" ht="93" customHeight="1">
      <c r="A618" s="26" t="s">
        <v>285</v>
      </c>
      <c r="B618" s="74" t="s">
        <v>404</v>
      </c>
      <c r="C618" s="224" t="s">
        <v>95</v>
      </c>
      <c r="D618" s="224" t="s">
        <v>97</v>
      </c>
      <c r="E618" s="225" t="s">
        <v>728</v>
      </c>
      <c r="F618" s="224"/>
      <c r="G618" s="224"/>
      <c r="H618" s="228">
        <f t="shared" ref="H618:P620" si="247">H619</f>
        <v>7633.9</v>
      </c>
      <c r="I618" s="228">
        <f t="shared" si="247"/>
        <v>0</v>
      </c>
      <c r="J618" s="231">
        <f t="shared" si="238"/>
        <v>7633.9</v>
      </c>
      <c r="K618" s="228">
        <f t="shared" si="247"/>
        <v>7633.9</v>
      </c>
      <c r="L618" s="228">
        <f t="shared" si="247"/>
        <v>0</v>
      </c>
      <c r="M618" s="228">
        <f t="shared" si="247"/>
        <v>7633.9</v>
      </c>
      <c r="N618" s="228">
        <f t="shared" si="247"/>
        <v>7633.9</v>
      </c>
      <c r="O618" s="228">
        <f t="shared" si="247"/>
        <v>0</v>
      </c>
      <c r="P618" s="228">
        <f t="shared" si="247"/>
        <v>7633.9</v>
      </c>
    </row>
    <row r="619" spans="1:16" ht="51" customHeight="1">
      <c r="A619" s="227" t="s">
        <v>173</v>
      </c>
      <c r="B619" s="230" t="s">
        <v>404</v>
      </c>
      <c r="C619" s="224" t="s">
        <v>95</v>
      </c>
      <c r="D619" s="224" t="s">
        <v>97</v>
      </c>
      <c r="E619" s="225" t="s">
        <v>728</v>
      </c>
      <c r="F619" s="224" t="s">
        <v>99</v>
      </c>
      <c r="G619" s="224"/>
      <c r="H619" s="228">
        <f t="shared" si="247"/>
        <v>7633.9</v>
      </c>
      <c r="I619" s="228">
        <f t="shared" si="247"/>
        <v>0</v>
      </c>
      <c r="J619" s="231">
        <f t="shared" si="238"/>
        <v>7633.9</v>
      </c>
      <c r="K619" s="228">
        <f t="shared" si="247"/>
        <v>7633.9</v>
      </c>
      <c r="L619" s="228">
        <f t="shared" si="247"/>
        <v>0</v>
      </c>
      <c r="M619" s="228">
        <f t="shared" si="247"/>
        <v>7633.9</v>
      </c>
      <c r="N619" s="228">
        <f t="shared" si="247"/>
        <v>7633.9</v>
      </c>
      <c r="O619" s="228">
        <f t="shared" si="247"/>
        <v>0</v>
      </c>
      <c r="P619" s="228">
        <f t="shared" si="247"/>
        <v>7633.9</v>
      </c>
    </row>
    <row r="620" spans="1:16" ht="15" customHeight="1">
      <c r="A620" s="227" t="s">
        <v>100</v>
      </c>
      <c r="B620" s="230" t="s">
        <v>404</v>
      </c>
      <c r="C620" s="224" t="s">
        <v>95</v>
      </c>
      <c r="D620" s="224" t="s">
        <v>97</v>
      </c>
      <c r="E620" s="225" t="s">
        <v>728</v>
      </c>
      <c r="F620" s="224" t="s">
        <v>101</v>
      </c>
      <c r="G620" s="224"/>
      <c r="H620" s="228">
        <f t="shared" si="247"/>
        <v>7633.9</v>
      </c>
      <c r="I620" s="228">
        <f t="shared" si="247"/>
        <v>0</v>
      </c>
      <c r="J620" s="231">
        <f t="shared" si="238"/>
        <v>7633.9</v>
      </c>
      <c r="K620" s="228">
        <f t="shared" si="247"/>
        <v>7633.9</v>
      </c>
      <c r="L620" s="228">
        <f t="shared" si="247"/>
        <v>0</v>
      </c>
      <c r="M620" s="228">
        <f t="shared" si="247"/>
        <v>7633.9</v>
      </c>
      <c r="N620" s="228">
        <f t="shared" si="247"/>
        <v>7633.9</v>
      </c>
      <c r="O620" s="228">
        <f t="shared" si="247"/>
        <v>0</v>
      </c>
      <c r="P620" s="228">
        <f t="shared" si="247"/>
        <v>7633.9</v>
      </c>
    </row>
    <row r="621" spans="1:16">
      <c r="A621" s="227" t="s">
        <v>11</v>
      </c>
      <c r="B621" s="230" t="s">
        <v>404</v>
      </c>
      <c r="C621" s="224" t="s">
        <v>95</v>
      </c>
      <c r="D621" s="224" t="s">
        <v>97</v>
      </c>
      <c r="E621" s="225" t="s">
        <v>728</v>
      </c>
      <c r="F621" s="224" t="s">
        <v>101</v>
      </c>
      <c r="G621" s="224" t="s">
        <v>12</v>
      </c>
      <c r="H621" s="233">
        <v>7633.9</v>
      </c>
      <c r="I621" s="233"/>
      <c r="J621" s="231">
        <f t="shared" si="238"/>
        <v>7633.9</v>
      </c>
      <c r="K621" s="120">
        <v>7633.9</v>
      </c>
      <c r="L621" s="120"/>
      <c r="M621" s="231">
        <f t="shared" si="239"/>
        <v>7633.9</v>
      </c>
      <c r="N621" s="118">
        <v>7633.9</v>
      </c>
      <c r="O621" s="272"/>
      <c r="P621" s="281">
        <f t="shared" si="240"/>
        <v>7633.9</v>
      </c>
    </row>
    <row r="622" spans="1:16" ht="76.5" hidden="1" customHeight="1">
      <c r="A622" s="254" t="s">
        <v>586</v>
      </c>
      <c r="B622" s="230" t="s">
        <v>404</v>
      </c>
      <c r="C622" s="224" t="s">
        <v>95</v>
      </c>
      <c r="D622" s="224" t="s">
        <v>97</v>
      </c>
      <c r="E622" s="225" t="s">
        <v>729</v>
      </c>
      <c r="F622" s="224"/>
      <c r="G622" s="224"/>
      <c r="H622" s="228">
        <f t="shared" ref="H622:K624" si="248">H623</f>
        <v>0</v>
      </c>
      <c r="I622" s="228"/>
      <c r="J622" s="231">
        <f t="shared" si="238"/>
        <v>0</v>
      </c>
      <c r="K622" s="228">
        <f t="shared" si="248"/>
        <v>0</v>
      </c>
      <c r="L622" s="228"/>
      <c r="M622" s="231">
        <f t="shared" si="239"/>
        <v>0</v>
      </c>
      <c r="N622" s="118"/>
      <c r="O622" s="272"/>
      <c r="P622" s="281">
        <f t="shared" si="240"/>
        <v>0</v>
      </c>
    </row>
    <row r="623" spans="1:16" ht="54.75" hidden="1" customHeight="1">
      <c r="A623" s="227" t="s">
        <v>111</v>
      </c>
      <c r="B623" s="230" t="s">
        <v>404</v>
      </c>
      <c r="C623" s="224" t="s">
        <v>95</v>
      </c>
      <c r="D623" s="224" t="s">
        <v>97</v>
      </c>
      <c r="E623" s="225" t="s">
        <v>729</v>
      </c>
      <c r="F623" s="224" t="s">
        <v>99</v>
      </c>
      <c r="G623" s="224"/>
      <c r="H623" s="228">
        <f t="shared" si="248"/>
        <v>0</v>
      </c>
      <c r="I623" s="228"/>
      <c r="J623" s="231">
        <f t="shared" si="238"/>
        <v>0</v>
      </c>
      <c r="K623" s="228">
        <f t="shared" si="248"/>
        <v>0</v>
      </c>
      <c r="L623" s="228"/>
      <c r="M623" s="231">
        <f t="shared" si="239"/>
        <v>0</v>
      </c>
      <c r="N623" s="118"/>
      <c r="O623" s="272"/>
      <c r="P623" s="281">
        <f t="shared" si="240"/>
        <v>0</v>
      </c>
    </row>
    <row r="624" spans="1:16" ht="14.25" hidden="1" customHeight="1">
      <c r="A624" s="227" t="s">
        <v>100</v>
      </c>
      <c r="B624" s="230" t="s">
        <v>404</v>
      </c>
      <c r="C624" s="224" t="s">
        <v>95</v>
      </c>
      <c r="D624" s="224" t="s">
        <v>97</v>
      </c>
      <c r="E624" s="225" t="s">
        <v>729</v>
      </c>
      <c r="F624" s="224" t="s">
        <v>101</v>
      </c>
      <c r="G624" s="224"/>
      <c r="H624" s="228">
        <f t="shared" si="248"/>
        <v>0</v>
      </c>
      <c r="I624" s="228"/>
      <c r="J624" s="231">
        <f t="shared" si="238"/>
        <v>0</v>
      </c>
      <c r="K624" s="228">
        <f t="shared" si="248"/>
        <v>0</v>
      </c>
      <c r="L624" s="228"/>
      <c r="M624" s="231">
        <f t="shared" si="239"/>
        <v>0</v>
      </c>
      <c r="N624" s="118"/>
      <c r="O624" s="272"/>
      <c r="P624" s="281">
        <f t="shared" si="240"/>
        <v>0</v>
      </c>
    </row>
    <row r="625" spans="1:16" hidden="1">
      <c r="A625" s="227" t="s">
        <v>11</v>
      </c>
      <c r="B625" s="230" t="s">
        <v>404</v>
      </c>
      <c r="C625" s="224" t="s">
        <v>95</v>
      </c>
      <c r="D625" s="224" t="s">
        <v>97</v>
      </c>
      <c r="E625" s="225" t="s">
        <v>729</v>
      </c>
      <c r="F625" s="224" t="s">
        <v>101</v>
      </c>
      <c r="G625" s="224" t="s">
        <v>12</v>
      </c>
      <c r="H625" s="233"/>
      <c r="I625" s="233"/>
      <c r="J625" s="231">
        <f t="shared" si="238"/>
        <v>0</v>
      </c>
      <c r="K625" s="118"/>
      <c r="L625" s="118"/>
      <c r="M625" s="231">
        <f t="shared" si="239"/>
        <v>0</v>
      </c>
      <c r="N625" s="118"/>
      <c r="O625" s="272"/>
      <c r="P625" s="281">
        <f t="shared" si="240"/>
        <v>0</v>
      </c>
    </row>
    <row r="626" spans="1:16" ht="29.25" customHeight="1">
      <c r="A626" s="227" t="s">
        <v>637</v>
      </c>
      <c r="B626" s="230" t="s">
        <v>404</v>
      </c>
      <c r="C626" s="224" t="s">
        <v>95</v>
      </c>
      <c r="D626" s="224" t="s">
        <v>97</v>
      </c>
      <c r="E626" s="225" t="s">
        <v>730</v>
      </c>
      <c r="F626" s="224"/>
      <c r="G626" s="224"/>
      <c r="H626" s="228">
        <f t="shared" ref="H626:P627" si="249">H627</f>
        <v>2768.6</v>
      </c>
      <c r="I626" s="228">
        <f t="shared" si="249"/>
        <v>320</v>
      </c>
      <c r="J626" s="231">
        <f t="shared" si="238"/>
        <v>3088.6</v>
      </c>
      <c r="K626" s="228">
        <f t="shared" si="249"/>
        <v>2300</v>
      </c>
      <c r="L626" s="228">
        <f t="shared" si="249"/>
        <v>0</v>
      </c>
      <c r="M626" s="228">
        <f t="shared" si="249"/>
        <v>2300</v>
      </c>
      <c r="N626" s="228">
        <f t="shared" si="249"/>
        <v>1500</v>
      </c>
      <c r="O626" s="228">
        <f t="shared" si="249"/>
        <v>0</v>
      </c>
      <c r="P626" s="228">
        <f t="shared" si="249"/>
        <v>1500</v>
      </c>
    </row>
    <row r="627" spans="1:16" ht="51" customHeight="1">
      <c r="A627" s="227" t="s">
        <v>174</v>
      </c>
      <c r="B627" s="230" t="s">
        <v>404</v>
      </c>
      <c r="C627" s="224" t="s">
        <v>95</v>
      </c>
      <c r="D627" s="224" t="s">
        <v>97</v>
      </c>
      <c r="E627" s="225" t="s">
        <v>730</v>
      </c>
      <c r="F627" s="224" t="s">
        <v>99</v>
      </c>
      <c r="G627" s="224"/>
      <c r="H627" s="228">
        <f t="shared" si="249"/>
        <v>2768.6</v>
      </c>
      <c r="I627" s="228">
        <f t="shared" si="249"/>
        <v>320</v>
      </c>
      <c r="J627" s="231">
        <f t="shared" si="238"/>
        <v>3088.6</v>
      </c>
      <c r="K627" s="228">
        <f t="shared" si="249"/>
        <v>2300</v>
      </c>
      <c r="L627" s="228">
        <f t="shared" si="249"/>
        <v>0</v>
      </c>
      <c r="M627" s="228">
        <f t="shared" si="249"/>
        <v>2300</v>
      </c>
      <c r="N627" s="228">
        <f t="shared" si="249"/>
        <v>1500</v>
      </c>
      <c r="O627" s="228">
        <f t="shared" si="249"/>
        <v>0</v>
      </c>
      <c r="P627" s="228">
        <f t="shared" si="249"/>
        <v>1500</v>
      </c>
    </row>
    <row r="628" spans="1:16" ht="15.75" customHeight="1">
      <c r="A628" s="227" t="s">
        <v>100</v>
      </c>
      <c r="B628" s="230" t="s">
        <v>404</v>
      </c>
      <c r="C628" s="224" t="s">
        <v>95</v>
      </c>
      <c r="D628" s="224" t="s">
        <v>97</v>
      </c>
      <c r="E628" s="225" t="s">
        <v>730</v>
      </c>
      <c r="F628" s="224" t="s">
        <v>101</v>
      </c>
      <c r="G628" s="224"/>
      <c r="H628" s="228">
        <f t="shared" ref="H628:P628" si="250">H629+H630</f>
        <v>2768.6</v>
      </c>
      <c r="I628" s="228">
        <f t="shared" si="250"/>
        <v>320</v>
      </c>
      <c r="J628" s="231">
        <f t="shared" si="238"/>
        <v>3088.6</v>
      </c>
      <c r="K628" s="228">
        <f t="shared" si="250"/>
        <v>2300</v>
      </c>
      <c r="L628" s="228">
        <f t="shared" si="250"/>
        <v>0</v>
      </c>
      <c r="M628" s="228">
        <f t="shared" si="250"/>
        <v>2300</v>
      </c>
      <c r="N628" s="228">
        <f t="shared" si="250"/>
        <v>1500</v>
      </c>
      <c r="O628" s="228">
        <f t="shared" si="250"/>
        <v>0</v>
      </c>
      <c r="P628" s="228">
        <f t="shared" si="250"/>
        <v>1500</v>
      </c>
    </row>
    <row r="629" spans="1:16">
      <c r="A629" s="227" t="s">
        <v>9</v>
      </c>
      <c r="B629" s="230" t="s">
        <v>404</v>
      </c>
      <c r="C629" s="224" t="s">
        <v>95</v>
      </c>
      <c r="D629" s="224" t="s">
        <v>97</v>
      </c>
      <c r="E629" s="225" t="s">
        <v>730</v>
      </c>
      <c r="F629" s="224" t="s">
        <v>101</v>
      </c>
      <c r="G629" s="224" t="s">
        <v>10</v>
      </c>
      <c r="H629" s="233">
        <v>2768.6</v>
      </c>
      <c r="I629" s="233">
        <v>320</v>
      </c>
      <c r="J629" s="231">
        <f t="shared" si="238"/>
        <v>3088.6</v>
      </c>
      <c r="K629" s="120">
        <v>2300</v>
      </c>
      <c r="L629" s="120"/>
      <c r="M629" s="231">
        <f t="shared" si="239"/>
        <v>2300</v>
      </c>
      <c r="N629" s="120">
        <v>1500</v>
      </c>
      <c r="O629" s="272"/>
      <c r="P629" s="281">
        <f t="shared" si="240"/>
        <v>1500</v>
      </c>
    </row>
    <row r="630" spans="1:16" hidden="1">
      <c r="A630" s="227" t="s">
        <v>11</v>
      </c>
      <c r="B630" s="230" t="s">
        <v>404</v>
      </c>
      <c r="C630" s="224" t="s">
        <v>95</v>
      </c>
      <c r="D630" s="224" t="s">
        <v>97</v>
      </c>
      <c r="E630" s="225" t="s">
        <v>730</v>
      </c>
      <c r="F630" s="224" t="s">
        <v>101</v>
      </c>
      <c r="G630" s="224" t="s">
        <v>12</v>
      </c>
      <c r="H630" s="233"/>
      <c r="I630" s="233"/>
      <c r="J630" s="231">
        <f t="shared" si="238"/>
        <v>0</v>
      </c>
      <c r="K630" s="118"/>
      <c r="L630" s="118"/>
      <c r="M630" s="231">
        <f t="shared" si="239"/>
        <v>0</v>
      </c>
      <c r="N630" s="118"/>
      <c r="O630" s="272"/>
      <c r="P630" s="281">
        <f t="shared" si="240"/>
        <v>0</v>
      </c>
    </row>
    <row r="631" spans="1:16" ht="25.5">
      <c r="A631" s="227" t="s">
        <v>636</v>
      </c>
      <c r="B631" s="230" t="s">
        <v>404</v>
      </c>
      <c r="C631" s="224" t="s">
        <v>95</v>
      </c>
      <c r="D631" s="224" t="s">
        <v>97</v>
      </c>
      <c r="E631" s="225" t="s">
        <v>731</v>
      </c>
      <c r="F631" s="224"/>
      <c r="G631" s="224"/>
      <c r="H631" s="228">
        <f t="shared" ref="H631:P633" si="251">H632</f>
        <v>1413</v>
      </c>
      <c r="I631" s="228">
        <f t="shared" si="251"/>
        <v>0</v>
      </c>
      <c r="J631" s="231">
        <f t="shared" si="238"/>
        <v>1413</v>
      </c>
      <c r="K631" s="228">
        <f t="shared" si="251"/>
        <v>1263</v>
      </c>
      <c r="L631" s="228">
        <f t="shared" si="251"/>
        <v>0</v>
      </c>
      <c r="M631" s="228">
        <f t="shared" si="251"/>
        <v>1263</v>
      </c>
      <c r="N631" s="228">
        <f t="shared" si="251"/>
        <v>1263</v>
      </c>
      <c r="O631" s="228">
        <f t="shared" si="251"/>
        <v>0</v>
      </c>
      <c r="P631" s="228">
        <f t="shared" si="251"/>
        <v>1263</v>
      </c>
    </row>
    <row r="632" spans="1:16" ht="49.5" customHeight="1">
      <c r="A632" s="227" t="s">
        <v>174</v>
      </c>
      <c r="B632" s="230" t="s">
        <v>404</v>
      </c>
      <c r="C632" s="224" t="s">
        <v>95</v>
      </c>
      <c r="D632" s="224" t="s">
        <v>97</v>
      </c>
      <c r="E632" s="225" t="s">
        <v>731</v>
      </c>
      <c r="F632" s="224" t="s">
        <v>99</v>
      </c>
      <c r="G632" s="224"/>
      <c r="H632" s="228">
        <f t="shared" si="251"/>
        <v>1413</v>
      </c>
      <c r="I632" s="228">
        <f t="shared" si="251"/>
        <v>0</v>
      </c>
      <c r="J632" s="231">
        <f t="shared" si="238"/>
        <v>1413</v>
      </c>
      <c r="K632" s="228">
        <f t="shared" si="251"/>
        <v>1263</v>
      </c>
      <c r="L632" s="228">
        <f t="shared" si="251"/>
        <v>0</v>
      </c>
      <c r="M632" s="228">
        <f t="shared" si="251"/>
        <v>1263</v>
      </c>
      <c r="N632" s="228">
        <f t="shared" si="251"/>
        <v>1263</v>
      </c>
      <c r="O632" s="228">
        <f t="shared" si="251"/>
        <v>0</v>
      </c>
      <c r="P632" s="228">
        <f t="shared" si="251"/>
        <v>1263</v>
      </c>
    </row>
    <row r="633" spans="1:16" ht="13.5" customHeight="1">
      <c r="A633" s="227" t="s">
        <v>100</v>
      </c>
      <c r="B633" s="230" t="s">
        <v>404</v>
      </c>
      <c r="C633" s="224" t="s">
        <v>95</v>
      </c>
      <c r="D633" s="224" t="s">
        <v>97</v>
      </c>
      <c r="E633" s="225" t="s">
        <v>731</v>
      </c>
      <c r="F633" s="224" t="s">
        <v>101</v>
      </c>
      <c r="G633" s="224"/>
      <c r="H633" s="228">
        <f t="shared" si="251"/>
        <v>1413</v>
      </c>
      <c r="I633" s="228">
        <f t="shared" si="251"/>
        <v>0</v>
      </c>
      <c r="J633" s="231">
        <f t="shared" si="238"/>
        <v>1413</v>
      </c>
      <c r="K633" s="228">
        <f t="shared" si="251"/>
        <v>1263</v>
      </c>
      <c r="L633" s="228">
        <f t="shared" si="251"/>
        <v>0</v>
      </c>
      <c r="M633" s="228">
        <f t="shared" si="251"/>
        <v>1263</v>
      </c>
      <c r="N633" s="228">
        <f t="shared" si="251"/>
        <v>1263</v>
      </c>
      <c r="O633" s="228">
        <f t="shared" si="251"/>
        <v>0</v>
      </c>
      <c r="P633" s="228">
        <f t="shared" si="251"/>
        <v>1263</v>
      </c>
    </row>
    <row r="634" spans="1:16">
      <c r="A634" s="227" t="s">
        <v>9</v>
      </c>
      <c r="B634" s="230" t="s">
        <v>404</v>
      </c>
      <c r="C634" s="224" t="s">
        <v>95</v>
      </c>
      <c r="D634" s="224" t="s">
        <v>97</v>
      </c>
      <c r="E634" s="225" t="s">
        <v>731</v>
      </c>
      <c r="F634" s="224" t="s">
        <v>101</v>
      </c>
      <c r="G634" s="224" t="s">
        <v>10</v>
      </c>
      <c r="H634" s="233">
        <v>1413</v>
      </c>
      <c r="I634" s="233"/>
      <c r="J634" s="231">
        <f t="shared" si="238"/>
        <v>1413</v>
      </c>
      <c r="K634" s="120">
        <v>1263</v>
      </c>
      <c r="L634" s="120"/>
      <c r="M634" s="231">
        <f t="shared" si="239"/>
        <v>1263</v>
      </c>
      <c r="N634" s="120">
        <v>1263</v>
      </c>
      <c r="O634" s="272"/>
      <c r="P634" s="281">
        <f t="shared" si="240"/>
        <v>1263</v>
      </c>
    </row>
    <row r="635" spans="1:16" ht="24" customHeight="1">
      <c r="A635" s="227" t="s">
        <v>732</v>
      </c>
      <c r="B635" s="230" t="s">
        <v>404</v>
      </c>
      <c r="C635" s="224" t="s">
        <v>95</v>
      </c>
      <c r="D635" s="224" t="s">
        <v>97</v>
      </c>
      <c r="E635" s="225" t="s">
        <v>733</v>
      </c>
      <c r="F635" s="224" t="s">
        <v>38</v>
      </c>
      <c r="G635" s="224"/>
      <c r="H635" s="228">
        <f t="shared" ref="H635:P637" si="252">H636</f>
        <v>940.1</v>
      </c>
      <c r="I635" s="228">
        <f t="shared" si="252"/>
        <v>0</v>
      </c>
      <c r="J635" s="231">
        <f t="shared" si="238"/>
        <v>940.1</v>
      </c>
      <c r="K635" s="228">
        <f t="shared" si="252"/>
        <v>586</v>
      </c>
      <c r="L635" s="228">
        <f t="shared" si="252"/>
        <v>0</v>
      </c>
      <c r="M635" s="228">
        <f t="shared" si="252"/>
        <v>586</v>
      </c>
      <c r="N635" s="228">
        <f t="shared" si="252"/>
        <v>586</v>
      </c>
      <c r="O635" s="228">
        <f t="shared" si="252"/>
        <v>0</v>
      </c>
      <c r="P635" s="228">
        <f t="shared" si="252"/>
        <v>586</v>
      </c>
    </row>
    <row r="636" spans="1:16" ht="48.75" customHeight="1">
      <c r="A636" s="227" t="s">
        <v>174</v>
      </c>
      <c r="B636" s="230" t="s">
        <v>404</v>
      </c>
      <c r="C636" s="224" t="s">
        <v>95</v>
      </c>
      <c r="D636" s="224" t="s">
        <v>97</v>
      </c>
      <c r="E636" s="225" t="s">
        <v>733</v>
      </c>
      <c r="F636" s="224" t="s">
        <v>106</v>
      </c>
      <c r="G636" s="224"/>
      <c r="H636" s="228">
        <f t="shared" si="252"/>
        <v>940.1</v>
      </c>
      <c r="I636" s="228">
        <f t="shared" si="252"/>
        <v>0</v>
      </c>
      <c r="J636" s="231">
        <f t="shared" si="238"/>
        <v>940.1</v>
      </c>
      <c r="K636" s="228">
        <f t="shared" si="252"/>
        <v>586</v>
      </c>
      <c r="L636" s="228">
        <f t="shared" si="252"/>
        <v>0</v>
      </c>
      <c r="M636" s="228">
        <f t="shared" si="252"/>
        <v>586</v>
      </c>
      <c r="N636" s="228">
        <f t="shared" si="252"/>
        <v>586</v>
      </c>
      <c r="O636" s="228">
        <f t="shared" si="252"/>
        <v>0</v>
      </c>
      <c r="P636" s="228">
        <f t="shared" si="252"/>
        <v>586</v>
      </c>
    </row>
    <row r="637" spans="1:16" ht="12.75" customHeight="1">
      <c r="A637" s="227" t="s">
        <v>100</v>
      </c>
      <c r="B637" s="230" t="s">
        <v>404</v>
      </c>
      <c r="C637" s="224" t="s">
        <v>95</v>
      </c>
      <c r="D637" s="224" t="s">
        <v>97</v>
      </c>
      <c r="E637" s="225" t="s">
        <v>733</v>
      </c>
      <c r="F637" s="224" t="s">
        <v>101</v>
      </c>
      <c r="G637" s="224"/>
      <c r="H637" s="228">
        <f t="shared" si="252"/>
        <v>940.1</v>
      </c>
      <c r="I637" s="228">
        <f t="shared" si="252"/>
        <v>0</v>
      </c>
      <c r="J637" s="231">
        <f t="shared" si="238"/>
        <v>940.1</v>
      </c>
      <c r="K637" s="228">
        <f t="shared" si="252"/>
        <v>586</v>
      </c>
      <c r="L637" s="228">
        <f t="shared" si="252"/>
        <v>0</v>
      </c>
      <c r="M637" s="228">
        <f t="shared" si="252"/>
        <v>586</v>
      </c>
      <c r="N637" s="228">
        <f t="shared" si="252"/>
        <v>586</v>
      </c>
      <c r="O637" s="228">
        <f t="shared" si="252"/>
        <v>0</v>
      </c>
      <c r="P637" s="228">
        <f t="shared" si="252"/>
        <v>586</v>
      </c>
    </row>
    <row r="638" spans="1:16">
      <c r="A638" s="227" t="s">
        <v>9</v>
      </c>
      <c r="B638" s="230" t="s">
        <v>404</v>
      </c>
      <c r="C638" s="224" t="s">
        <v>95</v>
      </c>
      <c r="D638" s="224" t="s">
        <v>97</v>
      </c>
      <c r="E638" s="225" t="s">
        <v>733</v>
      </c>
      <c r="F638" s="224" t="s">
        <v>101</v>
      </c>
      <c r="G638" s="224" t="s">
        <v>10</v>
      </c>
      <c r="H638" s="233">
        <v>940.1</v>
      </c>
      <c r="I638" s="233"/>
      <c r="J638" s="231">
        <f t="shared" si="238"/>
        <v>940.1</v>
      </c>
      <c r="K638" s="120">
        <v>586</v>
      </c>
      <c r="L638" s="120"/>
      <c r="M638" s="231">
        <f t="shared" si="239"/>
        <v>586</v>
      </c>
      <c r="N638" s="120">
        <v>586</v>
      </c>
      <c r="O638" s="272"/>
      <c r="P638" s="281">
        <f t="shared" si="240"/>
        <v>586</v>
      </c>
    </row>
    <row r="639" spans="1:16" ht="21" customHeight="1">
      <c r="A639" s="161" t="s">
        <v>496</v>
      </c>
      <c r="B639" s="230" t="s">
        <v>404</v>
      </c>
      <c r="C639" s="224" t="s">
        <v>95</v>
      </c>
      <c r="D639" s="224" t="s">
        <v>97</v>
      </c>
      <c r="E639" s="225" t="s">
        <v>734</v>
      </c>
      <c r="F639" s="224"/>
      <c r="G639" s="224"/>
      <c r="H639" s="228">
        <f t="shared" ref="H639:P641" si="253">H640</f>
        <v>150</v>
      </c>
      <c r="I639" s="228">
        <f t="shared" si="253"/>
        <v>0</v>
      </c>
      <c r="J639" s="231">
        <f t="shared" si="238"/>
        <v>150</v>
      </c>
      <c r="K639" s="228">
        <f t="shared" si="253"/>
        <v>150</v>
      </c>
      <c r="L639" s="228">
        <f t="shared" si="253"/>
        <v>0</v>
      </c>
      <c r="M639" s="228">
        <f t="shared" si="253"/>
        <v>150</v>
      </c>
      <c r="N639" s="228">
        <f t="shared" si="253"/>
        <v>150</v>
      </c>
      <c r="O639" s="228">
        <f t="shared" si="253"/>
        <v>0</v>
      </c>
      <c r="P639" s="228">
        <f t="shared" si="253"/>
        <v>150</v>
      </c>
    </row>
    <row r="640" spans="1:16" ht="48" customHeight="1">
      <c r="A640" s="64" t="s">
        <v>111</v>
      </c>
      <c r="B640" s="230" t="s">
        <v>404</v>
      </c>
      <c r="C640" s="224" t="s">
        <v>95</v>
      </c>
      <c r="D640" s="224" t="s">
        <v>97</v>
      </c>
      <c r="E640" s="225" t="s">
        <v>734</v>
      </c>
      <c r="F640" s="224" t="s">
        <v>106</v>
      </c>
      <c r="G640" s="224"/>
      <c r="H640" s="228">
        <f t="shared" si="253"/>
        <v>150</v>
      </c>
      <c r="I640" s="228">
        <f t="shared" si="253"/>
        <v>0</v>
      </c>
      <c r="J640" s="231">
        <f t="shared" si="238"/>
        <v>150</v>
      </c>
      <c r="K640" s="228">
        <f t="shared" si="253"/>
        <v>150</v>
      </c>
      <c r="L640" s="228">
        <f t="shared" si="253"/>
        <v>0</v>
      </c>
      <c r="M640" s="228">
        <f t="shared" si="253"/>
        <v>150</v>
      </c>
      <c r="N640" s="228">
        <f t="shared" si="253"/>
        <v>150</v>
      </c>
      <c r="O640" s="228">
        <f t="shared" si="253"/>
        <v>0</v>
      </c>
      <c r="P640" s="228">
        <f t="shared" si="253"/>
        <v>150</v>
      </c>
    </row>
    <row r="641" spans="1:16" ht="13.5" customHeight="1">
      <c r="A641" s="64" t="s">
        <v>100</v>
      </c>
      <c r="B641" s="230" t="s">
        <v>404</v>
      </c>
      <c r="C641" s="224" t="s">
        <v>95</v>
      </c>
      <c r="D641" s="224" t="s">
        <v>97</v>
      </c>
      <c r="E641" s="225" t="s">
        <v>734</v>
      </c>
      <c r="F641" s="224" t="s">
        <v>101</v>
      </c>
      <c r="G641" s="224"/>
      <c r="H641" s="228">
        <f t="shared" si="253"/>
        <v>150</v>
      </c>
      <c r="I641" s="228">
        <f t="shared" si="253"/>
        <v>0</v>
      </c>
      <c r="J641" s="231">
        <f t="shared" si="238"/>
        <v>150</v>
      </c>
      <c r="K641" s="228">
        <f t="shared" si="253"/>
        <v>150</v>
      </c>
      <c r="L641" s="228">
        <f t="shared" si="253"/>
        <v>0</v>
      </c>
      <c r="M641" s="228">
        <f t="shared" si="253"/>
        <v>150</v>
      </c>
      <c r="N641" s="228">
        <f t="shared" si="253"/>
        <v>150</v>
      </c>
      <c r="O641" s="228">
        <f t="shared" si="253"/>
        <v>0</v>
      </c>
      <c r="P641" s="228">
        <f t="shared" si="253"/>
        <v>150</v>
      </c>
    </row>
    <row r="642" spans="1:16">
      <c r="A642" s="64" t="s">
        <v>9</v>
      </c>
      <c r="B642" s="230" t="s">
        <v>404</v>
      </c>
      <c r="C642" s="224" t="s">
        <v>95</v>
      </c>
      <c r="D642" s="224" t="s">
        <v>97</v>
      </c>
      <c r="E642" s="225" t="s">
        <v>734</v>
      </c>
      <c r="F642" s="224" t="s">
        <v>101</v>
      </c>
      <c r="G642" s="224" t="s">
        <v>10</v>
      </c>
      <c r="H642" s="233">
        <v>150</v>
      </c>
      <c r="I642" s="233"/>
      <c r="J642" s="231">
        <f t="shared" si="238"/>
        <v>150</v>
      </c>
      <c r="K642" s="120">
        <v>150</v>
      </c>
      <c r="L642" s="120"/>
      <c r="M642" s="231">
        <f t="shared" si="239"/>
        <v>150</v>
      </c>
      <c r="N642" s="120">
        <v>150</v>
      </c>
      <c r="O642" s="272"/>
      <c r="P642" s="281">
        <f t="shared" si="240"/>
        <v>150</v>
      </c>
    </row>
    <row r="643" spans="1:16">
      <c r="A643" s="21" t="s">
        <v>109</v>
      </c>
      <c r="B643" s="76" t="s">
        <v>404</v>
      </c>
      <c r="C643" s="223" t="s">
        <v>95</v>
      </c>
      <c r="D643" s="223" t="s">
        <v>110</v>
      </c>
      <c r="E643" s="22"/>
      <c r="F643" s="223"/>
      <c r="G643" s="223"/>
      <c r="H643" s="229">
        <f>H825+H907+H922</f>
        <v>133702.04800000001</v>
      </c>
      <c r="I643" s="229">
        <f t="shared" ref="I643:P643" si="254">I825+I907+I922</f>
        <v>3147.4</v>
      </c>
      <c r="J643" s="229">
        <f t="shared" si="254"/>
        <v>136849.448</v>
      </c>
      <c r="K643" s="229">
        <f t="shared" si="254"/>
        <v>122968.90000000002</v>
      </c>
      <c r="L643" s="229">
        <f t="shared" si="254"/>
        <v>0</v>
      </c>
      <c r="M643" s="229">
        <f t="shared" si="254"/>
        <v>122968.90000000002</v>
      </c>
      <c r="N643" s="229">
        <f t="shared" si="254"/>
        <v>122505</v>
      </c>
      <c r="O643" s="229">
        <f t="shared" si="254"/>
        <v>0</v>
      </c>
      <c r="P643" s="229">
        <f t="shared" si="254"/>
        <v>122505</v>
      </c>
    </row>
    <row r="644" spans="1:16" ht="27" hidden="1">
      <c r="A644" s="133" t="s">
        <v>16</v>
      </c>
      <c r="B644" s="111" t="s">
        <v>395</v>
      </c>
      <c r="C644" s="223" t="s">
        <v>95</v>
      </c>
      <c r="D644" s="223" t="s">
        <v>110</v>
      </c>
      <c r="E644" s="34" t="s">
        <v>203</v>
      </c>
      <c r="F644" s="223"/>
      <c r="G644" s="223"/>
      <c r="H644" s="233" t="e">
        <f>#REF!+#REF!</f>
        <v>#REF!</v>
      </c>
      <c r="I644" s="233"/>
      <c r="J644" s="231" t="e">
        <f t="shared" si="238"/>
        <v>#REF!</v>
      </c>
      <c r="K644" s="118"/>
      <c r="L644" s="118"/>
      <c r="M644" s="231">
        <f t="shared" si="239"/>
        <v>0</v>
      </c>
      <c r="N644" s="118"/>
      <c r="O644" s="272"/>
      <c r="P644" s="281">
        <f t="shared" si="240"/>
        <v>0</v>
      </c>
    </row>
    <row r="645" spans="1:16" ht="38.25" hidden="1">
      <c r="A645" s="21" t="s">
        <v>56</v>
      </c>
      <c r="B645" s="110" t="s">
        <v>395</v>
      </c>
      <c r="C645" s="223" t="s">
        <v>95</v>
      </c>
      <c r="D645" s="223" t="s">
        <v>110</v>
      </c>
      <c r="E645" s="225" t="s">
        <v>239</v>
      </c>
      <c r="F645" s="224"/>
      <c r="G645" s="224"/>
      <c r="H645" s="233" t="e">
        <f>#REF!+#REF!</f>
        <v>#REF!</v>
      </c>
      <c r="I645" s="233"/>
      <c r="J645" s="231" t="e">
        <f t="shared" si="238"/>
        <v>#REF!</v>
      </c>
      <c r="K645" s="118"/>
      <c r="L645" s="118"/>
      <c r="M645" s="231">
        <f t="shared" si="239"/>
        <v>0</v>
      </c>
      <c r="N645" s="118"/>
      <c r="O645" s="272"/>
      <c r="P645" s="281">
        <f t="shared" si="240"/>
        <v>0</v>
      </c>
    </row>
    <row r="646" spans="1:16" ht="51" hidden="1">
      <c r="A646" s="227" t="s">
        <v>173</v>
      </c>
      <c r="B646" s="110" t="s">
        <v>395</v>
      </c>
      <c r="C646" s="223" t="s">
        <v>95</v>
      </c>
      <c r="D646" s="223" t="s">
        <v>110</v>
      </c>
      <c r="E646" s="225" t="s">
        <v>239</v>
      </c>
      <c r="F646" s="224" t="s">
        <v>99</v>
      </c>
      <c r="G646" s="224"/>
      <c r="H646" s="233" t="e">
        <f>#REF!+#REF!</f>
        <v>#REF!</v>
      </c>
      <c r="I646" s="233"/>
      <c r="J646" s="231" t="e">
        <f t="shared" si="238"/>
        <v>#REF!</v>
      </c>
      <c r="K646" s="118"/>
      <c r="L646" s="118"/>
      <c r="M646" s="231">
        <f t="shared" si="239"/>
        <v>0</v>
      </c>
      <c r="N646" s="118"/>
      <c r="O646" s="272"/>
      <c r="P646" s="281">
        <f t="shared" si="240"/>
        <v>0</v>
      </c>
    </row>
    <row r="647" spans="1:16" ht="25.5" hidden="1">
      <c r="A647" s="227" t="s">
        <v>100</v>
      </c>
      <c r="B647" s="110" t="s">
        <v>395</v>
      </c>
      <c r="C647" s="223" t="s">
        <v>95</v>
      </c>
      <c r="D647" s="223" t="s">
        <v>110</v>
      </c>
      <c r="E647" s="225" t="s">
        <v>239</v>
      </c>
      <c r="F647" s="224" t="s">
        <v>101</v>
      </c>
      <c r="G647" s="224"/>
      <c r="H647" s="233" t="e">
        <f>#REF!+#REF!</f>
        <v>#REF!</v>
      </c>
      <c r="I647" s="233"/>
      <c r="J647" s="231" t="e">
        <f t="shared" si="238"/>
        <v>#REF!</v>
      </c>
      <c r="K647" s="118"/>
      <c r="L647" s="118"/>
      <c r="M647" s="231">
        <f t="shared" si="239"/>
        <v>0</v>
      </c>
      <c r="N647" s="118"/>
      <c r="O647" s="272"/>
      <c r="P647" s="281">
        <f t="shared" si="240"/>
        <v>0</v>
      </c>
    </row>
    <row r="648" spans="1:16" hidden="1">
      <c r="A648" s="226" t="s">
        <v>128</v>
      </c>
      <c r="B648" s="110" t="s">
        <v>395</v>
      </c>
      <c r="C648" s="223" t="s">
        <v>95</v>
      </c>
      <c r="D648" s="223" t="s">
        <v>110</v>
      </c>
      <c r="E648" s="225" t="s">
        <v>239</v>
      </c>
      <c r="F648" s="224" t="s">
        <v>101</v>
      </c>
      <c r="G648" s="224" t="s">
        <v>10</v>
      </c>
      <c r="H648" s="233" t="e">
        <f>#REF!+#REF!</f>
        <v>#REF!</v>
      </c>
      <c r="I648" s="233"/>
      <c r="J648" s="231" t="e">
        <f t="shared" si="238"/>
        <v>#REF!</v>
      </c>
      <c r="K648" s="118"/>
      <c r="L648" s="118"/>
      <c r="M648" s="231">
        <f t="shared" si="239"/>
        <v>0</v>
      </c>
      <c r="N648" s="118"/>
      <c r="O648" s="272"/>
      <c r="P648" s="281">
        <f t="shared" si="240"/>
        <v>0</v>
      </c>
    </row>
    <row r="649" spans="1:16" ht="25.5" hidden="1">
      <c r="A649" s="37" t="s">
        <v>181</v>
      </c>
      <c r="B649" s="79"/>
      <c r="C649" s="223" t="s">
        <v>95</v>
      </c>
      <c r="D649" s="223" t="s">
        <v>110</v>
      </c>
      <c r="E649" s="22" t="s">
        <v>182</v>
      </c>
      <c r="F649" s="223"/>
      <c r="G649" s="223"/>
      <c r="H649" s="231" t="e">
        <f>#REF!+#REF!</f>
        <v>#REF!</v>
      </c>
      <c r="I649" s="231"/>
      <c r="J649" s="231" t="e">
        <f t="shared" si="238"/>
        <v>#REF!</v>
      </c>
      <c r="K649" s="118"/>
      <c r="L649" s="118"/>
      <c r="M649" s="231">
        <f t="shared" si="239"/>
        <v>0</v>
      </c>
      <c r="N649" s="118"/>
      <c r="O649" s="272"/>
      <c r="P649" s="281">
        <f t="shared" si="240"/>
        <v>0</v>
      </c>
    </row>
    <row r="650" spans="1:16" ht="89.25" hidden="1">
      <c r="A650" s="227" t="s">
        <v>104</v>
      </c>
      <c r="B650" s="230"/>
      <c r="C650" s="224" t="s">
        <v>95</v>
      </c>
      <c r="D650" s="224" t="s">
        <v>110</v>
      </c>
      <c r="E650" s="225" t="s">
        <v>105</v>
      </c>
      <c r="F650" s="224" t="s">
        <v>38</v>
      </c>
      <c r="G650" s="224"/>
      <c r="H650" s="231" t="e">
        <f>#REF!+#REF!</f>
        <v>#REF!</v>
      </c>
      <c r="I650" s="231"/>
      <c r="J650" s="231" t="e">
        <f t="shared" si="238"/>
        <v>#REF!</v>
      </c>
      <c r="K650" s="118"/>
      <c r="L650" s="118"/>
      <c r="M650" s="231">
        <f t="shared" si="239"/>
        <v>0</v>
      </c>
      <c r="N650" s="118"/>
      <c r="O650" s="272"/>
      <c r="P650" s="281">
        <f t="shared" si="240"/>
        <v>0</v>
      </c>
    </row>
    <row r="651" spans="1:16" ht="51" hidden="1">
      <c r="A651" s="38" t="s">
        <v>173</v>
      </c>
      <c r="B651" s="78"/>
      <c r="C651" s="224" t="s">
        <v>95</v>
      </c>
      <c r="D651" s="224" t="s">
        <v>110</v>
      </c>
      <c r="E651" s="225" t="s">
        <v>105</v>
      </c>
      <c r="F651" s="224" t="s">
        <v>99</v>
      </c>
      <c r="G651" s="224"/>
      <c r="H651" s="231" t="e">
        <f>#REF!+#REF!</f>
        <v>#REF!</v>
      </c>
      <c r="I651" s="231"/>
      <c r="J651" s="231" t="e">
        <f t="shared" si="238"/>
        <v>#REF!</v>
      </c>
      <c r="K651" s="118"/>
      <c r="L651" s="118"/>
      <c r="M651" s="231">
        <f t="shared" si="239"/>
        <v>0</v>
      </c>
      <c r="N651" s="118"/>
      <c r="O651" s="272"/>
      <c r="P651" s="281">
        <f t="shared" si="240"/>
        <v>0</v>
      </c>
    </row>
    <row r="652" spans="1:16" ht="25.5" hidden="1">
      <c r="A652" s="38" t="s">
        <v>100</v>
      </c>
      <c r="B652" s="78"/>
      <c r="C652" s="224" t="s">
        <v>95</v>
      </c>
      <c r="D652" s="224" t="s">
        <v>110</v>
      </c>
      <c r="E652" s="225" t="s">
        <v>105</v>
      </c>
      <c r="F652" s="224" t="s">
        <v>101</v>
      </c>
      <c r="G652" s="224"/>
      <c r="H652" s="231" t="e">
        <f>#REF!+#REF!</f>
        <v>#REF!</v>
      </c>
      <c r="I652" s="231"/>
      <c r="J652" s="231" t="e">
        <f t="shared" si="238"/>
        <v>#REF!</v>
      </c>
      <c r="K652" s="118"/>
      <c r="L652" s="118"/>
      <c r="M652" s="231">
        <f t="shared" si="239"/>
        <v>0</v>
      </c>
      <c r="N652" s="118"/>
      <c r="O652" s="272"/>
      <c r="P652" s="281">
        <f t="shared" si="240"/>
        <v>0</v>
      </c>
    </row>
    <row r="653" spans="1:16" ht="25.5" hidden="1">
      <c r="A653" s="38" t="s">
        <v>183</v>
      </c>
      <c r="B653" s="78"/>
      <c r="C653" s="224" t="s">
        <v>95</v>
      </c>
      <c r="D653" s="224" t="s">
        <v>110</v>
      </c>
      <c r="E653" s="225" t="s">
        <v>105</v>
      </c>
      <c r="F653" s="224" t="s">
        <v>108</v>
      </c>
      <c r="G653" s="224"/>
      <c r="H653" s="231" t="e">
        <f>#REF!+#REF!</f>
        <v>#REF!</v>
      </c>
      <c r="I653" s="231"/>
      <c r="J653" s="231" t="e">
        <f t="shared" si="238"/>
        <v>#REF!</v>
      </c>
      <c r="K653" s="118"/>
      <c r="L653" s="118"/>
      <c r="M653" s="231">
        <f t="shared" si="239"/>
        <v>0</v>
      </c>
      <c r="N653" s="118"/>
      <c r="O653" s="272"/>
      <c r="P653" s="281">
        <f t="shared" si="240"/>
        <v>0</v>
      </c>
    </row>
    <row r="654" spans="1:16" hidden="1">
      <c r="A654" s="38" t="s">
        <v>11</v>
      </c>
      <c r="B654" s="78"/>
      <c r="C654" s="224" t="s">
        <v>95</v>
      </c>
      <c r="D654" s="224" t="s">
        <v>110</v>
      </c>
      <c r="E654" s="225" t="s">
        <v>105</v>
      </c>
      <c r="F654" s="224" t="s">
        <v>108</v>
      </c>
      <c r="G654" s="224" t="s">
        <v>12</v>
      </c>
      <c r="H654" s="231" t="e">
        <f>#REF!+#REF!</f>
        <v>#REF!</v>
      </c>
      <c r="I654" s="231"/>
      <c r="J654" s="231" t="e">
        <f t="shared" si="238"/>
        <v>#REF!</v>
      </c>
      <c r="K654" s="118"/>
      <c r="L654" s="118"/>
      <c r="M654" s="231">
        <f t="shared" si="239"/>
        <v>0</v>
      </c>
      <c r="N654" s="118"/>
      <c r="O654" s="272"/>
      <c r="P654" s="281">
        <f t="shared" si="240"/>
        <v>0</v>
      </c>
    </row>
    <row r="655" spans="1:16" ht="38.25" hidden="1">
      <c r="A655" s="37" t="s">
        <v>56</v>
      </c>
      <c r="B655" s="79"/>
      <c r="C655" s="224" t="s">
        <v>95</v>
      </c>
      <c r="D655" s="224" t="s">
        <v>110</v>
      </c>
      <c r="E655" s="225" t="s">
        <v>239</v>
      </c>
      <c r="F655" s="224" t="s">
        <v>38</v>
      </c>
      <c r="G655" s="224"/>
      <c r="H655" s="231" t="e">
        <f>#REF!+#REF!</f>
        <v>#REF!</v>
      </c>
      <c r="I655" s="231"/>
      <c r="J655" s="231" t="e">
        <f t="shared" si="238"/>
        <v>#REF!</v>
      </c>
      <c r="K655" s="118"/>
      <c r="L655" s="118"/>
      <c r="M655" s="231">
        <f t="shared" si="239"/>
        <v>0</v>
      </c>
      <c r="N655" s="118"/>
      <c r="O655" s="272"/>
      <c r="P655" s="281">
        <f t="shared" si="240"/>
        <v>0</v>
      </c>
    </row>
    <row r="656" spans="1:16" ht="63.75" hidden="1">
      <c r="A656" s="38" t="s">
        <v>98</v>
      </c>
      <c r="B656" s="78"/>
      <c r="C656" s="224" t="s">
        <v>95</v>
      </c>
      <c r="D656" s="224" t="s">
        <v>110</v>
      </c>
      <c r="E656" s="225" t="s">
        <v>239</v>
      </c>
      <c r="F656" s="224" t="s">
        <v>99</v>
      </c>
      <c r="G656" s="224"/>
      <c r="H656" s="231" t="e">
        <f>#REF!+#REF!</f>
        <v>#REF!</v>
      </c>
      <c r="I656" s="231"/>
      <c r="J656" s="231" t="e">
        <f t="shared" si="238"/>
        <v>#REF!</v>
      </c>
      <c r="K656" s="118"/>
      <c r="L656" s="118"/>
      <c r="M656" s="231">
        <f t="shared" si="239"/>
        <v>0</v>
      </c>
      <c r="N656" s="118"/>
      <c r="O656" s="272"/>
      <c r="P656" s="281">
        <f t="shared" si="240"/>
        <v>0</v>
      </c>
    </row>
    <row r="657" spans="1:16" ht="25.5" hidden="1">
      <c r="A657" s="38" t="s">
        <v>100</v>
      </c>
      <c r="B657" s="78"/>
      <c r="C657" s="224" t="s">
        <v>95</v>
      </c>
      <c r="D657" s="224" t="s">
        <v>110</v>
      </c>
      <c r="E657" s="225" t="s">
        <v>239</v>
      </c>
      <c r="F657" s="224" t="s">
        <v>101</v>
      </c>
      <c r="G657" s="224"/>
      <c r="H657" s="231" t="e">
        <f>#REF!+#REF!</f>
        <v>#REF!</v>
      </c>
      <c r="I657" s="231"/>
      <c r="J657" s="231" t="e">
        <f t="shared" si="238"/>
        <v>#REF!</v>
      </c>
      <c r="K657" s="118"/>
      <c r="L657" s="118"/>
      <c r="M657" s="231">
        <f t="shared" si="239"/>
        <v>0</v>
      </c>
      <c r="N657" s="118"/>
      <c r="O657" s="272"/>
      <c r="P657" s="281">
        <f t="shared" si="240"/>
        <v>0</v>
      </c>
    </row>
    <row r="658" spans="1:16" ht="89.25" hidden="1">
      <c r="A658" s="38" t="s">
        <v>112</v>
      </c>
      <c r="B658" s="78"/>
      <c r="C658" s="224" t="s">
        <v>95</v>
      </c>
      <c r="D658" s="224" t="s">
        <v>110</v>
      </c>
      <c r="E658" s="225" t="s">
        <v>239</v>
      </c>
      <c r="F658" s="224" t="s">
        <v>103</v>
      </c>
      <c r="G658" s="224"/>
      <c r="H658" s="231" t="e">
        <f>#REF!+#REF!</f>
        <v>#REF!</v>
      </c>
      <c r="I658" s="231"/>
      <c r="J658" s="231" t="e">
        <f t="shared" si="238"/>
        <v>#REF!</v>
      </c>
      <c r="K658" s="118"/>
      <c r="L658" s="118"/>
      <c r="M658" s="231">
        <f t="shared" si="239"/>
        <v>0</v>
      </c>
      <c r="N658" s="118"/>
      <c r="O658" s="272"/>
      <c r="P658" s="281">
        <f t="shared" si="240"/>
        <v>0</v>
      </c>
    </row>
    <row r="659" spans="1:16" hidden="1">
      <c r="A659" s="38" t="s">
        <v>9</v>
      </c>
      <c r="B659" s="78"/>
      <c r="C659" s="224" t="s">
        <v>95</v>
      </c>
      <c r="D659" s="224" t="s">
        <v>110</v>
      </c>
      <c r="E659" s="225" t="s">
        <v>239</v>
      </c>
      <c r="F659" s="224" t="s">
        <v>103</v>
      </c>
      <c r="G659" s="224" t="s">
        <v>10</v>
      </c>
      <c r="H659" s="231" t="e">
        <f>#REF!+#REF!</f>
        <v>#REF!</v>
      </c>
      <c r="I659" s="231"/>
      <c r="J659" s="231" t="e">
        <f t="shared" si="238"/>
        <v>#REF!</v>
      </c>
      <c r="K659" s="118"/>
      <c r="L659" s="118"/>
      <c r="M659" s="231">
        <f t="shared" si="239"/>
        <v>0</v>
      </c>
      <c r="N659" s="118"/>
      <c r="O659" s="272"/>
      <c r="P659" s="281">
        <f t="shared" si="240"/>
        <v>0</v>
      </c>
    </row>
    <row r="660" spans="1:16" hidden="1">
      <c r="A660" s="38" t="s">
        <v>107</v>
      </c>
      <c r="B660" s="78"/>
      <c r="C660" s="224" t="s">
        <v>95</v>
      </c>
      <c r="D660" s="224" t="s">
        <v>110</v>
      </c>
      <c r="E660" s="225" t="s">
        <v>239</v>
      </c>
      <c r="F660" s="224" t="s">
        <v>108</v>
      </c>
      <c r="G660" s="224"/>
      <c r="H660" s="231" t="e">
        <f>#REF!+#REF!</f>
        <v>#REF!</v>
      </c>
      <c r="I660" s="231"/>
      <c r="J660" s="231" t="e">
        <f t="shared" si="238"/>
        <v>#REF!</v>
      </c>
      <c r="K660" s="118"/>
      <c r="L660" s="118"/>
      <c r="M660" s="231">
        <f t="shared" si="239"/>
        <v>0</v>
      </c>
      <c r="N660" s="118"/>
      <c r="O660" s="272"/>
      <c r="P660" s="281">
        <f t="shared" si="240"/>
        <v>0</v>
      </c>
    </row>
    <row r="661" spans="1:16" hidden="1">
      <c r="A661" s="38" t="s">
        <v>9</v>
      </c>
      <c r="B661" s="78"/>
      <c r="C661" s="224" t="s">
        <v>95</v>
      </c>
      <c r="D661" s="224" t="s">
        <v>110</v>
      </c>
      <c r="E661" s="225" t="s">
        <v>239</v>
      </c>
      <c r="F661" s="224" t="s">
        <v>108</v>
      </c>
      <c r="G661" s="224" t="s">
        <v>10</v>
      </c>
      <c r="H661" s="231" t="e">
        <f>#REF!+#REF!</f>
        <v>#REF!</v>
      </c>
      <c r="I661" s="231"/>
      <c r="J661" s="231" t="e">
        <f t="shared" si="238"/>
        <v>#REF!</v>
      </c>
      <c r="K661" s="118"/>
      <c r="L661" s="118"/>
      <c r="M661" s="231">
        <f t="shared" si="239"/>
        <v>0</v>
      </c>
      <c r="N661" s="118"/>
      <c r="O661" s="272"/>
      <c r="P661" s="281">
        <f t="shared" si="240"/>
        <v>0</v>
      </c>
    </row>
    <row r="662" spans="1:16" ht="27" hidden="1">
      <c r="A662" s="133" t="s">
        <v>16</v>
      </c>
      <c r="B662" s="111" t="s">
        <v>404</v>
      </c>
      <c r="C662" s="223" t="s">
        <v>95</v>
      </c>
      <c r="D662" s="223" t="s">
        <v>110</v>
      </c>
      <c r="E662" s="34" t="s">
        <v>203</v>
      </c>
      <c r="F662" s="223"/>
      <c r="G662" s="223"/>
      <c r="H662" s="231" t="e">
        <f>#REF!+#REF!</f>
        <v>#REF!</v>
      </c>
      <c r="I662" s="231"/>
      <c r="J662" s="231" t="e">
        <f t="shared" si="238"/>
        <v>#REF!</v>
      </c>
      <c r="K662" s="118"/>
      <c r="L662" s="118"/>
      <c r="M662" s="231">
        <f t="shared" si="239"/>
        <v>0</v>
      </c>
      <c r="N662" s="118"/>
      <c r="O662" s="272"/>
      <c r="P662" s="281">
        <f t="shared" si="240"/>
        <v>0</v>
      </c>
    </row>
    <row r="663" spans="1:16" ht="38.25" hidden="1">
      <c r="A663" s="21" t="s">
        <v>56</v>
      </c>
      <c r="B663" s="111" t="s">
        <v>404</v>
      </c>
      <c r="C663" s="223" t="s">
        <v>95</v>
      </c>
      <c r="D663" s="223" t="s">
        <v>110</v>
      </c>
      <c r="E663" s="225" t="s">
        <v>239</v>
      </c>
      <c r="F663" s="224"/>
      <c r="G663" s="224"/>
      <c r="H663" s="233" t="e">
        <f>#REF!+#REF!</f>
        <v>#REF!</v>
      </c>
      <c r="I663" s="233"/>
      <c r="J663" s="231" t="e">
        <f t="shared" si="238"/>
        <v>#REF!</v>
      </c>
      <c r="K663" s="118"/>
      <c r="L663" s="118"/>
      <c r="M663" s="231">
        <f t="shared" si="239"/>
        <v>0</v>
      </c>
      <c r="N663" s="118"/>
      <c r="O663" s="272"/>
      <c r="P663" s="281">
        <f t="shared" si="240"/>
        <v>0</v>
      </c>
    </row>
    <row r="664" spans="1:16" ht="51" hidden="1">
      <c r="A664" s="227" t="s">
        <v>173</v>
      </c>
      <c r="B664" s="111" t="s">
        <v>404</v>
      </c>
      <c r="C664" s="223" t="s">
        <v>95</v>
      </c>
      <c r="D664" s="223" t="s">
        <v>110</v>
      </c>
      <c r="E664" s="225" t="s">
        <v>239</v>
      </c>
      <c r="F664" s="224" t="s">
        <v>99</v>
      </c>
      <c r="G664" s="224"/>
      <c r="H664" s="233" t="e">
        <f>#REF!+#REF!</f>
        <v>#REF!</v>
      </c>
      <c r="I664" s="233"/>
      <c r="J664" s="231" t="e">
        <f t="shared" si="238"/>
        <v>#REF!</v>
      </c>
      <c r="K664" s="118"/>
      <c r="L664" s="118"/>
      <c r="M664" s="231">
        <f t="shared" si="239"/>
        <v>0</v>
      </c>
      <c r="N664" s="118"/>
      <c r="O664" s="272"/>
      <c r="P664" s="281">
        <f t="shared" si="240"/>
        <v>0</v>
      </c>
    </row>
    <row r="665" spans="1:16" ht="25.5" hidden="1">
      <c r="A665" s="227" t="s">
        <v>100</v>
      </c>
      <c r="B665" s="111" t="s">
        <v>404</v>
      </c>
      <c r="C665" s="223" t="s">
        <v>95</v>
      </c>
      <c r="D665" s="223" t="s">
        <v>110</v>
      </c>
      <c r="E665" s="225" t="s">
        <v>239</v>
      </c>
      <c r="F665" s="224" t="s">
        <v>101</v>
      </c>
      <c r="G665" s="224"/>
      <c r="H665" s="233" t="e">
        <f>#REF!+#REF!</f>
        <v>#REF!</v>
      </c>
      <c r="I665" s="233"/>
      <c r="J665" s="231" t="e">
        <f t="shared" si="238"/>
        <v>#REF!</v>
      </c>
      <c r="K665" s="118"/>
      <c r="L665" s="118"/>
      <c r="M665" s="231">
        <f t="shared" si="239"/>
        <v>0</v>
      </c>
      <c r="N665" s="118"/>
      <c r="O665" s="272"/>
      <c r="P665" s="281">
        <f t="shared" si="240"/>
        <v>0</v>
      </c>
    </row>
    <row r="666" spans="1:16" hidden="1">
      <c r="A666" s="226" t="s">
        <v>128</v>
      </c>
      <c r="B666" s="111" t="s">
        <v>404</v>
      </c>
      <c r="C666" s="223" t="s">
        <v>95</v>
      </c>
      <c r="D666" s="223" t="s">
        <v>110</v>
      </c>
      <c r="E666" s="225" t="s">
        <v>239</v>
      </c>
      <c r="F666" s="224" t="s">
        <v>101</v>
      </c>
      <c r="G666" s="224" t="s">
        <v>10</v>
      </c>
      <c r="H666" s="233" t="e">
        <f>#REF!+#REF!</f>
        <v>#REF!</v>
      </c>
      <c r="I666" s="233"/>
      <c r="J666" s="231" t="e">
        <f t="shared" si="238"/>
        <v>#REF!</v>
      </c>
      <c r="K666" s="118"/>
      <c r="L666" s="118"/>
      <c r="M666" s="231">
        <f t="shared" si="239"/>
        <v>0</v>
      </c>
      <c r="N666" s="118"/>
      <c r="O666" s="272"/>
      <c r="P666" s="281">
        <f t="shared" si="240"/>
        <v>0</v>
      </c>
    </row>
    <row r="667" spans="1:16" ht="26.25" hidden="1" customHeight="1">
      <c r="A667" s="36" t="s">
        <v>169</v>
      </c>
      <c r="B667" s="111" t="s">
        <v>404</v>
      </c>
      <c r="C667" s="223" t="s">
        <v>95</v>
      </c>
      <c r="D667" s="223" t="s">
        <v>110</v>
      </c>
      <c r="E667" s="223" t="s">
        <v>282</v>
      </c>
      <c r="F667" s="223"/>
      <c r="G667" s="18"/>
      <c r="H667" s="229" t="e">
        <f>H668+#REF!</f>
        <v>#REF!</v>
      </c>
      <c r="I667" s="229"/>
      <c r="J667" s="231" t="e">
        <f t="shared" si="238"/>
        <v>#REF!</v>
      </c>
      <c r="K667" s="118"/>
      <c r="L667" s="118"/>
      <c r="M667" s="231">
        <f t="shared" si="239"/>
        <v>0</v>
      </c>
      <c r="N667" s="118"/>
      <c r="O667" s="272"/>
      <c r="P667" s="281">
        <f t="shared" si="240"/>
        <v>0</v>
      </c>
    </row>
    <row r="668" spans="1:16" ht="44.25" hidden="1" customHeight="1">
      <c r="A668" s="36" t="s">
        <v>290</v>
      </c>
      <c r="B668" s="111" t="s">
        <v>404</v>
      </c>
      <c r="C668" s="223" t="s">
        <v>95</v>
      </c>
      <c r="D668" s="223" t="s">
        <v>110</v>
      </c>
      <c r="E668" s="22" t="s">
        <v>291</v>
      </c>
      <c r="F668" s="223"/>
      <c r="G668" s="18"/>
      <c r="H668" s="229">
        <f t="shared" ref="H668" si="255">H676</f>
        <v>0</v>
      </c>
      <c r="I668" s="229"/>
      <c r="J668" s="231">
        <f t="shared" si="238"/>
        <v>0</v>
      </c>
      <c r="K668" s="118"/>
      <c r="L668" s="118"/>
      <c r="M668" s="231">
        <f t="shared" si="239"/>
        <v>0</v>
      </c>
      <c r="N668" s="118"/>
      <c r="O668" s="272"/>
      <c r="P668" s="281">
        <f t="shared" si="240"/>
        <v>0</v>
      </c>
    </row>
    <row r="669" spans="1:16" ht="89.25" hidden="1">
      <c r="A669" s="227" t="s">
        <v>104</v>
      </c>
      <c r="B669" s="230"/>
      <c r="C669" s="224" t="s">
        <v>95</v>
      </c>
      <c r="D669" s="224" t="s">
        <v>110</v>
      </c>
      <c r="E669" s="225"/>
      <c r="F669" s="224" t="s">
        <v>38</v>
      </c>
      <c r="G669" s="224"/>
      <c r="H669" s="231" t="e">
        <f>#REF!+#REF!</f>
        <v>#REF!</v>
      </c>
      <c r="I669" s="231"/>
      <c r="J669" s="231" t="e">
        <f t="shared" si="238"/>
        <v>#REF!</v>
      </c>
      <c r="K669" s="118"/>
      <c r="L669" s="118"/>
      <c r="M669" s="231">
        <f t="shared" si="239"/>
        <v>0</v>
      </c>
      <c r="N669" s="118"/>
      <c r="O669" s="272"/>
      <c r="P669" s="281">
        <f t="shared" si="240"/>
        <v>0</v>
      </c>
    </row>
    <row r="670" spans="1:16" ht="51" hidden="1">
      <c r="A670" s="38" t="s">
        <v>173</v>
      </c>
      <c r="B670" s="78"/>
      <c r="C670" s="224" t="s">
        <v>95</v>
      </c>
      <c r="D670" s="224" t="s">
        <v>110</v>
      </c>
      <c r="E670" s="225"/>
      <c r="F670" s="224" t="s">
        <v>99</v>
      </c>
      <c r="G670" s="224"/>
      <c r="H670" s="231" t="e">
        <f>#REF!+#REF!</f>
        <v>#REF!</v>
      </c>
      <c r="I670" s="231"/>
      <c r="J670" s="231" t="e">
        <f t="shared" si="238"/>
        <v>#REF!</v>
      </c>
      <c r="K670" s="118"/>
      <c r="L670" s="118"/>
      <c r="M670" s="231">
        <f t="shared" si="239"/>
        <v>0</v>
      </c>
      <c r="N670" s="118"/>
      <c r="O670" s="272"/>
      <c r="P670" s="281">
        <f t="shared" si="240"/>
        <v>0</v>
      </c>
    </row>
    <row r="671" spans="1:16" ht="25.5" hidden="1">
      <c r="A671" s="38" t="s">
        <v>100</v>
      </c>
      <c r="B671" s="78"/>
      <c r="C671" s="224" t="s">
        <v>95</v>
      </c>
      <c r="D671" s="224" t="s">
        <v>110</v>
      </c>
      <c r="E671" s="225"/>
      <c r="F671" s="224" t="s">
        <v>101</v>
      </c>
      <c r="G671" s="224"/>
      <c r="H671" s="231" t="e">
        <f>#REF!+#REF!</f>
        <v>#REF!</v>
      </c>
      <c r="I671" s="231"/>
      <c r="J671" s="231" t="e">
        <f t="shared" ref="J671:J734" si="256">H671+I671</f>
        <v>#REF!</v>
      </c>
      <c r="K671" s="118"/>
      <c r="L671" s="118"/>
      <c r="M671" s="231">
        <f t="shared" si="239"/>
        <v>0</v>
      </c>
      <c r="N671" s="118"/>
      <c r="O671" s="272"/>
      <c r="P671" s="281">
        <f t="shared" si="240"/>
        <v>0</v>
      </c>
    </row>
    <row r="672" spans="1:16" ht="89.25" hidden="1">
      <c r="A672" s="38" t="s">
        <v>112</v>
      </c>
      <c r="B672" s="78"/>
      <c r="C672" s="224" t="s">
        <v>95</v>
      </c>
      <c r="D672" s="224" t="s">
        <v>110</v>
      </c>
      <c r="E672" s="225"/>
      <c r="F672" s="224" t="s">
        <v>103</v>
      </c>
      <c r="G672" s="224"/>
      <c r="H672" s="231" t="e">
        <f>#REF!+#REF!</f>
        <v>#REF!</v>
      </c>
      <c r="I672" s="231"/>
      <c r="J672" s="231" t="e">
        <f t="shared" si="256"/>
        <v>#REF!</v>
      </c>
      <c r="K672" s="118"/>
      <c r="L672" s="118"/>
      <c r="M672" s="231">
        <f t="shared" si="239"/>
        <v>0</v>
      </c>
      <c r="N672" s="118"/>
      <c r="O672" s="272"/>
      <c r="P672" s="281">
        <f t="shared" si="240"/>
        <v>0</v>
      </c>
    </row>
    <row r="673" spans="1:16" hidden="1">
      <c r="A673" s="38" t="s">
        <v>11</v>
      </c>
      <c r="B673" s="78"/>
      <c r="C673" s="224" t="s">
        <v>95</v>
      </c>
      <c r="D673" s="224" t="s">
        <v>110</v>
      </c>
      <c r="E673" s="225"/>
      <c r="F673" s="224" t="s">
        <v>103</v>
      </c>
      <c r="G673" s="224" t="s">
        <v>12</v>
      </c>
      <c r="H673" s="231" t="e">
        <f>#REF!+#REF!</f>
        <v>#REF!</v>
      </c>
      <c r="I673" s="231"/>
      <c r="J673" s="231" t="e">
        <f t="shared" si="256"/>
        <v>#REF!</v>
      </c>
      <c r="K673" s="118"/>
      <c r="L673" s="118"/>
      <c r="M673" s="231">
        <f t="shared" ref="M673:M736" si="257">K673+L673</f>
        <v>0</v>
      </c>
      <c r="N673" s="118"/>
      <c r="O673" s="272"/>
      <c r="P673" s="281">
        <f t="shared" ref="P673:P736" si="258">N673+O673</f>
        <v>0</v>
      </c>
    </row>
    <row r="674" spans="1:16" ht="25.5" hidden="1">
      <c r="A674" s="38" t="s">
        <v>183</v>
      </c>
      <c r="B674" s="78"/>
      <c r="C674" s="224" t="s">
        <v>95</v>
      </c>
      <c r="D674" s="224" t="s">
        <v>110</v>
      </c>
      <c r="E674" s="225"/>
      <c r="F674" s="224" t="s">
        <v>108</v>
      </c>
      <c r="G674" s="224"/>
      <c r="H674" s="231" t="e">
        <f>#REF!+#REF!</f>
        <v>#REF!</v>
      </c>
      <c r="I674" s="231"/>
      <c r="J674" s="231" t="e">
        <f t="shared" si="256"/>
        <v>#REF!</v>
      </c>
      <c r="K674" s="118"/>
      <c r="L674" s="118"/>
      <c r="M674" s="231">
        <f t="shared" si="257"/>
        <v>0</v>
      </c>
      <c r="N674" s="118"/>
      <c r="O674" s="272"/>
      <c r="P674" s="281">
        <f t="shared" si="258"/>
        <v>0</v>
      </c>
    </row>
    <row r="675" spans="1:16" hidden="1">
      <c r="A675" s="38" t="s">
        <v>11</v>
      </c>
      <c r="B675" s="78"/>
      <c r="C675" s="224" t="s">
        <v>95</v>
      </c>
      <c r="D675" s="224" t="s">
        <v>110</v>
      </c>
      <c r="E675" s="225"/>
      <c r="F675" s="224" t="s">
        <v>108</v>
      </c>
      <c r="G675" s="224" t="s">
        <v>12</v>
      </c>
      <c r="H675" s="231" t="e">
        <f>#REF!+#REF!</f>
        <v>#REF!</v>
      </c>
      <c r="I675" s="231"/>
      <c r="J675" s="231" t="e">
        <f t="shared" si="256"/>
        <v>#REF!</v>
      </c>
      <c r="K675" s="118"/>
      <c r="L675" s="118"/>
      <c r="M675" s="231">
        <f t="shared" si="257"/>
        <v>0</v>
      </c>
      <c r="N675" s="118"/>
      <c r="O675" s="272"/>
      <c r="P675" s="281">
        <f t="shared" si="258"/>
        <v>0</v>
      </c>
    </row>
    <row r="676" spans="1:16" ht="25.5" hidden="1">
      <c r="A676" s="92" t="s">
        <v>303</v>
      </c>
      <c r="B676" s="123" t="s">
        <v>404</v>
      </c>
      <c r="C676" s="39" t="s">
        <v>95</v>
      </c>
      <c r="D676" s="39" t="s">
        <v>110</v>
      </c>
      <c r="E676" s="60" t="s">
        <v>292</v>
      </c>
      <c r="F676" s="39"/>
      <c r="G676" s="39"/>
      <c r="H676" s="232">
        <f>H718+H722</f>
        <v>0</v>
      </c>
      <c r="I676" s="232"/>
      <c r="J676" s="231">
        <f t="shared" si="256"/>
        <v>0</v>
      </c>
      <c r="K676" s="118"/>
      <c r="L676" s="118"/>
      <c r="M676" s="231">
        <f t="shared" si="257"/>
        <v>0</v>
      </c>
      <c r="N676" s="118"/>
      <c r="O676" s="272"/>
      <c r="P676" s="281">
        <f t="shared" si="258"/>
        <v>0</v>
      </c>
    </row>
    <row r="677" spans="1:16" ht="63.75" hidden="1">
      <c r="A677" s="92" t="s">
        <v>477</v>
      </c>
      <c r="B677" s="123" t="s">
        <v>404</v>
      </c>
      <c r="C677" s="39" t="s">
        <v>95</v>
      </c>
      <c r="D677" s="39" t="s">
        <v>110</v>
      </c>
      <c r="E677" s="60" t="s">
        <v>478</v>
      </c>
      <c r="F677" s="39"/>
      <c r="G677" s="39"/>
      <c r="H677" s="233" t="e">
        <f>#REF!+#REF!</f>
        <v>#REF!</v>
      </c>
      <c r="I677" s="233"/>
      <c r="J677" s="231" t="e">
        <f t="shared" si="256"/>
        <v>#REF!</v>
      </c>
      <c r="K677" s="118"/>
      <c r="L677" s="118"/>
      <c r="M677" s="231">
        <f t="shared" si="257"/>
        <v>0</v>
      </c>
      <c r="N677" s="118"/>
      <c r="O677" s="272"/>
      <c r="P677" s="281">
        <f t="shared" si="258"/>
        <v>0</v>
      </c>
    </row>
    <row r="678" spans="1:16" ht="51" hidden="1">
      <c r="A678" s="227" t="s">
        <v>111</v>
      </c>
      <c r="B678" s="123" t="s">
        <v>404</v>
      </c>
      <c r="C678" s="39" t="s">
        <v>95</v>
      </c>
      <c r="D678" s="39" t="s">
        <v>110</v>
      </c>
      <c r="E678" s="60" t="s">
        <v>478</v>
      </c>
      <c r="F678" s="39" t="s">
        <v>99</v>
      </c>
      <c r="G678" s="39"/>
      <c r="H678" s="233" t="e">
        <f>#REF!+#REF!</f>
        <v>#REF!</v>
      </c>
      <c r="I678" s="233"/>
      <c r="J678" s="231" t="e">
        <f t="shared" si="256"/>
        <v>#REF!</v>
      </c>
      <c r="K678" s="118"/>
      <c r="L678" s="118"/>
      <c r="M678" s="231">
        <f t="shared" si="257"/>
        <v>0</v>
      </c>
      <c r="N678" s="118"/>
      <c r="O678" s="272"/>
      <c r="P678" s="281">
        <f t="shared" si="258"/>
        <v>0</v>
      </c>
    </row>
    <row r="679" spans="1:16" ht="25.5" hidden="1">
      <c r="A679" s="227" t="s">
        <v>100</v>
      </c>
      <c r="B679" s="123" t="s">
        <v>404</v>
      </c>
      <c r="C679" s="39" t="s">
        <v>95</v>
      </c>
      <c r="D679" s="39" t="s">
        <v>110</v>
      </c>
      <c r="E679" s="60" t="s">
        <v>478</v>
      </c>
      <c r="F679" s="39" t="s">
        <v>101</v>
      </c>
      <c r="G679" s="39"/>
      <c r="H679" s="233" t="e">
        <f>#REF!+#REF!</f>
        <v>#REF!</v>
      </c>
      <c r="I679" s="233"/>
      <c r="J679" s="231" t="e">
        <f t="shared" si="256"/>
        <v>#REF!</v>
      </c>
      <c r="K679" s="118"/>
      <c r="L679" s="118"/>
      <c r="M679" s="231">
        <f t="shared" si="257"/>
        <v>0</v>
      </c>
      <c r="N679" s="118"/>
      <c r="O679" s="272"/>
      <c r="P679" s="281">
        <f t="shared" si="258"/>
        <v>0</v>
      </c>
    </row>
    <row r="680" spans="1:16" hidden="1">
      <c r="A680" s="227" t="s">
        <v>11</v>
      </c>
      <c r="B680" s="123" t="s">
        <v>404</v>
      </c>
      <c r="C680" s="39" t="s">
        <v>95</v>
      </c>
      <c r="D680" s="39" t="s">
        <v>110</v>
      </c>
      <c r="E680" s="60" t="s">
        <v>478</v>
      </c>
      <c r="F680" s="39" t="s">
        <v>101</v>
      </c>
      <c r="G680" s="39" t="s">
        <v>12</v>
      </c>
      <c r="H680" s="233" t="e">
        <f>#REF!+#REF!</f>
        <v>#REF!</v>
      </c>
      <c r="I680" s="233"/>
      <c r="J680" s="231" t="e">
        <f t="shared" si="256"/>
        <v>#REF!</v>
      </c>
      <c r="K680" s="118"/>
      <c r="L680" s="118"/>
      <c r="M680" s="231">
        <f t="shared" si="257"/>
        <v>0</v>
      </c>
      <c r="N680" s="118"/>
      <c r="O680" s="272"/>
      <c r="P680" s="281">
        <f t="shared" si="258"/>
        <v>0</v>
      </c>
    </row>
    <row r="681" spans="1:16" ht="63.75" hidden="1">
      <c r="A681" s="92" t="s">
        <v>477</v>
      </c>
      <c r="B681" s="123" t="s">
        <v>404</v>
      </c>
      <c r="C681" s="39" t="s">
        <v>95</v>
      </c>
      <c r="D681" s="39" t="s">
        <v>110</v>
      </c>
      <c r="E681" s="60" t="s">
        <v>479</v>
      </c>
      <c r="F681" s="39"/>
      <c r="G681" s="39"/>
      <c r="H681" s="233" t="e">
        <f>#REF!+#REF!</f>
        <v>#REF!</v>
      </c>
      <c r="I681" s="233"/>
      <c r="J681" s="231" t="e">
        <f t="shared" si="256"/>
        <v>#REF!</v>
      </c>
      <c r="K681" s="118"/>
      <c r="L681" s="118"/>
      <c r="M681" s="231">
        <f t="shared" si="257"/>
        <v>0</v>
      </c>
      <c r="N681" s="118"/>
      <c r="O681" s="272"/>
      <c r="P681" s="281">
        <f t="shared" si="258"/>
        <v>0</v>
      </c>
    </row>
    <row r="682" spans="1:16" ht="51" hidden="1">
      <c r="A682" s="227" t="s">
        <v>111</v>
      </c>
      <c r="B682" s="123" t="s">
        <v>404</v>
      </c>
      <c r="C682" s="39" t="s">
        <v>95</v>
      </c>
      <c r="D682" s="39" t="s">
        <v>110</v>
      </c>
      <c r="E682" s="60" t="s">
        <v>479</v>
      </c>
      <c r="F682" s="39" t="s">
        <v>99</v>
      </c>
      <c r="G682" s="39"/>
      <c r="H682" s="233" t="e">
        <f>#REF!+#REF!</f>
        <v>#REF!</v>
      </c>
      <c r="I682" s="233"/>
      <c r="J682" s="231" t="e">
        <f t="shared" si="256"/>
        <v>#REF!</v>
      </c>
      <c r="K682" s="118"/>
      <c r="L682" s="118"/>
      <c r="M682" s="231">
        <f t="shared" si="257"/>
        <v>0</v>
      </c>
      <c r="N682" s="118"/>
      <c r="O682" s="272"/>
      <c r="P682" s="281">
        <f t="shared" si="258"/>
        <v>0</v>
      </c>
    </row>
    <row r="683" spans="1:16" ht="25.5" hidden="1">
      <c r="A683" s="227" t="s">
        <v>100</v>
      </c>
      <c r="B683" s="123" t="s">
        <v>404</v>
      </c>
      <c r="C683" s="39" t="s">
        <v>95</v>
      </c>
      <c r="D683" s="39" t="s">
        <v>110</v>
      </c>
      <c r="E683" s="60" t="s">
        <v>479</v>
      </c>
      <c r="F683" s="39" t="s">
        <v>101</v>
      </c>
      <c r="G683" s="39"/>
      <c r="H683" s="233" t="e">
        <f>#REF!+#REF!</f>
        <v>#REF!</v>
      </c>
      <c r="I683" s="233"/>
      <c r="J683" s="231" t="e">
        <f t="shared" si="256"/>
        <v>#REF!</v>
      </c>
      <c r="K683" s="118"/>
      <c r="L683" s="118"/>
      <c r="M683" s="231">
        <f t="shared" si="257"/>
        <v>0</v>
      </c>
      <c r="N683" s="118"/>
      <c r="O683" s="272"/>
      <c r="P683" s="281">
        <f t="shared" si="258"/>
        <v>0</v>
      </c>
    </row>
    <row r="684" spans="1:16" hidden="1">
      <c r="A684" s="227" t="s">
        <v>11</v>
      </c>
      <c r="B684" s="123" t="s">
        <v>404</v>
      </c>
      <c r="C684" s="39" t="s">
        <v>95</v>
      </c>
      <c r="D684" s="39" t="s">
        <v>110</v>
      </c>
      <c r="E684" s="60" t="s">
        <v>479</v>
      </c>
      <c r="F684" s="39" t="s">
        <v>101</v>
      </c>
      <c r="G684" s="39" t="s">
        <v>12</v>
      </c>
      <c r="H684" s="233" t="e">
        <f>#REF!+#REF!</f>
        <v>#REF!</v>
      </c>
      <c r="I684" s="233"/>
      <c r="J684" s="231" t="e">
        <f t="shared" si="256"/>
        <v>#REF!</v>
      </c>
      <c r="K684" s="118"/>
      <c r="L684" s="118"/>
      <c r="M684" s="231">
        <f t="shared" si="257"/>
        <v>0</v>
      </c>
      <c r="N684" s="118"/>
      <c r="O684" s="272"/>
      <c r="P684" s="281">
        <f t="shared" si="258"/>
        <v>0</v>
      </c>
    </row>
    <row r="685" spans="1:16" ht="51" hidden="1">
      <c r="A685" s="92" t="s">
        <v>475</v>
      </c>
      <c r="B685" s="123" t="s">
        <v>404</v>
      </c>
      <c r="C685" s="39" t="s">
        <v>95</v>
      </c>
      <c r="D685" s="39" t="s">
        <v>110</v>
      </c>
      <c r="E685" s="60" t="s">
        <v>476</v>
      </c>
      <c r="F685" s="39"/>
      <c r="G685" s="39"/>
      <c r="H685" s="233" t="e">
        <f>#REF!+#REF!</f>
        <v>#REF!</v>
      </c>
      <c r="I685" s="233"/>
      <c r="J685" s="231" t="e">
        <f t="shared" si="256"/>
        <v>#REF!</v>
      </c>
      <c r="K685" s="118"/>
      <c r="L685" s="118"/>
      <c r="M685" s="231">
        <f t="shared" si="257"/>
        <v>0</v>
      </c>
      <c r="N685" s="118"/>
      <c r="O685" s="272"/>
      <c r="P685" s="281">
        <f t="shared" si="258"/>
        <v>0</v>
      </c>
    </row>
    <row r="686" spans="1:16" ht="51" hidden="1">
      <c r="A686" s="227" t="s">
        <v>111</v>
      </c>
      <c r="B686" s="123" t="s">
        <v>404</v>
      </c>
      <c r="C686" s="39" t="s">
        <v>95</v>
      </c>
      <c r="D686" s="39" t="s">
        <v>110</v>
      </c>
      <c r="E686" s="60" t="s">
        <v>476</v>
      </c>
      <c r="F686" s="39" t="s">
        <v>99</v>
      </c>
      <c r="G686" s="39"/>
      <c r="H686" s="233" t="e">
        <f>#REF!+#REF!</f>
        <v>#REF!</v>
      </c>
      <c r="I686" s="233"/>
      <c r="J686" s="231" t="e">
        <f t="shared" si="256"/>
        <v>#REF!</v>
      </c>
      <c r="K686" s="118"/>
      <c r="L686" s="118"/>
      <c r="M686" s="231">
        <f t="shared" si="257"/>
        <v>0</v>
      </c>
      <c r="N686" s="118"/>
      <c r="O686" s="272"/>
      <c r="P686" s="281">
        <f t="shared" si="258"/>
        <v>0</v>
      </c>
    </row>
    <row r="687" spans="1:16" ht="25.5" hidden="1">
      <c r="A687" s="227" t="s">
        <v>100</v>
      </c>
      <c r="B687" s="123" t="s">
        <v>404</v>
      </c>
      <c r="C687" s="39" t="s">
        <v>95</v>
      </c>
      <c r="D687" s="39" t="s">
        <v>110</v>
      </c>
      <c r="E687" s="60" t="s">
        <v>476</v>
      </c>
      <c r="F687" s="39" t="s">
        <v>101</v>
      </c>
      <c r="G687" s="39"/>
      <c r="H687" s="233" t="e">
        <f>#REF!+#REF!</f>
        <v>#REF!</v>
      </c>
      <c r="I687" s="233"/>
      <c r="J687" s="231" t="e">
        <f t="shared" si="256"/>
        <v>#REF!</v>
      </c>
      <c r="K687" s="118"/>
      <c r="L687" s="118"/>
      <c r="M687" s="231">
        <f t="shared" si="257"/>
        <v>0</v>
      </c>
      <c r="N687" s="118"/>
      <c r="O687" s="272"/>
      <c r="P687" s="281">
        <f t="shared" si="258"/>
        <v>0</v>
      </c>
    </row>
    <row r="688" spans="1:16" hidden="1">
      <c r="A688" s="227" t="s">
        <v>9</v>
      </c>
      <c r="B688" s="174" t="s">
        <v>404</v>
      </c>
      <c r="C688" s="175" t="s">
        <v>95</v>
      </c>
      <c r="D688" s="175" t="s">
        <v>110</v>
      </c>
      <c r="E688" s="176" t="s">
        <v>476</v>
      </c>
      <c r="F688" s="175" t="s">
        <v>101</v>
      </c>
      <c r="G688" s="175" t="s">
        <v>10</v>
      </c>
      <c r="H688" s="233" t="e">
        <f>#REF!+#REF!</f>
        <v>#REF!</v>
      </c>
      <c r="I688" s="233"/>
      <c r="J688" s="231" t="e">
        <f t="shared" si="256"/>
        <v>#REF!</v>
      </c>
      <c r="K688" s="118"/>
      <c r="L688" s="118"/>
      <c r="M688" s="231">
        <f t="shared" si="257"/>
        <v>0</v>
      </c>
      <c r="N688" s="118"/>
      <c r="O688" s="272"/>
      <c r="P688" s="281">
        <f t="shared" si="258"/>
        <v>0</v>
      </c>
    </row>
    <row r="689" spans="1:16" ht="89.25" hidden="1">
      <c r="A689" s="92" t="s">
        <v>613</v>
      </c>
      <c r="B689" s="123" t="s">
        <v>404</v>
      </c>
      <c r="C689" s="39" t="s">
        <v>95</v>
      </c>
      <c r="D689" s="39" t="s">
        <v>110</v>
      </c>
      <c r="E689" s="60" t="s">
        <v>610</v>
      </c>
      <c r="F689" s="39"/>
      <c r="G689" s="39"/>
      <c r="H689" s="231">
        <v>0</v>
      </c>
      <c r="I689" s="231"/>
      <c r="J689" s="231">
        <f t="shared" si="256"/>
        <v>0</v>
      </c>
      <c r="K689" s="118"/>
      <c r="L689" s="118"/>
      <c r="M689" s="231">
        <f t="shared" si="257"/>
        <v>0</v>
      </c>
      <c r="N689" s="118"/>
      <c r="O689" s="272"/>
      <c r="P689" s="281">
        <f t="shared" si="258"/>
        <v>0</v>
      </c>
    </row>
    <row r="690" spans="1:16" ht="51" hidden="1">
      <c r="A690" s="227" t="s">
        <v>111</v>
      </c>
      <c r="B690" s="123" t="s">
        <v>404</v>
      </c>
      <c r="C690" s="39" t="s">
        <v>95</v>
      </c>
      <c r="D690" s="39" t="s">
        <v>110</v>
      </c>
      <c r="E690" s="60" t="s">
        <v>610</v>
      </c>
      <c r="F690" s="39" t="s">
        <v>99</v>
      </c>
      <c r="G690" s="39"/>
      <c r="H690" s="231">
        <v>0</v>
      </c>
      <c r="I690" s="231"/>
      <c r="J690" s="231">
        <f t="shared" si="256"/>
        <v>0</v>
      </c>
      <c r="K690" s="118"/>
      <c r="L690" s="118"/>
      <c r="M690" s="231">
        <f t="shared" si="257"/>
        <v>0</v>
      </c>
      <c r="N690" s="118"/>
      <c r="O690" s="272"/>
      <c r="P690" s="281">
        <f t="shared" si="258"/>
        <v>0</v>
      </c>
    </row>
    <row r="691" spans="1:16" ht="11.25" hidden="1" customHeight="1">
      <c r="A691" s="227" t="s">
        <v>100</v>
      </c>
      <c r="B691" s="123" t="s">
        <v>404</v>
      </c>
      <c r="C691" s="39" t="s">
        <v>95</v>
      </c>
      <c r="D691" s="39" t="s">
        <v>110</v>
      </c>
      <c r="E691" s="60" t="s">
        <v>611</v>
      </c>
      <c r="F691" s="39" t="s">
        <v>101</v>
      </c>
      <c r="G691" s="39"/>
      <c r="H691" s="231">
        <v>0</v>
      </c>
      <c r="I691" s="231"/>
      <c r="J691" s="231">
        <f t="shared" si="256"/>
        <v>0</v>
      </c>
      <c r="K691" s="118"/>
      <c r="L691" s="118"/>
      <c r="M691" s="231">
        <f t="shared" si="257"/>
        <v>0</v>
      </c>
      <c r="N691" s="118"/>
      <c r="O691" s="272"/>
      <c r="P691" s="281">
        <f t="shared" si="258"/>
        <v>0</v>
      </c>
    </row>
    <row r="692" spans="1:16" ht="14.25" hidden="1" customHeight="1">
      <c r="A692" s="227" t="s">
        <v>11</v>
      </c>
      <c r="B692" s="174" t="s">
        <v>404</v>
      </c>
      <c r="C692" s="175" t="s">
        <v>95</v>
      </c>
      <c r="D692" s="175" t="s">
        <v>110</v>
      </c>
      <c r="E692" s="60" t="s">
        <v>610</v>
      </c>
      <c r="F692" s="39" t="s">
        <v>101</v>
      </c>
      <c r="G692" s="39" t="s">
        <v>12</v>
      </c>
      <c r="H692" s="231">
        <v>0</v>
      </c>
      <c r="I692" s="231"/>
      <c r="J692" s="231">
        <f t="shared" si="256"/>
        <v>0</v>
      </c>
      <c r="K692" s="118"/>
      <c r="L692" s="118"/>
      <c r="M692" s="231">
        <f t="shared" si="257"/>
        <v>0</v>
      </c>
      <c r="N692" s="118"/>
      <c r="O692" s="272"/>
      <c r="P692" s="281">
        <f t="shared" si="258"/>
        <v>0</v>
      </c>
    </row>
    <row r="693" spans="1:16" ht="51" hidden="1">
      <c r="A693" s="92" t="s">
        <v>475</v>
      </c>
      <c r="B693" s="123" t="s">
        <v>404</v>
      </c>
      <c r="C693" s="39" t="s">
        <v>95</v>
      </c>
      <c r="D693" s="39" t="s">
        <v>110</v>
      </c>
      <c r="E693" s="60" t="s">
        <v>511</v>
      </c>
      <c r="F693" s="39"/>
      <c r="G693" s="39"/>
      <c r="H693" s="231"/>
      <c r="I693" s="231"/>
      <c r="J693" s="231">
        <f t="shared" si="256"/>
        <v>0</v>
      </c>
      <c r="K693" s="118"/>
      <c r="L693" s="118"/>
      <c r="M693" s="231">
        <f t="shared" si="257"/>
        <v>0</v>
      </c>
      <c r="N693" s="118"/>
      <c r="O693" s="272"/>
      <c r="P693" s="281">
        <f t="shared" si="258"/>
        <v>0</v>
      </c>
    </row>
    <row r="694" spans="1:16" ht="51" hidden="1">
      <c r="A694" s="227" t="s">
        <v>111</v>
      </c>
      <c r="B694" s="123" t="s">
        <v>404</v>
      </c>
      <c r="C694" s="39" t="s">
        <v>95</v>
      </c>
      <c r="D694" s="39" t="s">
        <v>110</v>
      </c>
      <c r="E694" s="60" t="s">
        <v>511</v>
      </c>
      <c r="F694" s="39" t="s">
        <v>99</v>
      </c>
      <c r="G694" s="39"/>
      <c r="H694" s="231"/>
      <c r="I694" s="231"/>
      <c r="J694" s="231">
        <f t="shared" si="256"/>
        <v>0</v>
      </c>
      <c r="K694" s="118"/>
      <c r="L694" s="118"/>
      <c r="M694" s="231">
        <f t="shared" si="257"/>
        <v>0</v>
      </c>
      <c r="N694" s="118"/>
      <c r="O694" s="272"/>
      <c r="P694" s="281">
        <f t="shared" si="258"/>
        <v>0</v>
      </c>
    </row>
    <row r="695" spans="1:16" ht="14.25" hidden="1" customHeight="1">
      <c r="A695" s="227" t="s">
        <v>100</v>
      </c>
      <c r="B695" s="123" t="s">
        <v>404</v>
      </c>
      <c r="C695" s="39" t="s">
        <v>95</v>
      </c>
      <c r="D695" s="39" t="s">
        <v>110</v>
      </c>
      <c r="E695" s="60" t="s">
        <v>511</v>
      </c>
      <c r="F695" s="39" t="s">
        <v>101</v>
      </c>
      <c r="G695" s="39"/>
      <c r="H695" s="231"/>
      <c r="I695" s="231"/>
      <c r="J695" s="231">
        <f t="shared" si="256"/>
        <v>0</v>
      </c>
      <c r="K695" s="118"/>
      <c r="L695" s="118"/>
      <c r="M695" s="231">
        <f t="shared" si="257"/>
        <v>0</v>
      </c>
      <c r="N695" s="118"/>
      <c r="O695" s="272"/>
      <c r="P695" s="281">
        <f t="shared" si="258"/>
        <v>0</v>
      </c>
    </row>
    <row r="696" spans="1:16" ht="13.5" hidden="1" customHeight="1">
      <c r="A696" s="227" t="s">
        <v>9</v>
      </c>
      <c r="B696" s="174" t="s">
        <v>404</v>
      </c>
      <c r="C696" s="175" t="s">
        <v>95</v>
      </c>
      <c r="D696" s="175" t="s">
        <v>110</v>
      </c>
      <c r="E696" s="60" t="s">
        <v>511</v>
      </c>
      <c r="F696" s="39" t="s">
        <v>101</v>
      </c>
      <c r="G696" s="39" t="s">
        <v>10</v>
      </c>
      <c r="H696" s="231"/>
      <c r="I696" s="231"/>
      <c r="J696" s="231">
        <f t="shared" si="256"/>
        <v>0</v>
      </c>
      <c r="K696" s="118"/>
      <c r="L696" s="118"/>
      <c r="M696" s="231">
        <f t="shared" si="257"/>
        <v>0</v>
      </c>
      <c r="N696" s="118"/>
      <c r="O696" s="272"/>
      <c r="P696" s="281">
        <f t="shared" si="258"/>
        <v>0</v>
      </c>
    </row>
    <row r="697" spans="1:16" hidden="1">
      <c r="A697" s="227"/>
      <c r="B697" s="110"/>
      <c r="C697" s="224"/>
      <c r="D697" s="224"/>
      <c r="E697" s="225"/>
      <c r="F697" s="224"/>
      <c r="G697" s="224"/>
      <c r="H697" s="233" t="e">
        <f>#REF!+#REF!</f>
        <v>#REF!</v>
      </c>
      <c r="I697" s="233"/>
      <c r="J697" s="231" t="e">
        <f t="shared" si="256"/>
        <v>#REF!</v>
      </c>
      <c r="K697" s="118"/>
      <c r="L697" s="118"/>
      <c r="M697" s="231">
        <f t="shared" si="257"/>
        <v>0</v>
      </c>
      <c r="N697" s="118"/>
      <c r="O697" s="272"/>
      <c r="P697" s="281">
        <f t="shared" si="258"/>
        <v>0</v>
      </c>
    </row>
    <row r="698" spans="1:16" ht="89.25" hidden="1">
      <c r="A698" s="227" t="s">
        <v>460</v>
      </c>
      <c r="B698" s="110" t="s">
        <v>404</v>
      </c>
      <c r="C698" s="224" t="s">
        <v>95</v>
      </c>
      <c r="D698" s="224" t="s">
        <v>110</v>
      </c>
      <c r="E698" s="225" t="s">
        <v>461</v>
      </c>
      <c r="F698" s="224"/>
      <c r="G698" s="224"/>
      <c r="H698" s="233" t="e">
        <f>#REF!+#REF!</f>
        <v>#REF!</v>
      </c>
      <c r="I698" s="233"/>
      <c r="J698" s="231" t="e">
        <f t="shared" si="256"/>
        <v>#REF!</v>
      </c>
      <c r="K698" s="118"/>
      <c r="L698" s="118"/>
      <c r="M698" s="231">
        <f t="shared" si="257"/>
        <v>0</v>
      </c>
      <c r="N698" s="118"/>
      <c r="O698" s="272"/>
      <c r="P698" s="281">
        <f t="shared" si="258"/>
        <v>0</v>
      </c>
    </row>
    <row r="699" spans="1:16" ht="51" hidden="1">
      <c r="A699" s="227" t="s">
        <v>111</v>
      </c>
      <c r="B699" s="110" t="s">
        <v>404</v>
      </c>
      <c r="C699" s="224" t="s">
        <v>95</v>
      </c>
      <c r="D699" s="224" t="s">
        <v>110</v>
      </c>
      <c r="E699" s="225" t="s">
        <v>461</v>
      </c>
      <c r="F699" s="224" t="s">
        <v>99</v>
      </c>
      <c r="G699" s="224"/>
      <c r="H699" s="233" t="e">
        <f>#REF!+#REF!</f>
        <v>#REF!</v>
      </c>
      <c r="I699" s="233"/>
      <c r="J699" s="231" t="e">
        <f t="shared" si="256"/>
        <v>#REF!</v>
      </c>
      <c r="K699" s="118"/>
      <c r="L699" s="118"/>
      <c r="M699" s="231">
        <f t="shared" si="257"/>
        <v>0</v>
      </c>
      <c r="N699" s="118"/>
      <c r="O699" s="272"/>
      <c r="P699" s="281">
        <f t="shared" si="258"/>
        <v>0</v>
      </c>
    </row>
    <row r="700" spans="1:16" ht="25.5" hidden="1">
      <c r="A700" s="227" t="s">
        <v>100</v>
      </c>
      <c r="B700" s="110" t="s">
        <v>404</v>
      </c>
      <c r="C700" s="224" t="s">
        <v>95</v>
      </c>
      <c r="D700" s="224" t="s">
        <v>110</v>
      </c>
      <c r="E700" s="225" t="s">
        <v>461</v>
      </c>
      <c r="F700" s="224" t="s">
        <v>101</v>
      </c>
      <c r="G700" s="224"/>
      <c r="H700" s="233" t="e">
        <f>#REF!+#REF!</f>
        <v>#REF!</v>
      </c>
      <c r="I700" s="233"/>
      <c r="J700" s="231" t="e">
        <f t="shared" si="256"/>
        <v>#REF!</v>
      </c>
      <c r="K700" s="118"/>
      <c r="L700" s="118"/>
      <c r="M700" s="231">
        <f t="shared" si="257"/>
        <v>0</v>
      </c>
      <c r="N700" s="118"/>
      <c r="O700" s="272"/>
      <c r="P700" s="281">
        <f t="shared" si="258"/>
        <v>0</v>
      </c>
    </row>
    <row r="701" spans="1:16" hidden="1">
      <c r="A701" s="227" t="s">
        <v>11</v>
      </c>
      <c r="B701" s="110" t="s">
        <v>404</v>
      </c>
      <c r="C701" s="224" t="s">
        <v>95</v>
      </c>
      <c r="D701" s="224" t="s">
        <v>110</v>
      </c>
      <c r="E701" s="225" t="s">
        <v>461</v>
      </c>
      <c r="F701" s="224" t="s">
        <v>101</v>
      </c>
      <c r="G701" s="224" t="s">
        <v>12</v>
      </c>
      <c r="H701" s="233" t="e">
        <f>#REF!+#REF!</f>
        <v>#REF!</v>
      </c>
      <c r="I701" s="233"/>
      <c r="J701" s="231" t="e">
        <f t="shared" si="256"/>
        <v>#REF!</v>
      </c>
      <c r="K701" s="118"/>
      <c r="L701" s="118"/>
      <c r="M701" s="231">
        <f t="shared" si="257"/>
        <v>0</v>
      </c>
      <c r="N701" s="118"/>
      <c r="O701" s="272"/>
      <c r="P701" s="281">
        <f t="shared" si="258"/>
        <v>0</v>
      </c>
    </row>
    <row r="702" spans="1:16" ht="38.25" hidden="1">
      <c r="A702" s="21" t="s">
        <v>56</v>
      </c>
      <c r="B702" s="111" t="s">
        <v>404</v>
      </c>
      <c r="C702" s="223" t="s">
        <v>95</v>
      </c>
      <c r="D702" s="223" t="s">
        <v>110</v>
      </c>
      <c r="E702" s="225" t="s">
        <v>504</v>
      </c>
      <c r="F702" s="224"/>
      <c r="G702" s="224"/>
      <c r="H702" s="233" t="e">
        <f>#REF!+#REF!</f>
        <v>#REF!</v>
      </c>
      <c r="I702" s="233"/>
      <c r="J702" s="231" t="e">
        <f t="shared" si="256"/>
        <v>#REF!</v>
      </c>
      <c r="K702" s="118"/>
      <c r="L702" s="118"/>
      <c r="M702" s="231">
        <f t="shared" si="257"/>
        <v>0</v>
      </c>
      <c r="N702" s="118"/>
      <c r="O702" s="272"/>
      <c r="P702" s="281">
        <f t="shared" si="258"/>
        <v>0</v>
      </c>
    </row>
    <row r="703" spans="1:16" ht="51" hidden="1">
      <c r="A703" s="227" t="s">
        <v>173</v>
      </c>
      <c r="B703" s="111" t="s">
        <v>404</v>
      </c>
      <c r="C703" s="223" t="s">
        <v>95</v>
      </c>
      <c r="D703" s="223" t="s">
        <v>110</v>
      </c>
      <c r="E703" s="225" t="s">
        <v>504</v>
      </c>
      <c r="F703" s="224" t="s">
        <v>99</v>
      </c>
      <c r="G703" s="224"/>
      <c r="H703" s="233" t="e">
        <f>#REF!+#REF!</f>
        <v>#REF!</v>
      </c>
      <c r="I703" s="233"/>
      <c r="J703" s="231" t="e">
        <f t="shared" si="256"/>
        <v>#REF!</v>
      </c>
      <c r="K703" s="118"/>
      <c r="L703" s="118"/>
      <c r="M703" s="231">
        <f t="shared" si="257"/>
        <v>0</v>
      </c>
      <c r="N703" s="118"/>
      <c r="O703" s="272"/>
      <c r="P703" s="281">
        <f t="shared" si="258"/>
        <v>0</v>
      </c>
    </row>
    <row r="704" spans="1:16" ht="25.5" hidden="1">
      <c r="A704" s="227" t="s">
        <v>100</v>
      </c>
      <c r="B704" s="111" t="s">
        <v>404</v>
      </c>
      <c r="C704" s="223" t="s">
        <v>95</v>
      </c>
      <c r="D704" s="223" t="s">
        <v>110</v>
      </c>
      <c r="E704" s="225" t="s">
        <v>504</v>
      </c>
      <c r="F704" s="224" t="s">
        <v>101</v>
      </c>
      <c r="G704" s="224"/>
      <c r="H704" s="233" t="e">
        <f>#REF!+#REF!</f>
        <v>#REF!</v>
      </c>
      <c r="I704" s="233"/>
      <c r="J704" s="231" t="e">
        <f t="shared" si="256"/>
        <v>#REF!</v>
      </c>
      <c r="K704" s="118"/>
      <c r="L704" s="118"/>
      <c r="M704" s="231">
        <f t="shared" si="257"/>
        <v>0</v>
      </c>
      <c r="N704" s="118"/>
      <c r="O704" s="272"/>
      <c r="P704" s="281">
        <f t="shared" si="258"/>
        <v>0</v>
      </c>
    </row>
    <row r="705" spans="1:16" hidden="1">
      <c r="A705" s="226" t="s">
        <v>128</v>
      </c>
      <c r="B705" s="177" t="s">
        <v>404</v>
      </c>
      <c r="C705" s="178" t="s">
        <v>95</v>
      </c>
      <c r="D705" s="178" t="s">
        <v>110</v>
      </c>
      <c r="E705" s="172" t="s">
        <v>504</v>
      </c>
      <c r="F705" s="171" t="s">
        <v>101</v>
      </c>
      <c r="G705" s="171" t="s">
        <v>10</v>
      </c>
      <c r="H705" s="233" t="e">
        <f>#REF!+#REF!</f>
        <v>#REF!</v>
      </c>
      <c r="I705" s="233"/>
      <c r="J705" s="231" t="e">
        <f t="shared" si="256"/>
        <v>#REF!</v>
      </c>
      <c r="K705" s="118"/>
      <c r="L705" s="118"/>
      <c r="M705" s="231">
        <f t="shared" si="257"/>
        <v>0</v>
      </c>
      <c r="N705" s="118"/>
      <c r="O705" s="272"/>
      <c r="P705" s="281">
        <f t="shared" si="258"/>
        <v>0</v>
      </c>
    </row>
    <row r="706" spans="1:16" ht="13.5" hidden="1" customHeight="1">
      <c r="A706" s="227" t="s">
        <v>11</v>
      </c>
      <c r="B706" s="174" t="s">
        <v>404</v>
      </c>
      <c r="C706" s="175" t="s">
        <v>95</v>
      </c>
      <c r="D706" s="175" t="s">
        <v>110</v>
      </c>
      <c r="E706" s="60" t="s">
        <v>511</v>
      </c>
      <c r="F706" s="39" t="s">
        <v>101</v>
      </c>
      <c r="G706" s="171" t="s">
        <v>12</v>
      </c>
      <c r="H706" s="233"/>
      <c r="I706" s="233"/>
      <c r="J706" s="231">
        <f t="shared" si="256"/>
        <v>0</v>
      </c>
      <c r="K706" s="118"/>
      <c r="L706" s="118"/>
      <c r="M706" s="231">
        <f t="shared" si="257"/>
        <v>0</v>
      </c>
      <c r="N706" s="118"/>
      <c r="O706" s="272"/>
      <c r="P706" s="281">
        <f t="shared" si="258"/>
        <v>0</v>
      </c>
    </row>
    <row r="707" spans="1:16" ht="13.5" hidden="1" customHeight="1">
      <c r="A707" s="227" t="s">
        <v>629</v>
      </c>
      <c r="B707" s="174" t="s">
        <v>404</v>
      </c>
      <c r="C707" s="175" t="s">
        <v>95</v>
      </c>
      <c r="D707" s="175" t="s">
        <v>110</v>
      </c>
      <c r="E707" s="60" t="s">
        <v>511</v>
      </c>
      <c r="F707" s="39" t="s">
        <v>101</v>
      </c>
      <c r="G707" s="171" t="s">
        <v>197</v>
      </c>
      <c r="H707" s="233"/>
      <c r="I707" s="233"/>
      <c r="J707" s="231">
        <f t="shared" si="256"/>
        <v>0</v>
      </c>
      <c r="K707" s="118"/>
      <c r="L707" s="118"/>
      <c r="M707" s="231">
        <f t="shared" si="257"/>
        <v>0</v>
      </c>
      <c r="N707" s="118"/>
      <c r="O707" s="272"/>
      <c r="P707" s="281">
        <f t="shared" si="258"/>
        <v>0</v>
      </c>
    </row>
    <row r="708" spans="1:16" ht="57.75" hidden="1" customHeight="1">
      <c r="A708" s="226" t="s">
        <v>586</v>
      </c>
      <c r="B708" s="110" t="s">
        <v>404</v>
      </c>
      <c r="C708" s="224" t="s">
        <v>95</v>
      </c>
      <c r="D708" s="224" t="s">
        <v>110</v>
      </c>
      <c r="E708" s="225" t="s">
        <v>440</v>
      </c>
      <c r="F708" s="224"/>
      <c r="G708" s="224"/>
      <c r="H708" s="231"/>
      <c r="I708" s="231"/>
      <c r="J708" s="231">
        <f t="shared" si="256"/>
        <v>0</v>
      </c>
      <c r="K708" s="118"/>
      <c r="L708" s="118"/>
      <c r="M708" s="231">
        <f t="shared" si="257"/>
        <v>0</v>
      </c>
      <c r="N708" s="118"/>
      <c r="O708" s="272"/>
      <c r="P708" s="281">
        <f t="shared" si="258"/>
        <v>0</v>
      </c>
    </row>
    <row r="709" spans="1:16" ht="37.5" hidden="1" customHeight="1">
      <c r="A709" s="227" t="s">
        <v>111</v>
      </c>
      <c r="B709" s="110" t="s">
        <v>404</v>
      </c>
      <c r="C709" s="224" t="s">
        <v>95</v>
      </c>
      <c r="D709" s="224" t="s">
        <v>110</v>
      </c>
      <c r="E709" s="225" t="s">
        <v>440</v>
      </c>
      <c r="F709" s="224" t="s">
        <v>99</v>
      </c>
      <c r="G709" s="224"/>
      <c r="H709" s="231"/>
      <c r="I709" s="231"/>
      <c r="J709" s="231">
        <f t="shared" si="256"/>
        <v>0</v>
      </c>
      <c r="K709" s="118"/>
      <c r="L709" s="118"/>
      <c r="M709" s="231">
        <f t="shared" si="257"/>
        <v>0</v>
      </c>
      <c r="N709" s="118"/>
      <c r="O709" s="272"/>
      <c r="P709" s="281">
        <f t="shared" si="258"/>
        <v>0</v>
      </c>
    </row>
    <row r="710" spans="1:16" ht="17.25" hidden="1" customHeight="1">
      <c r="A710" s="227" t="s">
        <v>100</v>
      </c>
      <c r="B710" s="110" t="s">
        <v>404</v>
      </c>
      <c r="C710" s="224" t="s">
        <v>95</v>
      </c>
      <c r="D710" s="224" t="s">
        <v>110</v>
      </c>
      <c r="E710" s="225" t="s">
        <v>440</v>
      </c>
      <c r="F710" s="224" t="s">
        <v>101</v>
      </c>
      <c r="G710" s="224"/>
      <c r="H710" s="231"/>
      <c r="I710" s="231"/>
      <c r="J710" s="231">
        <f t="shared" si="256"/>
        <v>0</v>
      </c>
      <c r="K710" s="118"/>
      <c r="L710" s="118"/>
      <c r="M710" s="231">
        <f t="shared" si="257"/>
        <v>0</v>
      </c>
      <c r="N710" s="118"/>
      <c r="O710" s="272"/>
      <c r="P710" s="281">
        <f t="shared" si="258"/>
        <v>0</v>
      </c>
    </row>
    <row r="711" spans="1:16" hidden="1">
      <c r="A711" s="227" t="s">
        <v>11</v>
      </c>
      <c r="B711" s="110" t="s">
        <v>404</v>
      </c>
      <c r="C711" s="224" t="s">
        <v>95</v>
      </c>
      <c r="D711" s="224" t="s">
        <v>110</v>
      </c>
      <c r="E711" s="225" t="s">
        <v>440</v>
      </c>
      <c r="F711" s="224" t="s">
        <v>101</v>
      </c>
      <c r="G711" s="224" t="s">
        <v>12</v>
      </c>
      <c r="H711" s="231"/>
      <c r="I711" s="231"/>
      <c r="J711" s="231">
        <f t="shared" si="256"/>
        <v>0</v>
      </c>
      <c r="K711" s="118"/>
      <c r="L711" s="118"/>
      <c r="M711" s="231">
        <f t="shared" si="257"/>
        <v>0</v>
      </c>
      <c r="N711" s="118"/>
      <c r="O711" s="272"/>
      <c r="P711" s="281">
        <f t="shared" si="258"/>
        <v>0</v>
      </c>
    </row>
    <row r="712" spans="1:16" ht="48" hidden="1" customHeight="1">
      <c r="A712" s="227" t="s">
        <v>645</v>
      </c>
      <c r="B712" s="110" t="s">
        <v>404</v>
      </c>
      <c r="C712" s="224" t="s">
        <v>95</v>
      </c>
      <c r="D712" s="224" t="s">
        <v>110</v>
      </c>
      <c r="E712" s="225" t="s">
        <v>646</v>
      </c>
      <c r="F712" s="224"/>
      <c r="G712" s="224"/>
      <c r="H712" s="231"/>
      <c r="I712" s="231"/>
      <c r="J712" s="231">
        <f t="shared" si="256"/>
        <v>0</v>
      </c>
      <c r="K712" s="118"/>
      <c r="L712" s="118"/>
      <c r="M712" s="231">
        <f t="shared" si="257"/>
        <v>0</v>
      </c>
      <c r="N712" s="118"/>
      <c r="O712" s="272"/>
      <c r="P712" s="281">
        <f t="shared" si="258"/>
        <v>0</v>
      </c>
    </row>
    <row r="713" spans="1:16" ht="51" hidden="1">
      <c r="A713" s="227" t="s">
        <v>111</v>
      </c>
      <c r="B713" s="230" t="s">
        <v>404</v>
      </c>
      <c r="C713" s="224" t="s">
        <v>95</v>
      </c>
      <c r="D713" s="224" t="s">
        <v>110</v>
      </c>
      <c r="E713" s="225" t="s">
        <v>646</v>
      </c>
      <c r="F713" s="224" t="s">
        <v>99</v>
      </c>
      <c r="G713" s="224"/>
      <c r="H713" s="231"/>
      <c r="I713" s="231"/>
      <c r="J713" s="231">
        <f t="shared" si="256"/>
        <v>0</v>
      </c>
      <c r="K713" s="118"/>
      <c r="L713" s="118"/>
      <c r="M713" s="231">
        <f t="shared" si="257"/>
        <v>0</v>
      </c>
      <c r="N713" s="118"/>
      <c r="O713" s="272"/>
      <c r="P713" s="281">
        <f t="shared" si="258"/>
        <v>0</v>
      </c>
    </row>
    <row r="714" spans="1:16" ht="25.5" hidden="1">
      <c r="A714" s="227" t="s">
        <v>100</v>
      </c>
      <c r="B714" s="230" t="s">
        <v>404</v>
      </c>
      <c r="C714" s="224" t="s">
        <v>95</v>
      </c>
      <c r="D714" s="224" t="s">
        <v>110</v>
      </c>
      <c r="E714" s="225" t="s">
        <v>646</v>
      </c>
      <c r="F714" s="224" t="s">
        <v>101</v>
      </c>
      <c r="G714" s="224"/>
      <c r="H714" s="231"/>
      <c r="I714" s="231"/>
      <c r="J714" s="231">
        <f t="shared" si="256"/>
        <v>0</v>
      </c>
      <c r="K714" s="118"/>
      <c r="L714" s="118"/>
      <c r="M714" s="231">
        <f t="shared" si="257"/>
        <v>0</v>
      </c>
      <c r="N714" s="118"/>
      <c r="O714" s="272"/>
      <c r="P714" s="281">
        <f t="shared" si="258"/>
        <v>0</v>
      </c>
    </row>
    <row r="715" spans="1:16" hidden="1">
      <c r="A715" s="227" t="s">
        <v>9</v>
      </c>
      <c r="B715" s="230" t="s">
        <v>404</v>
      </c>
      <c r="C715" s="224" t="s">
        <v>95</v>
      </c>
      <c r="D715" s="224" t="s">
        <v>110</v>
      </c>
      <c r="E715" s="225" t="s">
        <v>646</v>
      </c>
      <c r="F715" s="224" t="s">
        <v>101</v>
      </c>
      <c r="G715" s="224" t="s">
        <v>10</v>
      </c>
      <c r="H715" s="231"/>
      <c r="I715" s="231"/>
      <c r="J715" s="231">
        <f t="shared" si="256"/>
        <v>0</v>
      </c>
      <c r="K715" s="118"/>
      <c r="L715" s="118"/>
      <c r="M715" s="231">
        <f t="shared" si="257"/>
        <v>0</v>
      </c>
      <c r="N715" s="118"/>
      <c r="O715" s="272"/>
      <c r="P715" s="281">
        <f t="shared" si="258"/>
        <v>0</v>
      </c>
    </row>
    <row r="716" spans="1:16" hidden="1">
      <c r="A716" s="227" t="s">
        <v>11</v>
      </c>
      <c r="B716" s="230" t="s">
        <v>404</v>
      </c>
      <c r="C716" s="224" t="s">
        <v>95</v>
      </c>
      <c r="D716" s="224" t="s">
        <v>110</v>
      </c>
      <c r="E716" s="225" t="s">
        <v>646</v>
      </c>
      <c r="F716" s="224" t="s">
        <v>101</v>
      </c>
      <c r="G716" s="224" t="s">
        <v>12</v>
      </c>
      <c r="H716" s="231"/>
      <c r="I716" s="231"/>
      <c r="J716" s="231">
        <f t="shared" si="256"/>
        <v>0</v>
      </c>
      <c r="K716" s="118"/>
      <c r="L716" s="118"/>
      <c r="M716" s="231">
        <f t="shared" si="257"/>
        <v>0</v>
      </c>
      <c r="N716" s="118"/>
      <c r="O716" s="272"/>
      <c r="P716" s="281">
        <f t="shared" si="258"/>
        <v>0</v>
      </c>
    </row>
    <row r="717" spans="1:16" hidden="1">
      <c r="A717" s="227" t="s">
        <v>629</v>
      </c>
      <c r="B717" s="230" t="s">
        <v>404</v>
      </c>
      <c r="C717" s="224" t="s">
        <v>95</v>
      </c>
      <c r="D717" s="224" t="s">
        <v>110</v>
      </c>
      <c r="E717" s="225" t="s">
        <v>646</v>
      </c>
      <c r="F717" s="224" t="s">
        <v>101</v>
      </c>
      <c r="G717" s="224" t="s">
        <v>197</v>
      </c>
      <c r="H717" s="231"/>
      <c r="I717" s="231"/>
      <c r="J717" s="231">
        <f t="shared" si="256"/>
        <v>0</v>
      </c>
      <c r="K717" s="118"/>
      <c r="L717" s="118"/>
      <c r="M717" s="231">
        <f t="shared" si="257"/>
        <v>0</v>
      </c>
      <c r="N717" s="118"/>
      <c r="O717" s="272"/>
      <c r="P717" s="281">
        <f t="shared" si="258"/>
        <v>0</v>
      </c>
    </row>
    <row r="718" spans="1:16" ht="51" hidden="1">
      <c r="A718" s="92" t="s">
        <v>297</v>
      </c>
      <c r="B718" s="123" t="s">
        <v>404</v>
      </c>
      <c r="C718" s="39" t="s">
        <v>95</v>
      </c>
      <c r="D718" s="39" t="s">
        <v>110</v>
      </c>
      <c r="E718" s="60" t="s">
        <v>293</v>
      </c>
      <c r="F718" s="39"/>
      <c r="G718" s="39"/>
      <c r="H718" s="232">
        <f>H719</f>
        <v>0</v>
      </c>
      <c r="I718" s="232"/>
      <c r="J718" s="231">
        <f t="shared" si="256"/>
        <v>0</v>
      </c>
      <c r="K718" s="118"/>
      <c r="L718" s="118"/>
      <c r="M718" s="231">
        <f t="shared" si="257"/>
        <v>0</v>
      </c>
      <c r="N718" s="118"/>
      <c r="O718" s="272"/>
      <c r="P718" s="281">
        <f t="shared" si="258"/>
        <v>0</v>
      </c>
    </row>
    <row r="719" spans="1:16" ht="27.75" hidden="1" customHeight="1">
      <c r="A719" s="226" t="s">
        <v>26</v>
      </c>
      <c r="B719" s="110" t="s">
        <v>404</v>
      </c>
      <c r="C719" s="224" t="s">
        <v>95</v>
      </c>
      <c r="D719" s="224" t="s">
        <v>110</v>
      </c>
      <c r="E719" s="60" t="s">
        <v>293</v>
      </c>
      <c r="F719" s="224" t="s">
        <v>27</v>
      </c>
      <c r="G719" s="39"/>
      <c r="H719" s="228">
        <f t="shared" ref="H719:H720" si="259">H720</f>
        <v>0</v>
      </c>
      <c r="I719" s="228"/>
      <c r="J719" s="231">
        <f t="shared" si="256"/>
        <v>0</v>
      </c>
      <c r="K719" s="118"/>
      <c r="L719" s="118"/>
      <c r="M719" s="231">
        <f t="shared" si="257"/>
        <v>0</v>
      </c>
      <c r="N719" s="118"/>
      <c r="O719" s="272"/>
      <c r="P719" s="281">
        <f t="shared" si="258"/>
        <v>0</v>
      </c>
    </row>
    <row r="720" spans="1:16" ht="51" hidden="1">
      <c r="A720" s="226" t="s">
        <v>131</v>
      </c>
      <c r="B720" s="110" t="s">
        <v>404</v>
      </c>
      <c r="C720" s="224" t="s">
        <v>95</v>
      </c>
      <c r="D720" s="224" t="s">
        <v>110</v>
      </c>
      <c r="E720" s="60" t="s">
        <v>293</v>
      </c>
      <c r="F720" s="224" t="s">
        <v>29</v>
      </c>
      <c r="G720" s="39"/>
      <c r="H720" s="228">
        <f t="shared" si="259"/>
        <v>0</v>
      </c>
      <c r="I720" s="228"/>
      <c r="J720" s="231">
        <f t="shared" si="256"/>
        <v>0</v>
      </c>
      <c r="K720" s="118"/>
      <c r="L720" s="118"/>
      <c r="M720" s="231">
        <f t="shared" si="257"/>
        <v>0</v>
      </c>
      <c r="N720" s="118"/>
      <c r="O720" s="272"/>
      <c r="P720" s="281">
        <f t="shared" si="258"/>
        <v>0</v>
      </c>
    </row>
    <row r="721" spans="1:16" hidden="1">
      <c r="A721" s="226" t="s">
        <v>9</v>
      </c>
      <c r="B721" s="110" t="s">
        <v>404</v>
      </c>
      <c r="C721" s="224" t="s">
        <v>95</v>
      </c>
      <c r="D721" s="224" t="s">
        <v>110</v>
      </c>
      <c r="E721" s="60" t="s">
        <v>293</v>
      </c>
      <c r="F721" s="224" t="s">
        <v>29</v>
      </c>
      <c r="G721" s="39" t="s">
        <v>10</v>
      </c>
      <c r="H721" s="233"/>
      <c r="I721" s="233"/>
      <c r="J721" s="231">
        <f t="shared" si="256"/>
        <v>0</v>
      </c>
      <c r="K721" s="118"/>
      <c r="L721" s="118"/>
      <c r="M721" s="231">
        <f t="shared" si="257"/>
        <v>0</v>
      </c>
      <c r="N721" s="118"/>
      <c r="O721" s="272"/>
      <c r="P721" s="281">
        <f t="shared" si="258"/>
        <v>0</v>
      </c>
    </row>
    <row r="722" spans="1:16" ht="38.25" hidden="1">
      <c r="A722" s="68" t="s">
        <v>371</v>
      </c>
      <c r="B722" s="74" t="s">
        <v>404</v>
      </c>
      <c r="C722" s="224" t="s">
        <v>95</v>
      </c>
      <c r="D722" s="224" t="s">
        <v>110</v>
      </c>
      <c r="E722" s="225" t="s">
        <v>292</v>
      </c>
      <c r="F722" s="224"/>
      <c r="G722" s="39"/>
      <c r="H722" s="228">
        <f>H723+H773+H783+H787+H778+H791+H799+H765+H769</f>
        <v>0</v>
      </c>
      <c r="I722" s="228"/>
      <c r="J722" s="231">
        <f t="shared" si="256"/>
        <v>0</v>
      </c>
      <c r="K722" s="118"/>
      <c r="L722" s="118"/>
      <c r="M722" s="231">
        <f t="shared" si="257"/>
        <v>0</v>
      </c>
      <c r="N722" s="118"/>
      <c r="O722" s="272"/>
      <c r="P722" s="281">
        <f t="shared" si="258"/>
        <v>0</v>
      </c>
    </row>
    <row r="723" spans="1:16" ht="38.25" hidden="1">
      <c r="A723" s="227" t="s">
        <v>294</v>
      </c>
      <c r="B723" s="230" t="s">
        <v>404</v>
      </c>
      <c r="C723" s="39" t="s">
        <v>95</v>
      </c>
      <c r="D723" s="39" t="s">
        <v>110</v>
      </c>
      <c r="E723" s="225" t="s">
        <v>298</v>
      </c>
      <c r="F723" s="39"/>
      <c r="G723" s="39"/>
      <c r="H723" s="228">
        <f t="shared" ref="H723:H725" si="260">H724</f>
        <v>0</v>
      </c>
      <c r="I723" s="228"/>
      <c r="J723" s="231">
        <f t="shared" si="256"/>
        <v>0</v>
      </c>
      <c r="K723" s="118"/>
      <c r="L723" s="118"/>
      <c r="M723" s="231">
        <f t="shared" si="257"/>
        <v>0</v>
      </c>
      <c r="N723" s="118"/>
      <c r="O723" s="272"/>
      <c r="P723" s="281">
        <f t="shared" si="258"/>
        <v>0</v>
      </c>
    </row>
    <row r="724" spans="1:16" ht="51" hidden="1">
      <c r="A724" s="227" t="s">
        <v>111</v>
      </c>
      <c r="B724" s="230" t="s">
        <v>404</v>
      </c>
      <c r="C724" s="224" t="s">
        <v>95</v>
      </c>
      <c r="D724" s="224" t="s">
        <v>110</v>
      </c>
      <c r="E724" s="225" t="s">
        <v>298</v>
      </c>
      <c r="F724" s="224" t="s">
        <v>99</v>
      </c>
      <c r="G724" s="224"/>
      <c r="H724" s="228">
        <f t="shared" si="260"/>
        <v>0</v>
      </c>
      <c r="I724" s="228"/>
      <c r="J724" s="231">
        <f t="shared" si="256"/>
        <v>0</v>
      </c>
      <c r="K724" s="118"/>
      <c r="L724" s="118"/>
      <c r="M724" s="231">
        <f t="shared" si="257"/>
        <v>0</v>
      </c>
      <c r="N724" s="118"/>
      <c r="O724" s="272"/>
      <c r="P724" s="281">
        <f t="shared" si="258"/>
        <v>0</v>
      </c>
    </row>
    <row r="725" spans="1:16" ht="25.5" hidden="1">
      <c r="A725" s="227" t="s">
        <v>100</v>
      </c>
      <c r="B725" s="230" t="s">
        <v>404</v>
      </c>
      <c r="C725" s="224" t="s">
        <v>95</v>
      </c>
      <c r="D725" s="224" t="s">
        <v>110</v>
      </c>
      <c r="E725" s="225" t="s">
        <v>298</v>
      </c>
      <c r="F725" s="224" t="s">
        <v>101</v>
      </c>
      <c r="G725" s="224"/>
      <c r="H725" s="228">
        <f t="shared" si="260"/>
        <v>0</v>
      </c>
      <c r="I725" s="228"/>
      <c r="J725" s="231">
        <f t="shared" si="256"/>
        <v>0</v>
      </c>
      <c r="K725" s="118"/>
      <c r="L725" s="118"/>
      <c r="M725" s="231">
        <f t="shared" si="257"/>
        <v>0</v>
      </c>
      <c r="N725" s="118"/>
      <c r="O725" s="272"/>
      <c r="P725" s="281">
        <f t="shared" si="258"/>
        <v>0</v>
      </c>
    </row>
    <row r="726" spans="1:16" hidden="1">
      <c r="A726" s="227" t="s">
        <v>9</v>
      </c>
      <c r="B726" s="230" t="s">
        <v>404</v>
      </c>
      <c r="C726" s="224" t="s">
        <v>95</v>
      </c>
      <c r="D726" s="224" t="s">
        <v>110</v>
      </c>
      <c r="E726" s="225" t="s">
        <v>298</v>
      </c>
      <c r="F726" s="224" t="s">
        <v>101</v>
      </c>
      <c r="G726" s="224" t="s">
        <v>10</v>
      </c>
      <c r="H726" s="233"/>
      <c r="I726" s="233"/>
      <c r="J726" s="231">
        <f t="shared" si="256"/>
        <v>0</v>
      </c>
      <c r="K726" s="118"/>
      <c r="L726" s="118"/>
      <c r="M726" s="231">
        <f t="shared" si="257"/>
        <v>0</v>
      </c>
      <c r="N726" s="118"/>
      <c r="O726" s="272"/>
      <c r="P726" s="281">
        <f t="shared" si="258"/>
        <v>0</v>
      </c>
    </row>
    <row r="727" spans="1:16" ht="153" hidden="1">
      <c r="A727" s="38" t="s">
        <v>194</v>
      </c>
      <c r="B727" s="78"/>
      <c r="C727" s="224" t="s">
        <v>95</v>
      </c>
      <c r="D727" s="224" t="s">
        <v>110</v>
      </c>
      <c r="E727" s="225" t="s">
        <v>191</v>
      </c>
      <c r="F727" s="224"/>
      <c r="G727" s="224"/>
      <c r="H727" s="233" t="e">
        <f>#REF!+#REF!</f>
        <v>#REF!</v>
      </c>
      <c r="I727" s="233"/>
      <c r="J727" s="231" t="e">
        <f t="shared" si="256"/>
        <v>#REF!</v>
      </c>
      <c r="K727" s="118"/>
      <c r="L727" s="118"/>
      <c r="M727" s="231">
        <f t="shared" si="257"/>
        <v>0</v>
      </c>
      <c r="N727" s="118"/>
      <c r="O727" s="272"/>
      <c r="P727" s="281">
        <f t="shared" si="258"/>
        <v>0</v>
      </c>
    </row>
    <row r="728" spans="1:16" ht="51" hidden="1">
      <c r="A728" s="38" t="s">
        <v>173</v>
      </c>
      <c r="B728" s="78"/>
      <c r="C728" s="224" t="s">
        <v>95</v>
      </c>
      <c r="D728" s="224" t="s">
        <v>110</v>
      </c>
      <c r="E728" s="225" t="s">
        <v>191</v>
      </c>
      <c r="F728" s="224" t="s">
        <v>99</v>
      </c>
      <c r="G728" s="224"/>
      <c r="H728" s="233" t="e">
        <f>#REF!+#REF!</f>
        <v>#REF!</v>
      </c>
      <c r="I728" s="233"/>
      <c r="J728" s="231" t="e">
        <f t="shared" si="256"/>
        <v>#REF!</v>
      </c>
      <c r="K728" s="118"/>
      <c r="L728" s="118"/>
      <c r="M728" s="231">
        <f t="shared" si="257"/>
        <v>0</v>
      </c>
      <c r="N728" s="118"/>
      <c r="O728" s="272"/>
      <c r="P728" s="281">
        <f t="shared" si="258"/>
        <v>0</v>
      </c>
    </row>
    <row r="729" spans="1:16" ht="25.5" hidden="1">
      <c r="A729" s="38" t="s">
        <v>100</v>
      </c>
      <c r="B729" s="78"/>
      <c r="C729" s="224" t="s">
        <v>95</v>
      </c>
      <c r="D729" s="224" t="s">
        <v>110</v>
      </c>
      <c r="E729" s="225" t="s">
        <v>191</v>
      </c>
      <c r="F729" s="224" t="s">
        <v>101</v>
      </c>
      <c r="G729" s="224"/>
      <c r="H729" s="233" t="e">
        <f>#REF!+#REF!</f>
        <v>#REF!</v>
      </c>
      <c r="I729" s="233"/>
      <c r="J729" s="231" t="e">
        <f t="shared" si="256"/>
        <v>#REF!</v>
      </c>
      <c r="K729" s="118"/>
      <c r="L729" s="118"/>
      <c r="M729" s="231">
        <f t="shared" si="257"/>
        <v>0</v>
      </c>
      <c r="N729" s="118"/>
      <c r="O729" s="272"/>
      <c r="P729" s="281">
        <f t="shared" si="258"/>
        <v>0</v>
      </c>
    </row>
    <row r="730" spans="1:16" ht="25.5" hidden="1">
      <c r="A730" s="38" t="s">
        <v>115</v>
      </c>
      <c r="B730" s="78"/>
      <c r="C730" s="224" t="s">
        <v>95</v>
      </c>
      <c r="D730" s="224" t="s">
        <v>110</v>
      </c>
      <c r="E730" s="225" t="s">
        <v>191</v>
      </c>
      <c r="F730" s="224" t="s">
        <v>108</v>
      </c>
      <c r="G730" s="224"/>
      <c r="H730" s="233" t="e">
        <f>#REF!+#REF!</f>
        <v>#REF!</v>
      </c>
      <c r="I730" s="233"/>
      <c r="J730" s="231" t="e">
        <f t="shared" si="256"/>
        <v>#REF!</v>
      </c>
      <c r="K730" s="118"/>
      <c r="L730" s="118"/>
      <c r="M730" s="231">
        <f t="shared" si="257"/>
        <v>0</v>
      </c>
      <c r="N730" s="118"/>
      <c r="O730" s="272"/>
      <c r="P730" s="281">
        <f t="shared" si="258"/>
        <v>0</v>
      </c>
    </row>
    <row r="731" spans="1:16" hidden="1">
      <c r="A731" s="38" t="s">
        <v>11</v>
      </c>
      <c r="B731" s="78"/>
      <c r="C731" s="224" t="s">
        <v>95</v>
      </c>
      <c r="D731" s="224" t="s">
        <v>110</v>
      </c>
      <c r="E731" s="225" t="s">
        <v>191</v>
      </c>
      <c r="F731" s="224" t="s">
        <v>108</v>
      </c>
      <c r="G731" s="224" t="s">
        <v>12</v>
      </c>
      <c r="H731" s="233" t="e">
        <f>#REF!+#REF!</f>
        <v>#REF!</v>
      </c>
      <c r="I731" s="233"/>
      <c r="J731" s="231" t="e">
        <f t="shared" si="256"/>
        <v>#REF!</v>
      </c>
      <c r="K731" s="118"/>
      <c r="L731" s="118"/>
      <c r="M731" s="231">
        <f t="shared" si="257"/>
        <v>0</v>
      </c>
      <c r="N731" s="118"/>
      <c r="O731" s="272"/>
      <c r="P731" s="281">
        <f t="shared" si="258"/>
        <v>0</v>
      </c>
    </row>
    <row r="732" spans="1:16" ht="153" hidden="1">
      <c r="A732" s="38" t="s">
        <v>194</v>
      </c>
      <c r="B732" s="78"/>
      <c r="C732" s="224" t="s">
        <v>95</v>
      </c>
      <c r="D732" s="224" t="s">
        <v>110</v>
      </c>
      <c r="E732" s="225" t="s">
        <v>192</v>
      </c>
      <c r="F732" s="224" t="s">
        <v>38</v>
      </c>
      <c r="G732" s="224"/>
      <c r="H732" s="233" t="e">
        <f>#REF!+#REF!</f>
        <v>#REF!</v>
      </c>
      <c r="I732" s="233"/>
      <c r="J732" s="231" t="e">
        <f t="shared" si="256"/>
        <v>#REF!</v>
      </c>
      <c r="K732" s="118"/>
      <c r="L732" s="118"/>
      <c r="M732" s="231">
        <f t="shared" si="257"/>
        <v>0</v>
      </c>
      <c r="N732" s="118"/>
      <c r="O732" s="272"/>
      <c r="P732" s="281">
        <f t="shared" si="258"/>
        <v>0</v>
      </c>
    </row>
    <row r="733" spans="1:16" ht="51" hidden="1">
      <c r="A733" s="38" t="s">
        <v>173</v>
      </c>
      <c r="B733" s="78"/>
      <c r="C733" s="224" t="s">
        <v>95</v>
      </c>
      <c r="D733" s="224" t="s">
        <v>110</v>
      </c>
      <c r="E733" s="225" t="s">
        <v>192</v>
      </c>
      <c r="F733" s="224" t="s">
        <v>99</v>
      </c>
      <c r="G733" s="224"/>
      <c r="H733" s="233" t="e">
        <f>#REF!+#REF!</f>
        <v>#REF!</v>
      </c>
      <c r="I733" s="233"/>
      <c r="J733" s="231" t="e">
        <f t="shared" si="256"/>
        <v>#REF!</v>
      </c>
      <c r="K733" s="118"/>
      <c r="L733" s="118"/>
      <c r="M733" s="231">
        <f t="shared" si="257"/>
        <v>0</v>
      </c>
      <c r="N733" s="118"/>
      <c r="O733" s="272"/>
      <c r="P733" s="281">
        <f t="shared" si="258"/>
        <v>0</v>
      </c>
    </row>
    <row r="734" spans="1:16" ht="25.5" hidden="1">
      <c r="A734" s="38" t="s">
        <v>100</v>
      </c>
      <c r="B734" s="78"/>
      <c r="C734" s="224" t="s">
        <v>95</v>
      </c>
      <c r="D734" s="224" t="s">
        <v>110</v>
      </c>
      <c r="E734" s="225" t="s">
        <v>192</v>
      </c>
      <c r="F734" s="224" t="s">
        <v>101</v>
      </c>
      <c r="G734" s="224"/>
      <c r="H734" s="233" t="e">
        <f>#REF!+#REF!</f>
        <v>#REF!</v>
      </c>
      <c r="I734" s="233"/>
      <c r="J734" s="231" t="e">
        <f t="shared" si="256"/>
        <v>#REF!</v>
      </c>
      <c r="K734" s="118"/>
      <c r="L734" s="118"/>
      <c r="M734" s="231">
        <f t="shared" si="257"/>
        <v>0</v>
      </c>
      <c r="N734" s="118"/>
      <c r="O734" s="272"/>
      <c r="P734" s="281">
        <f t="shared" si="258"/>
        <v>0</v>
      </c>
    </row>
    <row r="735" spans="1:16" ht="25.5" hidden="1">
      <c r="A735" s="38" t="s">
        <v>115</v>
      </c>
      <c r="B735" s="78"/>
      <c r="C735" s="224" t="s">
        <v>95</v>
      </c>
      <c r="D735" s="224" t="s">
        <v>110</v>
      </c>
      <c r="E735" s="225" t="s">
        <v>192</v>
      </c>
      <c r="F735" s="224" t="s">
        <v>108</v>
      </c>
      <c r="G735" s="224"/>
      <c r="H735" s="233" t="e">
        <f>#REF!+#REF!</f>
        <v>#REF!</v>
      </c>
      <c r="I735" s="233"/>
      <c r="J735" s="231" t="e">
        <f t="shared" ref="J735:J798" si="261">H735+I735</f>
        <v>#REF!</v>
      </c>
      <c r="K735" s="118"/>
      <c r="L735" s="118"/>
      <c r="M735" s="231">
        <f t="shared" si="257"/>
        <v>0</v>
      </c>
      <c r="N735" s="118"/>
      <c r="O735" s="272"/>
      <c r="P735" s="281">
        <f t="shared" si="258"/>
        <v>0</v>
      </c>
    </row>
    <row r="736" spans="1:16" hidden="1">
      <c r="A736" s="38" t="s">
        <v>11</v>
      </c>
      <c r="B736" s="78"/>
      <c r="C736" s="224" t="s">
        <v>95</v>
      </c>
      <c r="D736" s="224" t="s">
        <v>110</v>
      </c>
      <c r="E736" s="225" t="s">
        <v>192</v>
      </c>
      <c r="F736" s="224" t="s">
        <v>108</v>
      </c>
      <c r="G736" s="224" t="s">
        <v>12</v>
      </c>
      <c r="H736" s="233" t="e">
        <f>#REF!+#REF!</f>
        <v>#REF!</v>
      </c>
      <c r="I736" s="233"/>
      <c r="J736" s="231" t="e">
        <f t="shared" si="261"/>
        <v>#REF!</v>
      </c>
      <c r="K736" s="118"/>
      <c r="L736" s="118"/>
      <c r="M736" s="231">
        <f t="shared" si="257"/>
        <v>0</v>
      </c>
      <c r="N736" s="118"/>
      <c r="O736" s="272"/>
      <c r="P736" s="281">
        <f t="shared" si="258"/>
        <v>0</v>
      </c>
    </row>
    <row r="737" spans="1:16" ht="153" hidden="1">
      <c r="A737" s="38" t="s">
        <v>194</v>
      </c>
      <c r="B737" s="78"/>
      <c r="C737" s="224" t="s">
        <v>95</v>
      </c>
      <c r="D737" s="224" t="s">
        <v>110</v>
      </c>
      <c r="E737" s="225" t="s">
        <v>193</v>
      </c>
      <c r="F737" s="224" t="s">
        <v>38</v>
      </c>
      <c r="G737" s="224"/>
      <c r="H737" s="233" t="e">
        <f>#REF!+#REF!</f>
        <v>#REF!</v>
      </c>
      <c r="I737" s="233"/>
      <c r="J737" s="231" t="e">
        <f t="shared" si="261"/>
        <v>#REF!</v>
      </c>
      <c r="K737" s="118"/>
      <c r="L737" s="118"/>
      <c r="M737" s="231">
        <f t="shared" ref="M737:M800" si="262">K737+L737</f>
        <v>0</v>
      </c>
      <c r="N737" s="118"/>
      <c r="O737" s="272"/>
      <c r="P737" s="281">
        <f t="shared" ref="P737:P800" si="263">N737+O737</f>
        <v>0</v>
      </c>
    </row>
    <row r="738" spans="1:16" ht="51" hidden="1">
      <c r="A738" s="38" t="s">
        <v>173</v>
      </c>
      <c r="B738" s="78"/>
      <c r="C738" s="224" t="s">
        <v>95</v>
      </c>
      <c r="D738" s="224" t="s">
        <v>110</v>
      </c>
      <c r="E738" s="225" t="s">
        <v>193</v>
      </c>
      <c r="F738" s="224" t="s">
        <v>99</v>
      </c>
      <c r="G738" s="224"/>
      <c r="H738" s="233" t="e">
        <f>#REF!+#REF!</f>
        <v>#REF!</v>
      </c>
      <c r="I738" s="233"/>
      <c r="J738" s="231" t="e">
        <f t="shared" si="261"/>
        <v>#REF!</v>
      </c>
      <c r="K738" s="118"/>
      <c r="L738" s="118"/>
      <c r="M738" s="231">
        <f t="shared" si="262"/>
        <v>0</v>
      </c>
      <c r="N738" s="118"/>
      <c r="O738" s="272"/>
      <c r="P738" s="281">
        <f t="shared" si="263"/>
        <v>0</v>
      </c>
    </row>
    <row r="739" spans="1:16" ht="25.5" hidden="1">
      <c r="A739" s="38" t="s">
        <v>100</v>
      </c>
      <c r="B739" s="78"/>
      <c r="C739" s="224" t="s">
        <v>95</v>
      </c>
      <c r="D739" s="224" t="s">
        <v>110</v>
      </c>
      <c r="E739" s="225" t="s">
        <v>193</v>
      </c>
      <c r="F739" s="224" t="s">
        <v>101</v>
      </c>
      <c r="G739" s="224"/>
      <c r="H739" s="233" t="e">
        <f>#REF!+#REF!</f>
        <v>#REF!</v>
      </c>
      <c r="I739" s="233"/>
      <c r="J739" s="231" t="e">
        <f t="shared" si="261"/>
        <v>#REF!</v>
      </c>
      <c r="K739" s="118"/>
      <c r="L739" s="118"/>
      <c r="M739" s="231">
        <f t="shared" si="262"/>
        <v>0</v>
      </c>
      <c r="N739" s="118"/>
      <c r="O739" s="272"/>
      <c r="P739" s="281">
        <f t="shared" si="263"/>
        <v>0</v>
      </c>
    </row>
    <row r="740" spans="1:16" ht="25.5" hidden="1">
      <c r="A740" s="38" t="s">
        <v>115</v>
      </c>
      <c r="B740" s="78"/>
      <c r="C740" s="224" t="s">
        <v>95</v>
      </c>
      <c r="D740" s="224" t="s">
        <v>110</v>
      </c>
      <c r="E740" s="225" t="s">
        <v>193</v>
      </c>
      <c r="F740" s="224" t="s">
        <v>108</v>
      </c>
      <c r="G740" s="224"/>
      <c r="H740" s="233" t="e">
        <f>#REF!+#REF!</f>
        <v>#REF!</v>
      </c>
      <c r="I740" s="233"/>
      <c r="J740" s="231" t="e">
        <f t="shared" si="261"/>
        <v>#REF!</v>
      </c>
      <c r="K740" s="118"/>
      <c r="L740" s="118"/>
      <c r="M740" s="231">
        <f t="shared" si="262"/>
        <v>0</v>
      </c>
      <c r="N740" s="118"/>
      <c r="O740" s="272"/>
      <c r="P740" s="281">
        <f t="shared" si="263"/>
        <v>0</v>
      </c>
    </row>
    <row r="741" spans="1:16" hidden="1">
      <c r="A741" s="38" t="s">
        <v>9</v>
      </c>
      <c r="B741" s="78"/>
      <c r="C741" s="224" t="s">
        <v>95</v>
      </c>
      <c r="D741" s="224" t="s">
        <v>110</v>
      </c>
      <c r="E741" s="225" t="s">
        <v>193</v>
      </c>
      <c r="F741" s="224" t="s">
        <v>108</v>
      </c>
      <c r="G741" s="224" t="s">
        <v>10</v>
      </c>
      <c r="H741" s="233" t="e">
        <f>#REF!+#REF!</f>
        <v>#REF!</v>
      </c>
      <c r="I741" s="233"/>
      <c r="J741" s="231" t="e">
        <f t="shared" si="261"/>
        <v>#REF!</v>
      </c>
      <c r="K741" s="118"/>
      <c r="L741" s="118"/>
      <c r="M741" s="231">
        <f t="shared" si="262"/>
        <v>0</v>
      </c>
      <c r="N741" s="118"/>
      <c r="O741" s="272"/>
      <c r="P741" s="281">
        <f t="shared" si="263"/>
        <v>0</v>
      </c>
    </row>
    <row r="742" spans="1:16" ht="204" hidden="1">
      <c r="A742" s="64" t="s">
        <v>195</v>
      </c>
      <c r="B742" s="80"/>
      <c r="C742" s="224" t="s">
        <v>95</v>
      </c>
      <c r="D742" s="224" t="s">
        <v>110</v>
      </c>
      <c r="E742" s="225"/>
      <c r="F742" s="224"/>
      <c r="G742" s="224"/>
      <c r="H742" s="233" t="e">
        <f>#REF!+#REF!</f>
        <v>#REF!</v>
      </c>
      <c r="I742" s="233"/>
      <c r="J742" s="231" t="e">
        <f t="shared" si="261"/>
        <v>#REF!</v>
      </c>
      <c r="K742" s="118"/>
      <c r="L742" s="118"/>
      <c r="M742" s="231">
        <f t="shared" si="262"/>
        <v>0</v>
      </c>
      <c r="N742" s="118"/>
      <c r="O742" s="272"/>
      <c r="P742" s="281">
        <f t="shared" si="263"/>
        <v>0</v>
      </c>
    </row>
    <row r="743" spans="1:16" ht="51" hidden="1">
      <c r="A743" s="64" t="s">
        <v>190</v>
      </c>
      <c r="B743" s="80"/>
      <c r="C743" s="224" t="s">
        <v>95</v>
      </c>
      <c r="D743" s="224" t="s">
        <v>110</v>
      </c>
      <c r="E743" s="225"/>
      <c r="F743" s="224"/>
      <c r="G743" s="224"/>
      <c r="H743" s="233" t="e">
        <f>#REF!+#REF!</f>
        <v>#REF!</v>
      </c>
      <c r="I743" s="233"/>
      <c r="J743" s="231" t="e">
        <f t="shared" si="261"/>
        <v>#REF!</v>
      </c>
      <c r="K743" s="118"/>
      <c r="L743" s="118"/>
      <c r="M743" s="231">
        <f t="shared" si="262"/>
        <v>0</v>
      </c>
      <c r="N743" s="118"/>
      <c r="O743" s="272"/>
      <c r="P743" s="281">
        <f t="shared" si="263"/>
        <v>0</v>
      </c>
    </row>
    <row r="744" spans="1:16" ht="25.5" hidden="1">
      <c r="A744" s="64" t="s">
        <v>100</v>
      </c>
      <c r="B744" s="80"/>
      <c r="C744" s="224" t="s">
        <v>95</v>
      </c>
      <c r="D744" s="224" t="s">
        <v>110</v>
      </c>
      <c r="E744" s="225"/>
      <c r="F744" s="224"/>
      <c r="G744" s="224"/>
      <c r="H744" s="233" t="e">
        <f>#REF!+#REF!</f>
        <v>#REF!</v>
      </c>
      <c r="I744" s="233"/>
      <c r="J744" s="231" t="e">
        <f t="shared" si="261"/>
        <v>#REF!</v>
      </c>
      <c r="K744" s="118"/>
      <c r="L744" s="118"/>
      <c r="M744" s="231">
        <f t="shared" si="262"/>
        <v>0</v>
      </c>
      <c r="N744" s="118"/>
      <c r="O744" s="272"/>
      <c r="P744" s="281">
        <f t="shared" si="263"/>
        <v>0</v>
      </c>
    </row>
    <row r="745" spans="1:16" ht="25.5" hidden="1">
      <c r="A745" s="64" t="s">
        <v>115</v>
      </c>
      <c r="B745" s="80"/>
      <c r="C745" s="224" t="s">
        <v>95</v>
      </c>
      <c r="D745" s="224" t="s">
        <v>110</v>
      </c>
      <c r="E745" s="225"/>
      <c r="F745" s="224"/>
      <c r="G745" s="224"/>
      <c r="H745" s="233" t="e">
        <f>#REF!+#REF!</f>
        <v>#REF!</v>
      </c>
      <c r="I745" s="233"/>
      <c r="J745" s="231" t="e">
        <f t="shared" si="261"/>
        <v>#REF!</v>
      </c>
      <c r="K745" s="118"/>
      <c r="L745" s="118"/>
      <c r="M745" s="231">
        <f t="shared" si="262"/>
        <v>0</v>
      </c>
      <c r="N745" s="118"/>
      <c r="O745" s="272"/>
      <c r="P745" s="281">
        <f t="shared" si="263"/>
        <v>0</v>
      </c>
    </row>
    <row r="746" spans="1:16" hidden="1">
      <c r="A746" s="64" t="s">
        <v>94</v>
      </c>
      <c r="B746" s="80"/>
      <c r="C746" s="224" t="s">
        <v>95</v>
      </c>
      <c r="D746" s="224" t="s">
        <v>110</v>
      </c>
      <c r="E746" s="225"/>
      <c r="F746" s="224"/>
      <c r="G746" s="224"/>
      <c r="H746" s="233" t="e">
        <f>#REF!+#REF!</f>
        <v>#REF!</v>
      </c>
      <c r="I746" s="233"/>
      <c r="J746" s="231" t="e">
        <f t="shared" si="261"/>
        <v>#REF!</v>
      </c>
      <c r="K746" s="118"/>
      <c r="L746" s="118"/>
      <c r="M746" s="231">
        <f t="shared" si="262"/>
        <v>0</v>
      </c>
      <c r="N746" s="118"/>
      <c r="O746" s="272"/>
      <c r="P746" s="281">
        <f t="shared" si="263"/>
        <v>0</v>
      </c>
    </row>
    <row r="747" spans="1:16" ht="204" hidden="1">
      <c r="A747" s="64" t="s">
        <v>195</v>
      </c>
      <c r="B747" s="80"/>
      <c r="C747" s="224" t="s">
        <v>95</v>
      </c>
      <c r="D747" s="224" t="s">
        <v>110</v>
      </c>
      <c r="E747" s="225"/>
      <c r="F747" s="224"/>
      <c r="G747" s="224"/>
      <c r="H747" s="233" t="e">
        <f>#REF!+#REF!</f>
        <v>#REF!</v>
      </c>
      <c r="I747" s="233"/>
      <c r="J747" s="231" t="e">
        <f t="shared" si="261"/>
        <v>#REF!</v>
      </c>
      <c r="K747" s="118"/>
      <c r="L747" s="118"/>
      <c r="M747" s="231">
        <f t="shared" si="262"/>
        <v>0</v>
      </c>
      <c r="N747" s="118"/>
      <c r="O747" s="272"/>
      <c r="P747" s="281">
        <f t="shared" si="263"/>
        <v>0</v>
      </c>
    </row>
    <row r="748" spans="1:16" ht="51" hidden="1">
      <c r="A748" s="64" t="s">
        <v>190</v>
      </c>
      <c r="B748" s="80"/>
      <c r="C748" s="224" t="s">
        <v>95</v>
      </c>
      <c r="D748" s="224" t="s">
        <v>110</v>
      </c>
      <c r="E748" s="225"/>
      <c r="F748" s="224"/>
      <c r="G748" s="224"/>
      <c r="H748" s="233" t="e">
        <f>#REF!+#REF!</f>
        <v>#REF!</v>
      </c>
      <c r="I748" s="233"/>
      <c r="J748" s="231" t="e">
        <f t="shared" si="261"/>
        <v>#REF!</v>
      </c>
      <c r="K748" s="118"/>
      <c r="L748" s="118"/>
      <c r="M748" s="231">
        <f t="shared" si="262"/>
        <v>0</v>
      </c>
      <c r="N748" s="118"/>
      <c r="O748" s="272"/>
      <c r="P748" s="281">
        <f t="shared" si="263"/>
        <v>0</v>
      </c>
    </row>
    <row r="749" spans="1:16" ht="25.5" hidden="1">
      <c r="A749" s="64" t="s">
        <v>100</v>
      </c>
      <c r="B749" s="80"/>
      <c r="C749" s="224" t="s">
        <v>95</v>
      </c>
      <c r="D749" s="224" t="s">
        <v>110</v>
      </c>
      <c r="E749" s="225"/>
      <c r="F749" s="224"/>
      <c r="G749" s="224"/>
      <c r="H749" s="233" t="e">
        <f>#REF!+#REF!</f>
        <v>#REF!</v>
      </c>
      <c r="I749" s="233"/>
      <c r="J749" s="231" t="e">
        <f t="shared" si="261"/>
        <v>#REF!</v>
      </c>
      <c r="K749" s="118"/>
      <c r="L749" s="118"/>
      <c r="M749" s="231">
        <f t="shared" si="262"/>
        <v>0</v>
      </c>
      <c r="N749" s="118"/>
      <c r="O749" s="272"/>
      <c r="P749" s="281">
        <f t="shared" si="263"/>
        <v>0</v>
      </c>
    </row>
    <row r="750" spans="1:16" ht="25.5" hidden="1">
      <c r="A750" s="64" t="s">
        <v>115</v>
      </c>
      <c r="B750" s="80"/>
      <c r="C750" s="224" t="s">
        <v>95</v>
      </c>
      <c r="D750" s="224" t="s">
        <v>110</v>
      </c>
      <c r="E750" s="225"/>
      <c r="F750" s="224"/>
      <c r="G750" s="224"/>
      <c r="H750" s="233" t="e">
        <f>#REF!+#REF!</f>
        <v>#REF!</v>
      </c>
      <c r="I750" s="233"/>
      <c r="J750" s="231" t="e">
        <f t="shared" si="261"/>
        <v>#REF!</v>
      </c>
      <c r="K750" s="118"/>
      <c r="L750" s="118"/>
      <c r="M750" s="231">
        <f t="shared" si="262"/>
        <v>0</v>
      </c>
      <c r="N750" s="118"/>
      <c r="O750" s="272"/>
      <c r="P750" s="281">
        <f t="shared" si="263"/>
        <v>0</v>
      </c>
    </row>
    <row r="751" spans="1:16" hidden="1">
      <c r="A751" s="64" t="s">
        <v>94</v>
      </c>
      <c r="B751" s="80"/>
      <c r="C751" s="224" t="s">
        <v>95</v>
      </c>
      <c r="D751" s="224" t="s">
        <v>110</v>
      </c>
      <c r="E751" s="225"/>
      <c r="F751" s="224"/>
      <c r="G751" s="224"/>
      <c r="H751" s="233" t="e">
        <f>#REF!+#REF!</f>
        <v>#REF!</v>
      </c>
      <c r="I751" s="233"/>
      <c r="J751" s="231" t="e">
        <f t="shared" si="261"/>
        <v>#REF!</v>
      </c>
      <c r="K751" s="118"/>
      <c r="L751" s="118"/>
      <c r="M751" s="231">
        <f t="shared" si="262"/>
        <v>0</v>
      </c>
      <c r="N751" s="118"/>
      <c r="O751" s="272"/>
      <c r="P751" s="281">
        <f t="shared" si="263"/>
        <v>0</v>
      </c>
    </row>
    <row r="752" spans="1:16" ht="204" hidden="1">
      <c r="A752" s="64" t="s">
        <v>195</v>
      </c>
      <c r="B752" s="80"/>
      <c r="C752" s="224" t="s">
        <v>95</v>
      </c>
      <c r="D752" s="224" t="s">
        <v>110</v>
      </c>
      <c r="E752" s="65" t="s">
        <v>196</v>
      </c>
      <c r="F752" s="224" t="s">
        <v>99</v>
      </c>
      <c r="G752" s="224"/>
      <c r="H752" s="233" t="e">
        <f>#REF!+#REF!</f>
        <v>#REF!</v>
      </c>
      <c r="I752" s="233"/>
      <c r="J752" s="231" t="e">
        <f t="shared" si="261"/>
        <v>#REF!</v>
      </c>
      <c r="K752" s="118"/>
      <c r="L752" s="118"/>
      <c r="M752" s="231">
        <f t="shared" si="262"/>
        <v>0</v>
      </c>
      <c r="N752" s="118"/>
      <c r="O752" s="272"/>
      <c r="P752" s="281">
        <f t="shared" si="263"/>
        <v>0</v>
      </c>
    </row>
    <row r="753" spans="1:16" ht="51" hidden="1">
      <c r="A753" s="64" t="s">
        <v>190</v>
      </c>
      <c r="B753" s="80"/>
      <c r="C753" s="224" t="s">
        <v>95</v>
      </c>
      <c r="D753" s="224" t="s">
        <v>110</v>
      </c>
      <c r="E753" s="65" t="s">
        <v>196</v>
      </c>
      <c r="F753" s="224" t="s">
        <v>101</v>
      </c>
      <c r="G753" s="224"/>
      <c r="H753" s="233" t="e">
        <f>#REF!+#REF!</f>
        <v>#REF!</v>
      </c>
      <c r="I753" s="233"/>
      <c r="J753" s="231" t="e">
        <f t="shared" si="261"/>
        <v>#REF!</v>
      </c>
      <c r="K753" s="118"/>
      <c r="L753" s="118"/>
      <c r="M753" s="231">
        <f t="shared" si="262"/>
        <v>0</v>
      </c>
      <c r="N753" s="118"/>
      <c r="O753" s="272"/>
      <c r="P753" s="281">
        <f t="shared" si="263"/>
        <v>0</v>
      </c>
    </row>
    <row r="754" spans="1:16" ht="25.5" hidden="1">
      <c r="A754" s="64" t="s">
        <v>100</v>
      </c>
      <c r="B754" s="80"/>
      <c r="C754" s="224" t="s">
        <v>95</v>
      </c>
      <c r="D754" s="224" t="s">
        <v>110</v>
      </c>
      <c r="E754" s="65" t="s">
        <v>196</v>
      </c>
      <c r="F754" s="224" t="s">
        <v>108</v>
      </c>
      <c r="G754" s="224"/>
      <c r="H754" s="233" t="e">
        <f>#REF!+#REF!</f>
        <v>#REF!</v>
      </c>
      <c r="I754" s="233"/>
      <c r="J754" s="231" t="e">
        <f t="shared" si="261"/>
        <v>#REF!</v>
      </c>
      <c r="K754" s="118"/>
      <c r="L754" s="118"/>
      <c r="M754" s="231">
        <f t="shared" si="262"/>
        <v>0</v>
      </c>
      <c r="N754" s="118"/>
      <c r="O754" s="272"/>
      <c r="P754" s="281">
        <f t="shared" si="263"/>
        <v>0</v>
      </c>
    </row>
    <row r="755" spans="1:16" ht="25.5" hidden="1">
      <c r="A755" s="64" t="s">
        <v>115</v>
      </c>
      <c r="B755" s="80"/>
      <c r="C755" s="224" t="s">
        <v>95</v>
      </c>
      <c r="D755" s="224" t="s">
        <v>110</v>
      </c>
      <c r="E755" s="65" t="s">
        <v>196</v>
      </c>
      <c r="F755" s="224" t="s">
        <v>108</v>
      </c>
      <c r="G755" s="224"/>
      <c r="H755" s="233" t="e">
        <f>#REF!+#REF!</f>
        <v>#REF!</v>
      </c>
      <c r="I755" s="233"/>
      <c r="J755" s="231" t="e">
        <f t="shared" si="261"/>
        <v>#REF!</v>
      </c>
      <c r="K755" s="118"/>
      <c r="L755" s="118"/>
      <c r="M755" s="231">
        <f t="shared" si="262"/>
        <v>0</v>
      </c>
      <c r="N755" s="118"/>
      <c r="O755" s="272"/>
      <c r="P755" s="281">
        <f t="shared" si="263"/>
        <v>0</v>
      </c>
    </row>
    <row r="756" spans="1:16" hidden="1">
      <c r="A756" s="64" t="s">
        <v>9</v>
      </c>
      <c r="B756" s="80"/>
      <c r="C756" s="224" t="s">
        <v>95</v>
      </c>
      <c r="D756" s="224" t="s">
        <v>110</v>
      </c>
      <c r="E756" s="65" t="s">
        <v>196</v>
      </c>
      <c r="F756" s="224" t="s">
        <v>108</v>
      </c>
      <c r="G756" s="224" t="s">
        <v>10</v>
      </c>
      <c r="H756" s="233" t="e">
        <f>#REF!+#REF!</f>
        <v>#REF!</v>
      </c>
      <c r="I756" s="233"/>
      <c r="J756" s="231" t="e">
        <f t="shared" si="261"/>
        <v>#REF!</v>
      </c>
      <c r="K756" s="118"/>
      <c r="L756" s="118"/>
      <c r="M756" s="231">
        <f t="shared" si="262"/>
        <v>0</v>
      </c>
      <c r="N756" s="118"/>
      <c r="O756" s="272"/>
      <c r="P756" s="281">
        <f t="shared" si="263"/>
        <v>0</v>
      </c>
    </row>
    <row r="757" spans="1:16" ht="229.5" hidden="1">
      <c r="A757" s="64" t="s">
        <v>202</v>
      </c>
      <c r="B757" s="80"/>
      <c r="C757" s="224" t="s">
        <v>95</v>
      </c>
      <c r="D757" s="224" t="s">
        <v>110</v>
      </c>
      <c r="E757" s="65" t="s">
        <v>201</v>
      </c>
      <c r="F757" s="224"/>
      <c r="G757" s="224"/>
      <c r="H757" s="233" t="e">
        <f>#REF!+#REF!</f>
        <v>#REF!</v>
      </c>
      <c r="I757" s="233"/>
      <c r="J757" s="231" t="e">
        <f t="shared" si="261"/>
        <v>#REF!</v>
      </c>
      <c r="K757" s="118"/>
      <c r="L757" s="118"/>
      <c r="M757" s="231">
        <f t="shared" si="262"/>
        <v>0</v>
      </c>
      <c r="N757" s="118"/>
      <c r="O757" s="272"/>
      <c r="P757" s="281">
        <f t="shared" si="263"/>
        <v>0</v>
      </c>
    </row>
    <row r="758" spans="1:16" ht="51" hidden="1">
      <c r="A758" s="64" t="s">
        <v>190</v>
      </c>
      <c r="B758" s="80"/>
      <c r="C758" s="224" t="s">
        <v>95</v>
      </c>
      <c r="D758" s="224" t="s">
        <v>110</v>
      </c>
      <c r="E758" s="65" t="s">
        <v>201</v>
      </c>
      <c r="F758" s="224" t="s">
        <v>99</v>
      </c>
      <c r="G758" s="224"/>
      <c r="H758" s="233" t="e">
        <f>#REF!+#REF!</f>
        <v>#REF!</v>
      </c>
      <c r="I758" s="233"/>
      <c r="J758" s="231" t="e">
        <f t="shared" si="261"/>
        <v>#REF!</v>
      </c>
      <c r="K758" s="118"/>
      <c r="L758" s="118"/>
      <c r="M758" s="231">
        <f t="shared" si="262"/>
        <v>0</v>
      </c>
      <c r="N758" s="118"/>
      <c r="O758" s="272"/>
      <c r="P758" s="281">
        <f t="shared" si="263"/>
        <v>0</v>
      </c>
    </row>
    <row r="759" spans="1:16" ht="25.5" hidden="1">
      <c r="A759" s="64" t="s">
        <v>100</v>
      </c>
      <c r="B759" s="80"/>
      <c r="C759" s="224" t="s">
        <v>95</v>
      </c>
      <c r="D759" s="224" t="s">
        <v>110</v>
      </c>
      <c r="E759" s="65" t="s">
        <v>201</v>
      </c>
      <c r="F759" s="224" t="s">
        <v>101</v>
      </c>
      <c r="G759" s="224"/>
      <c r="H759" s="233" t="e">
        <f>#REF!+#REF!</f>
        <v>#REF!</v>
      </c>
      <c r="I759" s="233"/>
      <c r="J759" s="231" t="e">
        <f t="shared" si="261"/>
        <v>#REF!</v>
      </c>
      <c r="K759" s="118"/>
      <c r="L759" s="118"/>
      <c r="M759" s="231">
        <f t="shared" si="262"/>
        <v>0</v>
      </c>
      <c r="N759" s="118"/>
      <c r="O759" s="272"/>
      <c r="P759" s="281">
        <f t="shared" si="263"/>
        <v>0</v>
      </c>
    </row>
    <row r="760" spans="1:16" ht="25.5" hidden="1">
      <c r="A760" s="64" t="s">
        <v>115</v>
      </c>
      <c r="B760" s="80"/>
      <c r="C760" s="224" t="s">
        <v>95</v>
      </c>
      <c r="D760" s="224" t="s">
        <v>110</v>
      </c>
      <c r="E760" s="65" t="s">
        <v>201</v>
      </c>
      <c r="F760" s="224" t="s">
        <v>108</v>
      </c>
      <c r="G760" s="224"/>
      <c r="H760" s="233" t="e">
        <f>#REF!+#REF!</f>
        <v>#REF!</v>
      </c>
      <c r="I760" s="233"/>
      <c r="J760" s="231" t="e">
        <f t="shared" si="261"/>
        <v>#REF!</v>
      </c>
      <c r="K760" s="118"/>
      <c r="L760" s="118"/>
      <c r="M760" s="231">
        <f t="shared" si="262"/>
        <v>0</v>
      </c>
      <c r="N760" s="118"/>
      <c r="O760" s="272"/>
      <c r="P760" s="281">
        <f t="shared" si="263"/>
        <v>0</v>
      </c>
    </row>
    <row r="761" spans="1:16" hidden="1">
      <c r="A761" s="64" t="s">
        <v>11</v>
      </c>
      <c r="B761" s="80"/>
      <c r="C761" s="224" t="s">
        <v>95</v>
      </c>
      <c r="D761" s="224" t="s">
        <v>110</v>
      </c>
      <c r="E761" s="65" t="s">
        <v>201</v>
      </c>
      <c r="F761" s="224" t="s">
        <v>108</v>
      </c>
      <c r="G761" s="224" t="s">
        <v>12</v>
      </c>
      <c r="H761" s="233" t="e">
        <f>#REF!+#REF!</f>
        <v>#REF!</v>
      </c>
      <c r="I761" s="233"/>
      <c r="J761" s="231" t="e">
        <f t="shared" si="261"/>
        <v>#REF!</v>
      </c>
      <c r="K761" s="118"/>
      <c r="L761" s="118"/>
      <c r="M761" s="231">
        <f t="shared" si="262"/>
        <v>0</v>
      </c>
      <c r="N761" s="118"/>
      <c r="O761" s="272"/>
      <c r="P761" s="281">
        <f t="shared" si="263"/>
        <v>0</v>
      </c>
    </row>
    <row r="762" spans="1:16" hidden="1">
      <c r="A762" s="38"/>
      <c r="B762" s="78"/>
      <c r="C762" s="224"/>
      <c r="D762" s="224"/>
      <c r="E762" s="225"/>
      <c r="F762" s="224"/>
      <c r="G762" s="224"/>
      <c r="H762" s="233" t="e">
        <f>#REF!+#REF!</f>
        <v>#REF!</v>
      </c>
      <c r="I762" s="233"/>
      <c r="J762" s="231" t="e">
        <f t="shared" si="261"/>
        <v>#REF!</v>
      </c>
      <c r="K762" s="118"/>
      <c r="L762" s="118"/>
      <c r="M762" s="231">
        <f t="shared" si="262"/>
        <v>0</v>
      </c>
      <c r="N762" s="118"/>
      <c r="O762" s="272"/>
      <c r="P762" s="281">
        <f t="shared" si="263"/>
        <v>0</v>
      </c>
    </row>
    <row r="763" spans="1:16" hidden="1">
      <c r="A763" s="38"/>
      <c r="B763" s="78"/>
      <c r="C763" s="224"/>
      <c r="D763" s="224"/>
      <c r="E763" s="225"/>
      <c r="F763" s="224"/>
      <c r="G763" s="224"/>
      <c r="H763" s="233" t="e">
        <f>#REF!+#REF!</f>
        <v>#REF!</v>
      </c>
      <c r="I763" s="233"/>
      <c r="J763" s="231" t="e">
        <f t="shared" si="261"/>
        <v>#REF!</v>
      </c>
      <c r="K763" s="118"/>
      <c r="L763" s="118"/>
      <c r="M763" s="231">
        <f t="shared" si="262"/>
        <v>0</v>
      </c>
      <c r="N763" s="118"/>
      <c r="O763" s="272"/>
      <c r="P763" s="281">
        <f t="shared" si="263"/>
        <v>0</v>
      </c>
    </row>
    <row r="764" spans="1:16" hidden="1">
      <c r="A764" s="38"/>
      <c r="B764" s="78"/>
      <c r="C764" s="224"/>
      <c r="D764" s="224"/>
      <c r="E764" s="225"/>
      <c r="F764" s="224"/>
      <c r="G764" s="224"/>
      <c r="H764" s="233" t="e">
        <f>#REF!+#REF!</f>
        <v>#REF!</v>
      </c>
      <c r="I764" s="233"/>
      <c r="J764" s="231" t="e">
        <f t="shared" si="261"/>
        <v>#REF!</v>
      </c>
      <c r="K764" s="118"/>
      <c r="L764" s="118"/>
      <c r="M764" s="231">
        <f t="shared" si="262"/>
        <v>0</v>
      </c>
      <c r="N764" s="118"/>
      <c r="O764" s="272"/>
      <c r="P764" s="281">
        <f t="shared" si="263"/>
        <v>0</v>
      </c>
    </row>
    <row r="765" spans="1:16" ht="25.5" hidden="1">
      <c r="A765" s="227" t="s">
        <v>637</v>
      </c>
      <c r="B765" s="78" t="s">
        <v>404</v>
      </c>
      <c r="C765" s="224" t="s">
        <v>95</v>
      </c>
      <c r="D765" s="224" t="s">
        <v>110</v>
      </c>
      <c r="E765" s="225" t="s">
        <v>642</v>
      </c>
      <c r="F765" s="224"/>
      <c r="G765" s="224"/>
      <c r="H765" s="228">
        <f t="shared" ref="H765:H767" si="264">H766</f>
        <v>0</v>
      </c>
      <c r="I765" s="228"/>
      <c r="J765" s="231">
        <f t="shared" si="261"/>
        <v>0</v>
      </c>
      <c r="K765" s="118"/>
      <c r="L765" s="118"/>
      <c r="M765" s="231">
        <f t="shared" si="262"/>
        <v>0</v>
      </c>
      <c r="N765" s="118"/>
      <c r="O765" s="272"/>
      <c r="P765" s="281">
        <f t="shared" si="263"/>
        <v>0</v>
      </c>
    </row>
    <row r="766" spans="1:16" ht="51" hidden="1">
      <c r="A766" s="227" t="s">
        <v>174</v>
      </c>
      <c r="B766" s="78" t="s">
        <v>404</v>
      </c>
      <c r="C766" s="224" t="s">
        <v>95</v>
      </c>
      <c r="D766" s="224" t="s">
        <v>110</v>
      </c>
      <c r="E766" s="225" t="s">
        <v>642</v>
      </c>
      <c r="F766" s="224" t="s">
        <v>99</v>
      </c>
      <c r="G766" s="224"/>
      <c r="H766" s="228">
        <f t="shared" si="264"/>
        <v>0</v>
      </c>
      <c r="I766" s="228"/>
      <c r="J766" s="231">
        <f t="shared" si="261"/>
        <v>0</v>
      </c>
      <c r="K766" s="118"/>
      <c r="L766" s="118"/>
      <c r="M766" s="231">
        <f t="shared" si="262"/>
        <v>0</v>
      </c>
      <c r="N766" s="118"/>
      <c r="O766" s="272"/>
      <c r="P766" s="281">
        <f t="shared" si="263"/>
        <v>0</v>
      </c>
    </row>
    <row r="767" spans="1:16" ht="25.5" hidden="1">
      <c r="A767" s="227" t="s">
        <v>100</v>
      </c>
      <c r="B767" s="78" t="s">
        <v>404</v>
      </c>
      <c r="C767" s="224" t="s">
        <v>95</v>
      </c>
      <c r="D767" s="224" t="s">
        <v>110</v>
      </c>
      <c r="E767" s="225" t="s">
        <v>642</v>
      </c>
      <c r="F767" s="224" t="s">
        <v>101</v>
      </c>
      <c r="G767" s="224"/>
      <c r="H767" s="228">
        <f t="shared" si="264"/>
        <v>0</v>
      </c>
      <c r="I767" s="228"/>
      <c r="J767" s="231">
        <f t="shared" si="261"/>
        <v>0</v>
      </c>
      <c r="K767" s="118"/>
      <c r="L767" s="118"/>
      <c r="M767" s="231">
        <f t="shared" si="262"/>
        <v>0</v>
      </c>
      <c r="N767" s="118"/>
      <c r="O767" s="272"/>
      <c r="P767" s="281">
        <f t="shared" si="263"/>
        <v>0</v>
      </c>
    </row>
    <row r="768" spans="1:16" hidden="1">
      <c r="A768" s="227" t="s">
        <v>9</v>
      </c>
      <c r="B768" s="78" t="s">
        <v>404</v>
      </c>
      <c r="C768" s="224" t="s">
        <v>95</v>
      </c>
      <c r="D768" s="224" t="s">
        <v>110</v>
      </c>
      <c r="E768" s="225" t="s">
        <v>642</v>
      </c>
      <c r="F768" s="224" t="s">
        <v>101</v>
      </c>
      <c r="G768" s="224" t="s">
        <v>10</v>
      </c>
      <c r="H768" s="233"/>
      <c r="I768" s="233"/>
      <c r="J768" s="231">
        <f t="shared" si="261"/>
        <v>0</v>
      </c>
      <c r="K768" s="118"/>
      <c r="L768" s="118"/>
      <c r="M768" s="231">
        <f t="shared" si="262"/>
        <v>0</v>
      </c>
      <c r="N768" s="118"/>
      <c r="O768" s="272"/>
      <c r="P768" s="281">
        <f t="shared" si="263"/>
        <v>0</v>
      </c>
    </row>
    <row r="769" spans="1:16" ht="25.5" hidden="1">
      <c r="A769" s="227" t="s">
        <v>636</v>
      </c>
      <c r="B769" s="78" t="s">
        <v>404</v>
      </c>
      <c r="C769" s="224" t="s">
        <v>95</v>
      </c>
      <c r="D769" s="224" t="s">
        <v>110</v>
      </c>
      <c r="E769" s="225" t="s">
        <v>643</v>
      </c>
      <c r="F769" s="224"/>
      <c r="G769" s="224"/>
      <c r="H769" s="228">
        <f t="shared" ref="H769:H771" si="265">H770</f>
        <v>0</v>
      </c>
      <c r="I769" s="228"/>
      <c r="J769" s="231">
        <f t="shared" si="261"/>
        <v>0</v>
      </c>
      <c r="K769" s="118"/>
      <c r="L769" s="118"/>
      <c r="M769" s="231">
        <f t="shared" si="262"/>
        <v>0</v>
      </c>
      <c r="N769" s="118"/>
      <c r="O769" s="272"/>
      <c r="P769" s="281">
        <f t="shared" si="263"/>
        <v>0</v>
      </c>
    </row>
    <row r="770" spans="1:16" ht="51" hidden="1">
      <c r="A770" s="227" t="s">
        <v>174</v>
      </c>
      <c r="B770" s="78" t="s">
        <v>404</v>
      </c>
      <c r="C770" s="224" t="s">
        <v>95</v>
      </c>
      <c r="D770" s="224" t="s">
        <v>110</v>
      </c>
      <c r="E770" s="225" t="s">
        <v>643</v>
      </c>
      <c r="F770" s="224" t="s">
        <v>99</v>
      </c>
      <c r="G770" s="224"/>
      <c r="H770" s="228">
        <f t="shared" si="265"/>
        <v>0</v>
      </c>
      <c r="I770" s="228"/>
      <c r="J770" s="231">
        <f t="shared" si="261"/>
        <v>0</v>
      </c>
      <c r="K770" s="118"/>
      <c r="L770" s="118"/>
      <c r="M770" s="231">
        <f t="shared" si="262"/>
        <v>0</v>
      </c>
      <c r="N770" s="118"/>
      <c r="O770" s="272"/>
      <c r="P770" s="281">
        <f t="shared" si="263"/>
        <v>0</v>
      </c>
    </row>
    <row r="771" spans="1:16" ht="25.5" hidden="1">
      <c r="A771" s="227" t="s">
        <v>100</v>
      </c>
      <c r="B771" s="78" t="s">
        <v>404</v>
      </c>
      <c r="C771" s="224" t="s">
        <v>95</v>
      </c>
      <c r="D771" s="224" t="s">
        <v>110</v>
      </c>
      <c r="E771" s="225" t="s">
        <v>643</v>
      </c>
      <c r="F771" s="224" t="s">
        <v>101</v>
      </c>
      <c r="G771" s="224"/>
      <c r="H771" s="228">
        <f t="shared" si="265"/>
        <v>0</v>
      </c>
      <c r="I771" s="228"/>
      <c r="J771" s="231">
        <f t="shared" si="261"/>
        <v>0</v>
      </c>
      <c r="K771" s="118"/>
      <c r="L771" s="118"/>
      <c r="M771" s="231">
        <f t="shared" si="262"/>
        <v>0</v>
      </c>
      <c r="N771" s="118"/>
      <c r="O771" s="272"/>
      <c r="P771" s="281">
        <f t="shared" si="263"/>
        <v>0</v>
      </c>
    </row>
    <row r="772" spans="1:16" hidden="1">
      <c r="A772" s="227" t="s">
        <v>9</v>
      </c>
      <c r="B772" s="78" t="s">
        <v>404</v>
      </c>
      <c r="C772" s="224" t="s">
        <v>95</v>
      </c>
      <c r="D772" s="224" t="s">
        <v>110</v>
      </c>
      <c r="E772" s="225" t="s">
        <v>643</v>
      </c>
      <c r="F772" s="224" t="s">
        <v>101</v>
      </c>
      <c r="G772" s="224" t="s">
        <v>10</v>
      </c>
      <c r="H772" s="233"/>
      <c r="I772" s="233"/>
      <c r="J772" s="231">
        <f t="shared" si="261"/>
        <v>0</v>
      </c>
      <c r="K772" s="118"/>
      <c r="L772" s="118"/>
      <c r="M772" s="231">
        <f t="shared" si="262"/>
        <v>0</v>
      </c>
      <c r="N772" s="118"/>
      <c r="O772" s="272"/>
      <c r="P772" s="281">
        <f t="shared" si="263"/>
        <v>0</v>
      </c>
    </row>
    <row r="773" spans="1:16" ht="38.25" hidden="1">
      <c r="A773" s="64" t="s">
        <v>498</v>
      </c>
      <c r="B773" s="230" t="s">
        <v>404</v>
      </c>
      <c r="C773" s="39" t="s">
        <v>95</v>
      </c>
      <c r="D773" s="39" t="s">
        <v>110</v>
      </c>
      <c r="E773" s="225" t="s">
        <v>500</v>
      </c>
      <c r="F773" s="39" t="s">
        <v>38</v>
      </c>
      <c r="G773" s="39"/>
      <c r="H773" s="228">
        <f>H775</f>
        <v>0</v>
      </c>
      <c r="I773" s="228"/>
      <c r="J773" s="231">
        <f t="shared" si="261"/>
        <v>0</v>
      </c>
      <c r="K773" s="118"/>
      <c r="L773" s="118"/>
      <c r="M773" s="231">
        <f t="shared" si="262"/>
        <v>0</v>
      </c>
      <c r="N773" s="118"/>
      <c r="O773" s="272"/>
      <c r="P773" s="281">
        <f t="shared" si="263"/>
        <v>0</v>
      </c>
    </row>
    <row r="774" spans="1:16" hidden="1">
      <c r="A774" s="38"/>
      <c r="B774" s="230" t="s">
        <v>404</v>
      </c>
      <c r="C774" s="224" t="s">
        <v>95</v>
      </c>
      <c r="D774" s="224" t="s">
        <v>110</v>
      </c>
      <c r="E774" s="225" t="s">
        <v>298</v>
      </c>
      <c r="F774" s="224" t="s">
        <v>99</v>
      </c>
      <c r="G774" s="224"/>
      <c r="H774" s="233" t="e">
        <f>#REF!+#REF!</f>
        <v>#REF!</v>
      </c>
      <c r="I774" s="233"/>
      <c r="J774" s="231" t="e">
        <f t="shared" si="261"/>
        <v>#REF!</v>
      </c>
      <c r="K774" s="118"/>
      <c r="L774" s="118"/>
      <c r="M774" s="231">
        <f t="shared" si="262"/>
        <v>0</v>
      </c>
      <c r="N774" s="118"/>
      <c r="O774" s="272"/>
      <c r="P774" s="281">
        <f t="shared" si="263"/>
        <v>0</v>
      </c>
    </row>
    <row r="775" spans="1:16" ht="51" hidden="1">
      <c r="A775" s="64" t="s">
        <v>111</v>
      </c>
      <c r="B775" s="230" t="s">
        <v>404</v>
      </c>
      <c r="C775" s="224" t="s">
        <v>95</v>
      </c>
      <c r="D775" s="224" t="s">
        <v>110</v>
      </c>
      <c r="E775" s="225" t="s">
        <v>500</v>
      </c>
      <c r="F775" s="224" t="s">
        <v>99</v>
      </c>
      <c r="G775" s="224"/>
      <c r="H775" s="228">
        <f t="shared" ref="H775:H776" si="266">H776</f>
        <v>0</v>
      </c>
      <c r="I775" s="228"/>
      <c r="J775" s="231">
        <f t="shared" si="261"/>
        <v>0</v>
      </c>
      <c r="K775" s="118"/>
      <c r="L775" s="118"/>
      <c r="M775" s="231">
        <f t="shared" si="262"/>
        <v>0</v>
      </c>
      <c r="N775" s="118"/>
      <c r="O775" s="272"/>
      <c r="P775" s="281">
        <f t="shared" si="263"/>
        <v>0</v>
      </c>
    </row>
    <row r="776" spans="1:16" ht="25.5" hidden="1">
      <c r="A776" s="64" t="s">
        <v>100</v>
      </c>
      <c r="B776" s="230" t="s">
        <v>404</v>
      </c>
      <c r="C776" s="224" t="s">
        <v>95</v>
      </c>
      <c r="D776" s="224" t="s">
        <v>110</v>
      </c>
      <c r="E776" s="225" t="s">
        <v>500</v>
      </c>
      <c r="F776" s="224" t="s">
        <v>101</v>
      </c>
      <c r="G776" s="224"/>
      <c r="H776" s="228">
        <f t="shared" si="266"/>
        <v>0</v>
      </c>
      <c r="I776" s="228"/>
      <c r="J776" s="231">
        <f t="shared" si="261"/>
        <v>0</v>
      </c>
      <c r="K776" s="118"/>
      <c r="L776" s="118"/>
      <c r="M776" s="231">
        <f t="shared" si="262"/>
        <v>0</v>
      </c>
      <c r="N776" s="118"/>
      <c r="O776" s="272"/>
      <c r="P776" s="281">
        <f t="shared" si="263"/>
        <v>0</v>
      </c>
    </row>
    <row r="777" spans="1:16" hidden="1">
      <c r="A777" s="64" t="s">
        <v>9</v>
      </c>
      <c r="B777" s="230" t="s">
        <v>404</v>
      </c>
      <c r="C777" s="224" t="s">
        <v>95</v>
      </c>
      <c r="D777" s="224" t="s">
        <v>110</v>
      </c>
      <c r="E777" s="225" t="s">
        <v>500</v>
      </c>
      <c r="F777" s="224" t="s">
        <v>101</v>
      </c>
      <c r="G777" s="224" t="s">
        <v>10</v>
      </c>
      <c r="H777" s="233"/>
      <c r="I777" s="233"/>
      <c r="J777" s="231">
        <f t="shared" si="261"/>
        <v>0</v>
      </c>
      <c r="K777" s="118"/>
      <c r="L777" s="118"/>
      <c r="M777" s="231">
        <f t="shared" si="262"/>
        <v>0</v>
      </c>
      <c r="N777" s="118"/>
      <c r="O777" s="272"/>
      <c r="P777" s="281">
        <f t="shared" si="263"/>
        <v>0</v>
      </c>
    </row>
    <row r="778" spans="1:16" ht="76.5" hidden="1">
      <c r="A778" s="20" t="s">
        <v>301</v>
      </c>
      <c r="B778" s="75" t="s">
        <v>404</v>
      </c>
      <c r="C778" s="224" t="s">
        <v>95</v>
      </c>
      <c r="D778" s="224" t="s">
        <v>110</v>
      </c>
      <c r="E778" s="225" t="s">
        <v>302</v>
      </c>
      <c r="F778" s="224"/>
      <c r="G778" s="224"/>
      <c r="H778" s="233"/>
      <c r="I778" s="233"/>
      <c r="J778" s="231">
        <f t="shared" si="261"/>
        <v>0</v>
      </c>
      <c r="K778" s="118"/>
      <c r="L778" s="118"/>
      <c r="M778" s="231">
        <f t="shared" si="262"/>
        <v>0</v>
      </c>
      <c r="N778" s="118"/>
      <c r="O778" s="272"/>
      <c r="P778" s="281">
        <f t="shared" si="263"/>
        <v>0</v>
      </c>
    </row>
    <row r="779" spans="1:16" ht="51" hidden="1">
      <c r="A779" s="227" t="s">
        <v>174</v>
      </c>
      <c r="B779" s="230" t="s">
        <v>404</v>
      </c>
      <c r="C779" s="224" t="s">
        <v>95</v>
      </c>
      <c r="D779" s="224" t="s">
        <v>110</v>
      </c>
      <c r="E779" s="225" t="s">
        <v>302</v>
      </c>
      <c r="F779" s="224" t="s">
        <v>99</v>
      </c>
      <c r="G779" s="224"/>
      <c r="H779" s="233"/>
      <c r="I779" s="233"/>
      <c r="J779" s="231">
        <f t="shared" si="261"/>
        <v>0</v>
      </c>
      <c r="K779" s="118"/>
      <c r="L779" s="118"/>
      <c r="M779" s="231">
        <f t="shared" si="262"/>
        <v>0</v>
      </c>
      <c r="N779" s="118"/>
      <c r="O779" s="272"/>
      <c r="P779" s="281">
        <f t="shared" si="263"/>
        <v>0</v>
      </c>
    </row>
    <row r="780" spans="1:16" ht="25.5" hidden="1">
      <c r="A780" s="227" t="s">
        <v>100</v>
      </c>
      <c r="B780" s="230" t="s">
        <v>404</v>
      </c>
      <c r="C780" s="224" t="s">
        <v>95</v>
      </c>
      <c r="D780" s="224" t="s">
        <v>110</v>
      </c>
      <c r="E780" s="225" t="s">
        <v>302</v>
      </c>
      <c r="F780" s="224" t="s">
        <v>101</v>
      </c>
      <c r="G780" s="224"/>
      <c r="H780" s="233"/>
      <c r="I780" s="233"/>
      <c r="J780" s="231">
        <f t="shared" si="261"/>
        <v>0</v>
      </c>
      <c r="K780" s="118"/>
      <c r="L780" s="118"/>
      <c r="M780" s="231">
        <f t="shared" si="262"/>
        <v>0</v>
      </c>
      <c r="N780" s="118"/>
      <c r="O780" s="272"/>
      <c r="P780" s="281">
        <f t="shared" si="263"/>
        <v>0</v>
      </c>
    </row>
    <row r="781" spans="1:16" hidden="1">
      <c r="A781" s="227" t="s">
        <v>11</v>
      </c>
      <c r="B781" s="230" t="s">
        <v>404</v>
      </c>
      <c r="C781" s="224" t="s">
        <v>95</v>
      </c>
      <c r="D781" s="224" t="s">
        <v>110</v>
      </c>
      <c r="E781" s="225" t="s">
        <v>302</v>
      </c>
      <c r="F781" s="224" t="s">
        <v>101</v>
      </c>
      <c r="G781" s="224" t="s">
        <v>12</v>
      </c>
      <c r="H781" s="233"/>
      <c r="I781" s="233"/>
      <c r="J781" s="231">
        <f t="shared" si="261"/>
        <v>0</v>
      </c>
      <c r="K781" s="118"/>
      <c r="L781" s="118"/>
      <c r="M781" s="231">
        <f t="shared" si="262"/>
        <v>0</v>
      </c>
      <c r="N781" s="118"/>
      <c r="O781" s="272"/>
      <c r="P781" s="281">
        <f t="shared" si="263"/>
        <v>0</v>
      </c>
    </row>
    <row r="782" spans="1:16" hidden="1">
      <c r="A782" s="64"/>
      <c r="B782" s="230"/>
      <c r="C782" s="224"/>
      <c r="D782" s="224"/>
      <c r="E782" s="225"/>
      <c r="F782" s="224"/>
      <c r="G782" s="224"/>
      <c r="H782" s="233"/>
      <c r="I782" s="233"/>
      <c r="J782" s="231">
        <f t="shared" si="261"/>
        <v>0</v>
      </c>
      <c r="K782" s="118"/>
      <c r="L782" s="118"/>
      <c r="M782" s="231">
        <f t="shared" si="262"/>
        <v>0</v>
      </c>
      <c r="N782" s="118"/>
      <c r="O782" s="272"/>
      <c r="P782" s="281">
        <f t="shared" si="263"/>
        <v>0</v>
      </c>
    </row>
    <row r="783" spans="1:16" ht="38.25" hidden="1">
      <c r="A783" s="32" t="s">
        <v>591</v>
      </c>
      <c r="B783" s="230" t="s">
        <v>404</v>
      </c>
      <c r="C783" s="224" t="s">
        <v>95</v>
      </c>
      <c r="D783" s="224" t="s">
        <v>110</v>
      </c>
      <c r="E783" s="225" t="s">
        <v>516</v>
      </c>
      <c r="F783" s="224"/>
      <c r="G783" s="224"/>
      <c r="H783" s="228">
        <f>H784</f>
        <v>0</v>
      </c>
      <c r="I783" s="228"/>
      <c r="J783" s="231">
        <f t="shared" si="261"/>
        <v>0</v>
      </c>
      <c r="K783" s="118"/>
      <c r="L783" s="118"/>
      <c r="M783" s="231">
        <f t="shared" si="262"/>
        <v>0</v>
      </c>
      <c r="N783" s="118"/>
      <c r="O783" s="272"/>
      <c r="P783" s="281">
        <f t="shared" si="263"/>
        <v>0</v>
      </c>
    </row>
    <row r="784" spans="1:16" ht="51" hidden="1">
      <c r="A784" s="64" t="s">
        <v>111</v>
      </c>
      <c r="B784" s="230" t="s">
        <v>404</v>
      </c>
      <c r="C784" s="224" t="s">
        <v>95</v>
      </c>
      <c r="D784" s="224" t="s">
        <v>110</v>
      </c>
      <c r="E784" s="225" t="s">
        <v>516</v>
      </c>
      <c r="F784" s="224" t="s">
        <v>99</v>
      </c>
      <c r="G784" s="224"/>
      <c r="H784" s="228">
        <f t="shared" ref="H784:H785" si="267">H785</f>
        <v>0</v>
      </c>
      <c r="I784" s="228"/>
      <c r="J784" s="231">
        <f t="shared" si="261"/>
        <v>0</v>
      </c>
      <c r="K784" s="118"/>
      <c r="L784" s="118"/>
      <c r="M784" s="231">
        <f t="shared" si="262"/>
        <v>0</v>
      </c>
      <c r="N784" s="118"/>
      <c r="O784" s="272"/>
      <c r="P784" s="281">
        <f t="shared" si="263"/>
        <v>0</v>
      </c>
    </row>
    <row r="785" spans="1:16" ht="25.5" hidden="1">
      <c r="A785" s="64" t="s">
        <v>100</v>
      </c>
      <c r="B785" s="230" t="s">
        <v>404</v>
      </c>
      <c r="C785" s="224" t="s">
        <v>95</v>
      </c>
      <c r="D785" s="224" t="s">
        <v>110</v>
      </c>
      <c r="E785" s="225" t="s">
        <v>516</v>
      </c>
      <c r="F785" s="224" t="s">
        <v>101</v>
      </c>
      <c r="G785" s="224"/>
      <c r="H785" s="228">
        <f t="shared" si="267"/>
        <v>0</v>
      </c>
      <c r="I785" s="228"/>
      <c r="J785" s="231">
        <f t="shared" si="261"/>
        <v>0</v>
      </c>
      <c r="K785" s="118"/>
      <c r="L785" s="118"/>
      <c r="M785" s="231">
        <f t="shared" si="262"/>
        <v>0</v>
      </c>
      <c r="N785" s="118"/>
      <c r="O785" s="272"/>
      <c r="P785" s="281">
        <f t="shared" si="263"/>
        <v>0</v>
      </c>
    </row>
    <row r="786" spans="1:16" hidden="1">
      <c r="A786" s="64" t="s">
        <v>9</v>
      </c>
      <c r="B786" s="230" t="s">
        <v>404</v>
      </c>
      <c r="C786" s="224" t="s">
        <v>95</v>
      </c>
      <c r="D786" s="224" t="s">
        <v>110</v>
      </c>
      <c r="E786" s="225" t="s">
        <v>516</v>
      </c>
      <c r="F786" s="224" t="s">
        <v>101</v>
      </c>
      <c r="G786" s="224" t="s">
        <v>10</v>
      </c>
      <c r="H786" s="233"/>
      <c r="I786" s="233"/>
      <c r="J786" s="231">
        <f t="shared" si="261"/>
        <v>0</v>
      </c>
      <c r="K786" s="118"/>
      <c r="L786" s="118"/>
      <c r="M786" s="231">
        <f t="shared" si="262"/>
        <v>0</v>
      </c>
      <c r="N786" s="118"/>
      <c r="O786" s="272"/>
      <c r="P786" s="281">
        <f t="shared" si="263"/>
        <v>0</v>
      </c>
    </row>
    <row r="787" spans="1:16" ht="38.25" hidden="1">
      <c r="A787" s="64" t="s">
        <v>499</v>
      </c>
      <c r="B787" s="230" t="s">
        <v>404</v>
      </c>
      <c r="C787" s="39" t="s">
        <v>95</v>
      </c>
      <c r="D787" s="39" t="s">
        <v>110</v>
      </c>
      <c r="E787" s="225" t="s">
        <v>501</v>
      </c>
      <c r="F787" s="39" t="s">
        <v>38</v>
      </c>
      <c r="G787" s="39"/>
      <c r="H787" s="228">
        <f t="shared" ref="H787:H789" si="268">H788</f>
        <v>0</v>
      </c>
      <c r="I787" s="228"/>
      <c r="J787" s="231">
        <f t="shared" si="261"/>
        <v>0</v>
      </c>
      <c r="K787" s="118"/>
      <c r="L787" s="118"/>
      <c r="M787" s="231">
        <f t="shared" si="262"/>
        <v>0</v>
      </c>
      <c r="N787" s="118"/>
      <c r="O787" s="272"/>
      <c r="P787" s="281">
        <f t="shared" si="263"/>
        <v>0</v>
      </c>
    </row>
    <row r="788" spans="1:16" ht="51" hidden="1">
      <c r="A788" s="64" t="s">
        <v>111</v>
      </c>
      <c r="B788" s="230" t="s">
        <v>404</v>
      </c>
      <c r="C788" s="224" t="s">
        <v>95</v>
      </c>
      <c r="D788" s="224" t="s">
        <v>110</v>
      </c>
      <c r="E788" s="225" t="s">
        <v>501</v>
      </c>
      <c r="F788" s="224" t="s">
        <v>99</v>
      </c>
      <c r="G788" s="224"/>
      <c r="H788" s="228">
        <f t="shared" si="268"/>
        <v>0</v>
      </c>
      <c r="I788" s="228"/>
      <c r="J788" s="231">
        <f t="shared" si="261"/>
        <v>0</v>
      </c>
      <c r="K788" s="118"/>
      <c r="L788" s="118"/>
      <c r="M788" s="231">
        <f t="shared" si="262"/>
        <v>0</v>
      </c>
      <c r="N788" s="118"/>
      <c r="O788" s="272"/>
      <c r="P788" s="281">
        <f t="shared" si="263"/>
        <v>0</v>
      </c>
    </row>
    <row r="789" spans="1:16" ht="25.5" hidden="1">
      <c r="A789" s="64" t="s">
        <v>100</v>
      </c>
      <c r="B789" s="230" t="s">
        <v>404</v>
      </c>
      <c r="C789" s="224" t="s">
        <v>95</v>
      </c>
      <c r="D789" s="224" t="s">
        <v>110</v>
      </c>
      <c r="E789" s="225" t="s">
        <v>501</v>
      </c>
      <c r="F789" s="224" t="s">
        <v>101</v>
      </c>
      <c r="G789" s="224"/>
      <c r="H789" s="228">
        <f t="shared" si="268"/>
        <v>0</v>
      </c>
      <c r="I789" s="228"/>
      <c r="J789" s="231">
        <f t="shared" si="261"/>
        <v>0</v>
      </c>
      <c r="K789" s="118"/>
      <c r="L789" s="118"/>
      <c r="M789" s="231">
        <f t="shared" si="262"/>
        <v>0</v>
      </c>
      <c r="N789" s="118"/>
      <c r="O789" s="272"/>
      <c r="P789" s="281">
        <f t="shared" si="263"/>
        <v>0</v>
      </c>
    </row>
    <row r="790" spans="1:16" hidden="1">
      <c r="A790" s="64" t="s">
        <v>9</v>
      </c>
      <c r="B790" s="230" t="s">
        <v>404</v>
      </c>
      <c r="C790" s="224" t="s">
        <v>95</v>
      </c>
      <c r="D790" s="224" t="s">
        <v>110</v>
      </c>
      <c r="E790" s="225" t="s">
        <v>501</v>
      </c>
      <c r="F790" s="224" t="s">
        <v>101</v>
      </c>
      <c r="G790" s="224" t="s">
        <v>10</v>
      </c>
      <c r="H790" s="233"/>
      <c r="I790" s="233"/>
      <c r="J790" s="231">
        <f t="shared" si="261"/>
        <v>0</v>
      </c>
      <c r="K790" s="118"/>
      <c r="L790" s="118"/>
      <c r="M790" s="231">
        <f t="shared" si="262"/>
        <v>0</v>
      </c>
      <c r="N790" s="118"/>
      <c r="O790" s="272"/>
      <c r="P790" s="281">
        <f t="shared" si="263"/>
        <v>0</v>
      </c>
    </row>
    <row r="791" spans="1:16" ht="114.75" hidden="1">
      <c r="A791" s="68" t="s">
        <v>299</v>
      </c>
      <c r="B791" s="74" t="s">
        <v>404</v>
      </c>
      <c r="C791" s="224" t="s">
        <v>95</v>
      </c>
      <c r="D791" s="224" t="s">
        <v>110</v>
      </c>
      <c r="E791" s="225" t="s">
        <v>300</v>
      </c>
      <c r="F791" s="224" t="s">
        <v>38</v>
      </c>
      <c r="G791" s="224"/>
      <c r="H791" s="228">
        <f t="shared" ref="H791:H793" si="269">H792</f>
        <v>0</v>
      </c>
      <c r="I791" s="228"/>
      <c r="J791" s="231">
        <f t="shared" si="261"/>
        <v>0</v>
      </c>
      <c r="K791" s="118"/>
      <c r="L791" s="118"/>
      <c r="M791" s="231">
        <f t="shared" si="262"/>
        <v>0</v>
      </c>
      <c r="N791" s="118"/>
      <c r="O791" s="272"/>
      <c r="P791" s="281">
        <f t="shared" si="263"/>
        <v>0</v>
      </c>
    </row>
    <row r="792" spans="1:16" ht="51" hidden="1">
      <c r="A792" s="227" t="s">
        <v>174</v>
      </c>
      <c r="B792" s="230" t="s">
        <v>404</v>
      </c>
      <c r="C792" s="224" t="s">
        <v>95</v>
      </c>
      <c r="D792" s="224" t="s">
        <v>110</v>
      </c>
      <c r="E792" s="225" t="s">
        <v>300</v>
      </c>
      <c r="F792" s="224" t="s">
        <v>99</v>
      </c>
      <c r="G792" s="224"/>
      <c r="H792" s="228">
        <f t="shared" si="269"/>
        <v>0</v>
      </c>
      <c r="I792" s="228"/>
      <c r="J792" s="231">
        <f t="shared" si="261"/>
        <v>0</v>
      </c>
      <c r="K792" s="118"/>
      <c r="L792" s="118"/>
      <c r="M792" s="231">
        <f t="shared" si="262"/>
        <v>0</v>
      </c>
      <c r="N792" s="118"/>
      <c r="O792" s="272"/>
      <c r="P792" s="281">
        <f t="shared" si="263"/>
        <v>0</v>
      </c>
    </row>
    <row r="793" spans="1:16" ht="25.5" hidden="1">
      <c r="A793" s="227" t="s">
        <v>100</v>
      </c>
      <c r="B793" s="230" t="s">
        <v>404</v>
      </c>
      <c r="C793" s="224" t="s">
        <v>95</v>
      </c>
      <c r="D793" s="224" t="s">
        <v>110</v>
      </c>
      <c r="E793" s="225" t="s">
        <v>300</v>
      </c>
      <c r="F793" s="224" t="s">
        <v>101</v>
      </c>
      <c r="G793" s="224"/>
      <c r="H793" s="228">
        <f t="shared" si="269"/>
        <v>0</v>
      </c>
      <c r="I793" s="228"/>
      <c r="J793" s="231">
        <f t="shared" si="261"/>
        <v>0</v>
      </c>
      <c r="K793" s="118"/>
      <c r="L793" s="118"/>
      <c r="M793" s="231">
        <f t="shared" si="262"/>
        <v>0</v>
      </c>
      <c r="N793" s="118"/>
      <c r="O793" s="272"/>
      <c r="P793" s="281">
        <f t="shared" si="263"/>
        <v>0</v>
      </c>
    </row>
    <row r="794" spans="1:16" hidden="1">
      <c r="A794" s="227" t="s">
        <v>11</v>
      </c>
      <c r="B794" s="230" t="s">
        <v>404</v>
      </c>
      <c r="C794" s="224" t="s">
        <v>95</v>
      </c>
      <c r="D794" s="224" t="s">
        <v>110</v>
      </c>
      <c r="E794" s="225" t="s">
        <v>300</v>
      </c>
      <c r="F794" s="224" t="s">
        <v>101</v>
      </c>
      <c r="G794" s="224" t="s">
        <v>12</v>
      </c>
      <c r="H794" s="233"/>
      <c r="I794" s="233"/>
      <c r="J794" s="231">
        <f t="shared" si="261"/>
        <v>0</v>
      </c>
      <c r="K794" s="118"/>
      <c r="L794" s="118"/>
      <c r="M794" s="231">
        <f t="shared" si="262"/>
        <v>0</v>
      </c>
      <c r="N794" s="118"/>
      <c r="O794" s="272"/>
      <c r="P794" s="281">
        <f t="shared" si="263"/>
        <v>0</v>
      </c>
    </row>
    <row r="795" spans="1:16" ht="76.5" hidden="1">
      <c r="A795" s="20" t="s">
        <v>301</v>
      </c>
      <c r="B795" s="75" t="s">
        <v>404</v>
      </c>
      <c r="C795" s="224" t="s">
        <v>95</v>
      </c>
      <c r="D795" s="224" t="s">
        <v>110</v>
      </c>
      <c r="E795" s="225" t="s">
        <v>302</v>
      </c>
      <c r="F795" s="224"/>
      <c r="G795" s="224"/>
      <c r="H795" s="233" t="e">
        <f>#REF!+#REF!</f>
        <v>#REF!</v>
      </c>
      <c r="I795" s="233"/>
      <c r="J795" s="231" t="e">
        <f t="shared" si="261"/>
        <v>#REF!</v>
      </c>
      <c r="K795" s="118"/>
      <c r="L795" s="118"/>
      <c r="M795" s="231">
        <f t="shared" si="262"/>
        <v>0</v>
      </c>
      <c r="N795" s="118"/>
      <c r="O795" s="272"/>
      <c r="P795" s="281">
        <f t="shared" si="263"/>
        <v>0</v>
      </c>
    </row>
    <row r="796" spans="1:16" ht="51" hidden="1">
      <c r="A796" s="227" t="s">
        <v>174</v>
      </c>
      <c r="B796" s="230" t="s">
        <v>404</v>
      </c>
      <c r="C796" s="224" t="s">
        <v>95</v>
      </c>
      <c r="D796" s="224" t="s">
        <v>110</v>
      </c>
      <c r="E796" s="225" t="s">
        <v>302</v>
      </c>
      <c r="F796" s="224" t="s">
        <v>99</v>
      </c>
      <c r="G796" s="224"/>
      <c r="H796" s="233" t="e">
        <f>#REF!+#REF!</f>
        <v>#REF!</v>
      </c>
      <c r="I796" s="233"/>
      <c r="J796" s="231" t="e">
        <f t="shared" si="261"/>
        <v>#REF!</v>
      </c>
      <c r="K796" s="118"/>
      <c r="L796" s="118"/>
      <c r="M796" s="231">
        <f t="shared" si="262"/>
        <v>0</v>
      </c>
      <c r="N796" s="118"/>
      <c r="O796" s="272"/>
      <c r="P796" s="281">
        <f t="shared" si="263"/>
        <v>0</v>
      </c>
    </row>
    <row r="797" spans="1:16" ht="25.5" hidden="1">
      <c r="A797" s="227" t="s">
        <v>100</v>
      </c>
      <c r="B797" s="230" t="s">
        <v>404</v>
      </c>
      <c r="C797" s="224" t="s">
        <v>95</v>
      </c>
      <c r="D797" s="224" t="s">
        <v>110</v>
      </c>
      <c r="E797" s="225" t="s">
        <v>302</v>
      </c>
      <c r="F797" s="224" t="s">
        <v>101</v>
      </c>
      <c r="G797" s="224"/>
      <c r="H797" s="233" t="e">
        <f>#REF!+#REF!</f>
        <v>#REF!</v>
      </c>
      <c r="I797" s="233"/>
      <c r="J797" s="231" t="e">
        <f t="shared" si="261"/>
        <v>#REF!</v>
      </c>
      <c r="K797" s="118"/>
      <c r="L797" s="118"/>
      <c r="M797" s="231">
        <f t="shared" si="262"/>
        <v>0</v>
      </c>
      <c r="N797" s="118"/>
      <c r="O797" s="272"/>
      <c r="P797" s="281">
        <f t="shared" si="263"/>
        <v>0</v>
      </c>
    </row>
    <row r="798" spans="1:16" hidden="1">
      <c r="A798" s="227" t="s">
        <v>11</v>
      </c>
      <c r="B798" s="230" t="s">
        <v>404</v>
      </c>
      <c r="C798" s="224" t="s">
        <v>95</v>
      </c>
      <c r="D798" s="224" t="s">
        <v>110</v>
      </c>
      <c r="E798" s="225" t="s">
        <v>302</v>
      </c>
      <c r="F798" s="224" t="s">
        <v>101</v>
      </c>
      <c r="G798" s="224" t="s">
        <v>12</v>
      </c>
      <c r="H798" s="233" t="e">
        <f>#REF!+#REF!</f>
        <v>#REF!</v>
      </c>
      <c r="I798" s="233"/>
      <c r="J798" s="231" t="e">
        <f t="shared" si="261"/>
        <v>#REF!</v>
      </c>
      <c r="K798" s="118"/>
      <c r="L798" s="118"/>
      <c r="M798" s="231">
        <f t="shared" si="262"/>
        <v>0</v>
      </c>
      <c r="N798" s="118"/>
      <c r="O798" s="272"/>
      <c r="P798" s="281">
        <f t="shared" si="263"/>
        <v>0</v>
      </c>
    </row>
    <row r="799" spans="1:16" ht="38.25" hidden="1">
      <c r="A799" s="102" t="s">
        <v>304</v>
      </c>
      <c r="B799" s="103" t="s">
        <v>404</v>
      </c>
      <c r="C799" s="39" t="s">
        <v>95</v>
      </c>
      <c r="D799" s="39" t="s">
        <v>110</v>
      </c>
      <c r="E799" s="60" t="s">
        <v>305</v>
      </c>
      <c r="F799" s="39"/>
      <c r="G799" s="39"/>
      <c r="H799" s="232">
        <f t="shared" ref="H799:H801" si="270">H800</f>
        <v>0</v>
      </c>
      <c r="I799" s="232"/>
      <c r="J799" s="231">
        <f t="shared" ref="J799:J862" si="271">H799+I799</f>
        <v>0</v>
      </c>
      <c r="K799" s="118"/>
      <c r="L799" s="118"/>
      <c r="M799" s="231">
        <f t="shared" si="262"/>
        <v>0</v>
      </c>
      <c r="N799" s="118"/>
      <c r="O799" s="272"/>
      <c r="P799" s="281">
        <f t="shared" si="263"/>
        <v>0</v>
      </c>
    </row>
    <row r="800" spans="1:16" ht="51" hidden="1">
      <c r="A800" s="227" t="s">
        <v>174</v>
      </c>
      <c r="B800" s="230" t="s">
        <v>404</v>
      </c>
      <c r="C800" s="224" t="s">
        <v>95</v>
      </c>
      <c r="D800" s="224" t="s">
        <v>110</v>
      </c>
      <c r="E800" s="60" t="s">
        <v>305</v>
      </c>
      <c r="F800" s="224" t="s">
        <v>99</v>
      </c>
      <c r="G800" s="224"/>
      <c r="H800" s="228">
        <f t="shared" si="270"/>
        <v>0</v>
      </c>
      <c r="I800" s="228"/>
      <c r="J800" s="231">
        <f t="shared" si="271"/>
        <v>0</v>
      </c>
      <c r="K800" s="118"/>
      <c r="L800" s="118"/>
      <c r="M800" s="231">
        <f t="shared" si="262"/>
        <v>0</v>
      </c>
      <c r="N800" s="118"/>
      <c r="O800" s="272"/>
      <c r="P800" s="281">
        <f t="shared" si="263"/>
        <v>0</v>
      </c>
    </row>
    <row r="801" spans="1:16" ht="16.5" hidden="1" customHeight="1">
      <c r="A801" s="227" t="s">
        <v>100</v>
      </c>
      <c r="B801" s="230" t="s">
        <v>404</v>
      </c>
      <c r="C801" s="224" t="s">
        <v>95</v>
      </c>
      <c r="D801" s="224" t="s">
        <v>110</v>
      </c>
      <c r="E801" s="60" t="s">
        <v>305</v>
      </c>
      <c r="F801" s="224" t="s">
        <v>101</v>
      </c>
      <c r="G801" s="224"/>
      <c r="H801" s="228">
        <f t="shared" si="270"/>
        <v>0</v>
      </c>
      <c r="I801" s="228"/>
      <c r="J801" s="231">
        <f t="shared" si="271"/>
        <v>0</v>
      </c>
      <c r="K801" s="118"/>
      <c r="L801" s="118"/>
      <c r="M801" s="231">
        <f t="shared" ref="M801:M862" si="272">K801+L801</f>
        <v>0</v>
      </c>
      <c r="N801" s="118"/>
      <c r="O801" s="272"/>
      <c r="P801" s="281">
        <f t="shared" ref="P801:P862" si="273">N801+O801</f>
        <v>0</v>
      </c>
    </row>
    <row r="802" spans="1:16" ht="14.25" hidden="1" customHeight="1">
      <c r="A802" s="227" t="s">
        <v>11</v>
      </c>
      <c r="B802" s="230" t="s">
        <v>404</v>
      </c>
      <c r="C802" s="224" t="s">
        <v>95</v>
      </c>
      <c r="D802" s="224" t="s">
        <v>110</v>
      </c>
      <c r="E802" s="60" t="s">
        <v>305</v>
      </c>
      <c r="F802" s="224" t="s">
        <v>101</v>
      </c>
      <c r="G802" s="224" t="s">
        <v>12</v>
      </c>
      <c r="H802" s="233"/>
      <c r="I802" s="233"/>
      <c r="J802" s="231">
        <f t="shared" si="271"/>
        <v>0</v>
      </c>
      <c r="K802" s="118"/>
      <c r="L802" s="118"/>
      <c r="M802" s="231">
        <f t="shared" si="272"/>
        <v>0</v>
      </c>
      <c r="N802" s="118"/>
      <c r="O802" s="272"/>
      <c r="P802" s="281">
        <f t="shared" si="273"/>
        <v>0</v>
      </c>
    </row>
    <row r="803" spans="1:16" ht="89.25" hidden="1">
      <c r="A803" s="227" t="s">
        <v>104</v>
      </c>
      <c r="B803" s="230"/>
      <c r="C803" s="224" t="s">
        <v>95</v>
      </c>
      <c r="D803" s="224" t="s">
        <v>110</v>
      </c>
      <c r="E803" s="225" t="s">
        <v>105</v>
      </c>
      <c r="F803" s="224"/>
      <c r="G803" s="224"/>
      <c r="H803" s="233" t="e">
        <f>#REF!+#REF!</f>
        <v>#REF!</v>
      </c>
      <c r="I803" s="233"/>
      <c r="J803" s="231" t="e">
        <f t="shared" si="271"/>
        <v>#REF!</v>
      </c>
      <c r="K803" s="118"/>
      <c r="L803" s="118"/>
      <c r="M803" s="231">
        <f t="shared" si="272"/>
        <v>0</v>
      </c>
      <c r="N803" s="118"/>
      <c r="O803" s="272"/>
      <c r="P803" s="281">
        <f t="shared" si="273"/>
        <v>0</v>
      </c>
    </row>
    <row r="804" spans="1:16" ht="63.75" hidden="1">
      <c r="A804" s="227" t="s">
        <v>98</v>
      </c>
      <c r="B804" s="230"/>
      <c r="C804" s="224" t="s">
        <v>95</v>
      </c>
      <c r="D804" s="224" t="s">
        <v>110</v>
      </c>
      <c r="E804" s="225" t="s">
        <v>105</v>
      </c>
      <c r="F804" s="224" t="s">
        <v>99</v>
      </c>
      <c r="G804" s="224"/>
      <c r="H804" s="233" t="e">
        <f>#REF!+#REF!</f>
        <v>#REF!</v>
      </c>
      <c r="I804" s="233"/>
      <c r="J804" s="231" t="e">
        <f t="shared" si="271"/>
        <v>#REF!</v>
      </c>
      <c r="K804" s="118"/>
      <c r="L804" s="118"/>
      <c r="M804" s="231">
        <f t="shared" si="272"/>
        <v>0</v>
      </c>
      <c r="N804" s="118"/>
      <c r="O804" s="272"/>
      <c r="P804" s="281">
        <f t="shared" si="273"/>
        <v>0</v>
      </c>
    </row>
    <row r="805" spans="1:16" ht="25.5" hidden="1">
      <c r="A805" s="227" t="s">
        <v>100</v>
      </c>
      <c r="B805" s="230"/>
      <c r="C805" s="224" t="s">
        <v>95</v>
      </c>
      <c r="D805" s="224" t="s">
        <v>110</v>
      </c>
      <c r="E805" s="225" t="s">
        <v>105</v>
      </c>
      <c r="F805" s="224" t="s">
        <v>101</v>
      </c>
      <c r="G805" s="224"/>
      <c r="H805" s="233" t="e">
        <f>#REF!+#REF!</f>
        <v>#REF!</v>
      </c>
      <c r="I805" s="233"/>
      <c r="J805" s="231" t="e">
        <f t="shared" si="271"/>
        <v>#REF!</v>
      </c>
      <c r="K805" s="118"/>
      <c r="L805" s="118"/>
      <c r="M805" s="231">
        <f t="shared" si="272"/>
        <v>0</v>
      </c>
      <c r="N805" s="118"/>
      <c r="O805" s="272"/>
      <c r="P805" s="281">
        <f t="shared" si="273"/>
        <v>0</v>
      </c>
    </row>
    <row r="806" spans="1:16" ht="63.75" hidden="1">
      <c r="A806" s="227" t="s">
        <v>102</v>
      </c>
      <c r="B806" s="230"/>
      <c r="C806" s="224" t="s">
        <v>95</v>
      </c>
      <c r="D806" s="224" t="s">
        <v>110</v>
      </c>
      <c r="E806" s="225" t="s">
        <v>105</v>
      </c>
      <c r="F806" s="224" t="s">
        <v>103</v>
      </c>
      <c r="G806" s="224"/>
      <c r="H806" s="233" t="e">
        <f>#REF!+#REF!</f>
        <v>#REF!</v>
      </c>
      <c r="I806" s="233"/>
      <c r="J806" s="231" t="e">
        <f t="shared" si="271"/>
        <v>#REF!</v>
      </c>
      <c r="K806" s="118"/>
      <c r="L806" s="118"/>
      <c r="M806" s="231">
        <f t="shared" si="272"/>
        <v>0</v>
      </c>
      <c r="N806" s="118"/>
      <c r="O806" s="272"/>
      <c r="P806" s="281">
        <f t="shared" si="273"/>
        <v>0</v>
      </c>
    </row>
    <row r="807" spans="1:16" hidden="1">
      <c r="A807" s="227" t="s">
        <v>11</v>
      </c>
      <c r="B807" s="230"/>
      <c r="C807" s="224" t="s">
        <v>95</v>
      </c>
      <c r="D807" s="224" t="s">
        <v>110</v>
      </c>
      <c r="E807" s="225" t="s">
        <v>105</v>
      </c>
      <c r="F807" s="224" t="s">
        <v>103</v>
      </c>
      <c r="G807" s="224" t="s">
        <v>12</v>
      </c>
      <c r="H807" s="233" t="e">
        <f>#REF!+#REF!</f>
        <v>#REF!</v>
      </c>
      <c r="I807" s="233"/>
      <c r="J807" s="231" t="e">
        <f t="shared" si="271"/>
        <v>#REF!</v>
      </c>
      <c r="K807" s="118"/>
      <c r="L807" s="118"/>
      <c r="M807" s="231">
        <f t="shared" si="272"/>
        <v>0</v>
      </c>
      <c r="N807" s="118"/>
      <c r="O807" s="272"/>
      <c r="P807" s="281">
        <f t="shared" si="273"/>
        <v>0</v>
      </c>
    </row>
    <row r="808" spans="1:16" hidden="1">
      <c r="A808" s="227" t="s">
        <v>107</v>
      </c>
      <c r="B808" s="230"/>
      <c r="C808" s="224" t="s">
        <v>95</v>
      </c>
      <c r="D808" s="224" t="s">
        <v>110</v>
      </c>
      <c r="E808" s="225" t="s">
        <v>105</v>
      </c>
      <c r="F808" s="224" t="s">
        <v>108</v>
      </c>
      <c r="G808" s="224"/>
      <c r="H808" s="233" t="e">
        <f>#REF!+#REF!</f>
        <v>#REF!</v>
      </c>
      <c r="I808" s="233"/>
      <c r="J808" s="231" t="e">
        <f t="shared" si="271"/>
        <v>#REF!</v>
      </c>
      <c r="K808" s="118"/>
      <c r="L808" s="118"/>
      <c r="M808" s="231">
        <f t="shared" si="272"/>
        <v>0</v>
      </c>
      <c r="N808" s="118"/>
      <c r="O808" s="272"/>
      <c r="P808" s="281">
        <f t="shared" si="273"/>
        <v>0</v>
      </c>
    </row>
    <row r="809" spans="1:16" hidden="1">
      <c r="A809" s="227" t="s">
        <v>11</v>
      </c>
      <c r="B809" s="230"/>
      <c r="C809" s="224" t="s">
        <v>95</v>
      </c>
      <c r="D809" s="224" t="s">
        <v>110</v>
      </c>
      <c r="E809" s="225" t="s">
        <v>105</v>
      </c>
      <c r="F809" s="224" t="s">
        <v>108</v>
      </c>
      <c r="G809" s="224" t="s">
        <v>12</v>
      </c>
      <c r="H809" s="233" t="e">
        <f>#REF!+#REF!</f>
        <v>#REF!</v>
      </c>
      <c r="I809" s="233"/>
      <c r="J809" s="231" t="e">
        <f t="shared" si="271"/>
        <v>#REF!</v>
      </c>
      <c r="K809" s="118"/>
      <c r="L809" s="118"/>
      <c r="M809" s="231">
        <f t="shared" si="272"/>
        <v>0</v>
      </c>
      <c r="N809" s="118"/>
      <c r="O809" s="272"/>
      <c r="P809" s="281">
        <f t="shared" si="273"/>
        <v>0</v>
      </c>
    </row>
    <row r="810" spans="1:16" ht="63.75" hidden="1">
      <c r="A810" s="38" t="s">
        <v>113</v>
      </c>
      <c r="B810" s="78"/>
      <c r="C810" s="224" t="s">
        <v>95</v>
      </c>
      <c r="D810" s="224" t="s">
        <v>110</v>
      </c>
      <c r="E810" s="225" t="s">
        <v>114</v>
      </c>
      <c r="F810" s="224" t="s">
        <v>38</v>
      </c>
      <c r="G810" s="224"/>
      <c r="H810" s="233" t="e">
        <f>#REF!+#REF!</f>
        <v>#REF!</v>
      </c>
      <c r="I810" s="233"/>
      <c r="J810" s="231" t="e">
        <f t="shared" si="271"/>
        <v>#REF!</v>
      </c>
      <c r="K810" s="118"/>
      <c r="L810" s="118"/>
      <c r="M810" s="231">
        <f t="shared" si="272"/>
        <v>0</v>
      </c>
      <c r="N810" s="118"/>
      <c r="O810" s="272"/>
      <c r="P810" s="281">
        <f t="shared" si="273"/>
        <v>0</v>
      </c>
    </row>
    <row r="811" spans="1:16" ht="63.75" hidden="1">
      <c r="A811" s="38" t="s">
        <v>98</v>
      </c>
      <c r="B811" s="78"/>
      <c r="C811" s="224" t="s">
        <v>95</v>
      </c>
      <c r="D811" s="224" t="s">
        <v>110</v>
      </c>
      <c r="E811" s="225" t="s">
        <v>114</v>
      </c>
      <c r="F811" s="224" t="s">
        <v>99</v>
      </c>
      <c r="G811" s="224"/>
      <c r="H811" s="233" t="e">
        <f>#REF!+#REF!</f>
        <v>#REF!</v>
      </c>
      <c r="I811" s="233"/>
      <c r="J811" s="231" t="e">
        <f t="shared" si="271"/>
        <v>#REF!</v>
      </c>
      <c r="K811" s="118"/>
      <c r="L811" s="118"/>
      <c r="M811" s="231">
        <f t="shared" si="272"/>
        <v>0</v>
      </c>
      <c r="N811" s="118"/>
      <c r="O811" s="272"/>
      <c r="P811" s="281">
        <f t="shared" si="273"/>
        <v>0</v>
      </c>
    </row>
    <row r="812" spans="1:16" ht="25.5" hidden="1">
      <c r="A812" s="38" t="s">
        <v>100</v>
      </c>
      <c r="B812" s="78"/>
      <c r="C812" s="224" t="s">
        <v>95</v>
      </c>
      <c r="D812" s="224" t="s">
        <v>110</v>
      </c>
      <c r="E812" s="225" t="s">
        <v>114</v>
      </c>
      <c r="F812" s="224" t="s">
        <v>101</v>
      </c>
      <c r="G812" s="224"/>
      <c r="H812" s="233" t="e">
        <f>#REF!+#REF!</f>
        <v>#REF!</v>
      </c>
      <c r="I812" s="233"/>
      <c r="J812" s="231" t="e">
        <f t="shared" si="271"/>
        <v>#REF!</v>
      </c>
      <c r="K812" s="118"/>
      <c r="L812" s="118"/>
      <c r="M812" s="231">
        <f t="shared" si="272"/>
        <v>0</v>
      </c>
      <c r="N812" s="118"/>
      <c r="O812" s="272"/>
      <c r="P812" s="281">
        <f t="shared" si="273"/>
        <v>0</v>
      </c>
    </row>
    <row r="813" spans="1:16" ht="25.5" hidden="1">
      <c r="A813" s="38" t="s">
        <v>115</v>
      </c>
      <c r="B813" s="78"/>
      <c r="C813" s="224" t="s">
        <v>95</v>
      </c>
      <c r="D813" s="224" t="s">
        <v>110</v>
      </c>
      <c r="E813" s="225" t="s">
        <v>114</v>
      </c>
      <c r="F813" s="224" t="s">
        <v>108</v>
      </c>
      <c r="G813" s="224"/>
      <c r="H813" s="233" t="e">
        <f>#REF!+#REF!</f>
        <v>#REF!</v>
      </c>
      <c r="I813" s="233"/>
      <c r="J813" s="231" t="e">
        <f t="shared" si="271"/>
        <v>#REF!</v>
      </c>
      <c r="K813" s="118"/>
      <c r="L813" s="118"/>
      <c r="M813" s="231">
        <f t="shared" si="272"/>
        <v>0</v>
      </c>
      <c r="N813" s="118"/>
      <c r="O813" s="272"/>
      <c r="P813" s="281">
        <f t="shared" si="273"/>
        <v>0</v>
      </c>
    </row>
    <row r="814" spans="1:16" hidden="1">
      <c r="A814" s="38" t="s">
        <v>9</v>
      </c>
      <c r="B814" s="78"/>
      <c r="C814" s="224" t="s">
        <v>95</v>
      </c>
      <c r="D814" s="224" t="s">
        <v>110</v>
      </c>
      <c r="E814" s="225" t="s">
        <v>114</v>
      </c>
      <c r="F814" s="224" t="s">
        <v>108</v>
      </c>
      <c r="G814" s="224" t="s">
        <v>10</v>
      </c>
      <c r="H814" s="233" t="e">
        <f>#REF!+#REF!</f>
        <v>#REF!</v>
      </c>
      <c r="I814" s="233"/>
      <c r="J814" s="231" t="e">
        <f t="shared" si="271"/>
        <v>#REF!</v>
      </c>
      <c r="K814" s="118"/>
      <c r="L814" s="118"/>
      <c r="M814" s="231">
        <f t="shared" si="272"/>
        <v>0</v>
      </c>
      <c r="N814" s="118"/>
      <c r="O814" s="272"/>
      <c r="P814" s="281">
        <f t="shared" si="273"/>
        <v>0</v>
      </c>
    </row>
    <row r="815" spans="1:16" ht="63.75" hidden="1">
      <c r="A815" s="38" t="s">
        <v>113</v>
      </c>
      <c r="B815" s="78"/>
      <c r="C815" s="224" t="s">
        <v>95</v>
      </c>
      <c r="D815" s="224" t="s">
        <v>110</v>
      </c>
      <c r="E815" s="225" t="s">
        <v>116</v>
      </c>
      <c r="F815" s="224" t="s">
        <v>38</v>
      </c>
      <c r="G815" s="224"/>
      <c r="H815" s="233" t="e">
        <f>#REF!+#REF!</f>
        <v>#REF!</v>
      </c>
      <c r="I815" s="233"/>
      <c r="J815" s="231" t="e">
        <f t="shared" si="271"/>
        <v>#REF!</v>
      </c>
      <c r="K815" s="118"/>
      <c r="L815" s="118"/>
      <c r="M815" s="231">
        <f t="shared" si="272"/>
        <v>0</v>
      </c>
      <c r="N815" s="118"/>
      <c r="O815" s="272"/>
      <c r="P815" s="281">
        <f t="shared" si="273"/>
        <v>0</v>
      </c>
    </row>
    <row r="816" spans="1:16" ht="63.75" hidden="1">
      <c r="A816" s="38" t="s">
        <v>98</v>
      </c>
      <c r="B816" s="78"/>
      <c r="C816" s="224" t="s">
        <v>95</v>
      </c>
      <c r="D816" s="224" t="s">
        <v>110</v>
      </c>
      <c r="E816" s="225" t="s">
        <v>116</v>
      </c>
      <c r="F816" s="224" t="s">
        <v>99</v>
      </c>
      <c r="G816" s="224"/>
      <c r="H816" s="233" t="e">
        <f>#REF!+#REF!</f>
        <v>#REF!</v>
      </c>
      <c r="I816" s="233"/>
      <c r="J816" s="231" t="e">
        <f t="shared" si="271"/>
        <v>#REF!</v>
      </c>
      <c r="K816" s="118"/>
      <c r="L816" s="118"/>
      <c r="M816" s="231">
        <f t="shared" si="272"/>
        <v>0</v>
      </c>
      <c r="N816" s="118"/>
      <c r="O816" s="272"/>
      <c r="P816" s="281">
        <f t="shared" si="273"/>
        <v>0</v>
      </c>
    </row>
    <row r="817" spans="1:16" ht="25.5" hidden="1">
      <c r="A817" s="38" t="s">
        <v>100</v>
      </c>
      <c r="B817" s="78"/>
      <c r="C817" s="224" t="s">
        <v>95</v>
      </c>
      <c r="D817" s="224" t="s">
        <v>110</v>
      </c>
      <c r="E817" s="225" t="s">
        <v>116</v>
      </c>
      <c r="F817" s="224" t="s">
        <v>101</v>
      </c>
      <c r="G817" s="224"/>
      <c r="H817" s="233" t="e">
        <f>#REF!+#REF!</f>
        <v>#REF!</v>
      </c>
      <c r="I817" s="233"/>
      <c r="J817" s="231" t="e">
        <f t="shared" si="271"/>
        <v>#REF!</v>
      </c>
      <c r="K817" s="118"/>
      <c r="L817" s="118"/>
      <c r="M817" s="231">
        <f t="shared" si="272"/>
        <v>0</v>
      </c>
      <c r="N817" s="118"/>
      <c r="O817" s="272"/>
      <c r="P817" s="281">
        <f t="shared" si="273"/>
        <v>0</v>
      </c>
    </row>
    <row r="818" spans="1:16" ht="25.5" hidden="1">
      <c r="A818" s="38" t="s">
        <v>115</v>
      </c>
      <c r="B818" s="78"/>
      <c r="C818" s="224" t="s">
        <v>95</v>
      </c>
      <c r="D818" s="224" t="s">
        <v>110</v>
      </c>
      <c r="E818" s="225" t="s">
        <v>116</v>
      </c>
      <c r="F818" s="224" t="s">
        <v>108</v>
      </c>
      <c r="G818" s="224"/>
      <c r="H818" s="233" t="e">
        <f>#REF!+#REF!</f>
        <v>#REF!</v>
      </c>
      <c r="I818" s="233"/>
      <c r="J818" s="231" t="e">
        <f t="shared" si="271"/>
        <v>#REF!</v>
      </c>
      <c r="K818" s="118"/>
      <c r="L818" s="118"/>
      <c r="M818" s="231">
        <f t="shared" si="272"/>
        <v>0</v>
      </c>
      <c r="N818" s="118"/>
      <c r="O818" s="272"/>
      <c r="P818" s="281">
        <f t="shared" si="273"/>
        <v>0</v>
      </c>
    </row>
    <row r="819" spans="1:16" hidden="1">
      <c r="A819" s="38" t="s">
        <v>11</v>
      </c>
      <c r="B819" s="78"/>
      <c r="C819" s="224" t="s">
        <v>95</v>
      </c>
      <c r="D819" s="224" t="s">
        <v>110</v>
      </c>
      <c r="E819" s="225" t="s">
        <v>116</v>
      </c>
      <c r="F819" s="224" t="s">
        <v>108</v>
      </c>
      <c r="G819" s="224" t="s">
        <v>12</v>
      </c>
      <c r="H819" s="233" t="e">
        <f>#REF!+#REF!</f>
        <v>#REF!</v>
      </c>
      <c r="I819" s="233"/>
      <c r="J819" s="231" t="e">
        <f t="shared" si="271"/>
        <v>#REF!</v>
      </c>
      <c r="K819" s="118"/>
      <c r="L819" s="118"/>
      <c r="M819" s="231">
        <f t="shared" si="272"/>
        <v>0</v>
      </c>
      <c r="N819" s="118"/>
      <c r="O819" s="272"/>
      <c r="P819" s="281">
        <f t="shared" si="273"/>
        <v>0</v>
      </c>
    </row>
    <row r="820" spans="1:16" ht="63.75" hidden="1">
      <c r="A820" s="38" t="s">
        <v>113</v>
      </c>
      <c r="B820" s="78"/>
      <c r="C820" s="224" t="s">
        <v>95</v>
      </c>
      <c r="D820" s="224" t="s">
        <v>110</v>
      </c>
      <c r="E820" s="225" t="s">
        <v>117</v>
      </c>
      <c r="F820" s="224" t="s">
        <v>38</v>
      </c>
      <c r="G820" s="224"/>
      <c r="H820" s="233" t="e">
        <f>#REF!+#REF!</f>
        <v>#REF!</v>
      </c>
      <c r="I820" s="233"/>
      <c r="J820" s="231" t="e">
        <f t="shared" si="271"/>
        <v>#REF!</v>
      </c>
      <c r="K820" s="118"/>
      <c r="L820" s="118"/>
      <c r="M820" s="231">
        <f t="shared" si="272"/>
        <v>0</v>
      </c>
      <c r="N820" s="118"/>
      <c r="O820" s="272"/>
      <c r="P820" s="281">
        <f t="shared" si="273"/>
        <v>0</v>
      </c>
    </row>
    <row r="821" spans="1:16" ht="63.75" hidden="1">
      <c r="A821" s="38" t="s">
        <v>98</v>
      </c>
      <c r="B821" s="78"/>
      <c r="C821" s="224" t="s">
        <v>95</v>
      </c>
      <c r="D821" s="224" t="s">
        <v>110</v>
      </c>
      <c r="E821" s="225" t="s">
        <v>117</v>
      </c>
      <c r="F821" s="224" t="s">
        <v>99</v>
      </c>
      <c r="G821" s="224"/>
      <c r="H821" s="233" t="e">
        <f>#REF!+#REF!</f>
        <v>#REF!</v>
      </c>
      <c r="I821" s="233"/>
      <c r="J821" s="231" t="e">
        <f t="shared" si="271"/>
        <v>#REF!</v>
      </c>
      <c r="K821" s="118"/>
      <c r="L821" s="118"/>
      <c r="M821" s="231">
        <f t="shared" si="272"/>
        <v>0</v>
      </c>
      <c r="N821" s="118"/>
      <c r="O821" s="272"/>
      <c r="P821" s="281">
        <f t="shared" si="273"/>
        <v>0</v>
      </c>
    </row>
    <row r="822" spans="1:16" ht="25.5" hidden="1">
      <c r="A822" s="38" t="s">
        <v>100</v>
      </c>
      <c r="B822" s="78"/>
      <c r="C822" s="224" t="s">
        <v>95</v>
      </c>
      <c r="D822" s="224" t="s">
        <v>110</v>
      </c>
      <c r="E822" s="225" t="s">
        <v>117</v>
      </c>
      <c r="F822" s="224" t="s">
        <v>101</v>
      </c>
      <c r="G822" s="224"/>
      <c r="H822" s="233" t="e">
        <f>#REF!+#REF!</f>
        <v>#REF!</v>
      </c>
      <c r="I822" s="233"/>
      <c r="J822" s="231" t="e">
        <f t="shared" si="271"/>
        <v>#REF!</v>
      </c>
      <c r="K822" s="118"/>
      <c r="L822" s="118"/>
      <c r="M822" s="231">
        <f t="shared" si="272"/>
        <v>0</v>
      </c>
      <c r="N822" s="118"/>
      <c r="O822" s="272"/>
      <c r="P822" s="281">
        <f t="shared" si="273"/>
        <v>0</v>
      </c>
    </row>
    <row r="823" spans="1:16" ht="25.5" hidden="1">
      <c r="A823" s="38" t="s">
        <v>115</v>
      </c>
      <c r="B823" s="78"/>
      <c r="C823" s="224" t="s">
        <v>95</v>
      </c>
      <c r="D823" s="224" t="s">
        <v>110</v>
      </c>
      <c r="E823" s="225" t="s">
        <v>117</v>
      </c>
      <c r="F823" s="224" t="s">
        <v>108</v>
      </c>
      <c r="G823" s="224"/>
      <c r="H823" s="233" t="e">
        <f>#REF!+#REF!</f>
        <v>#REF!</v>
      </c>
      <c r="I823" s="233"/>
      <c r="J823" s="231" t="e">
        <f t="shared" si="271"/>
        <v>#REF!</v>
      </c>
      <c r="K823" s="118"/>
      <c r="L823" s="118"/>
      <c r="M823" s="231">
        <f t="shared" si="272"/>
        <v>0</v>
      </c>
      <c r="N823" s="118"/>
      <c r="O823" s="272"/>
      <c r="P823" s="281">
        <f t="shared" si="273"/>
        <v>0</v>
      </c>
    </row>
    <row r="824" spans="1:16" hidden="1">
      <c r="A824" s="38" t="s">
        <v>9</v>
      </c>
      <c r="B824" s="78"/>
      <c r="C824" s="224" t="s">
        <v>95</v>
      </c>
      <c r="D824" s="224" t="s">
        <v>110</v>
      </c>
      <c r="E824" s="225" t="s">
        <v>117</v>
      </c>
      <c r="F824" s="224" t="s">
        <v>108</v>
      </c>
      <c r="G824" s="224" t="s">
        <v>10</v>
      </c>
      <c r="H824" s="233" t="e">
        <f>#REF!+#REF!</f>
        <v>#REF!</v>
      </c>
      <c r="I824" s="233"/>
      <c r="J824" s="231" t="e">
        <f t="shared" si="271"/>
        <v>#REF!</v>
      </c>
      <c r="K824" s="118"/>
      <c r="L824" s="118"/>
      <c r="M824" s="231">
        <f t="shared" si="272"/>
        <v>0</v>
      </c>
      <c r="N824" s="118"/>
      <c r="O824" s="272"/>
      <c r="P824" s="281">
        <f t="shared" si="273"/>
        <v>0</v>
      </c>
    </row>
    <row r="825" spans="1:16" ht="38.25">
      <c r="A825" s="36" t="s">
        <v>868</v>
      </c>
      <c r="B825" s="111" t="s">
        <v>404</v>
      </c>
      <c r="C825" s="223" t="s">
        <v>95</v>
      </c>
      <c r="D825" s="223" t="s">
        <v>110</v>
      </c>
      <c r="E825" s="223" t="s">
        <v>735</v>
      </c>
      <c r="F825" s="223"/>
      <c r="G825" s="18"/>
      <c r="H825" s="228">
        <f t="shared" ref="H825:P826" si="274">H826</f>
        <v>133502.04800000001</v>
      </c>
      <c r="I825" s="228">
        <f t="shared" si="274"/>
        <v>3147.4</v>
      </c>
      <c r="J825" s="231">
        <f t="shared" si="271"/>
        <v>136649.448</v>
      </c>
      <c r="K825" s="228">
        <f t="shared" si="274"/>
        <v>122968.90000000002</v>
      </c>
      <c r="L825" s="228">
        <f t="shared" si="274"/>
        <v>0</v>
      </c>
      <c r="M825" s="228">
        <f t="shared" si="274"/>
        <v>122968.90000000002</v>
      </c>
      <c r="N825" s="228">
        <f t="shared" si="274"/>
        <v>122505</v>
      </c>
      <c r="O825" s="228">
        <f t="shared" si="274"/>
        <v>0</v>
      </c>
      <c r="P825" s="228">
        <f t="shared" si="274"/>
        <v>122505</v>
      </c>
    </row>
    <row r="826" spans="1:16" ht="56.25" customHeight="1">
      <c r="A826" s="98" t="s">
        <v>724</v>
      </c>
      <c r="B826" s="111" t="s">
        <v>404</v>
      </c>
      <c r="C826" s="223" t="s">
        <v>95</v>
      </c>
      <c r="D826" s="223" t="s">
        <v>110</v>
      </c>
      <c r="E826" s="22" t="s">
        <v>725</v>
      </c>
      <c r="F826" s="223"/>
      <c r="G826" s="18"/>
      <c r="H826" s="228">
        <f>H827</f>
        <v>133502.04800000001</v>
      </c>
      <c r="I826" s="228">
        <f>I827</f>
        <v>3147.4</v>
      </c>
      <c r="J826" s="231">
        <f t="shared" si="271"/>
        <v>136649.448</v>
      </c>
      <c r="K826" s="228">
        <f t="shared" si="274"/>
        <v>122968.90000000002</v>
      </c>
      <c r="L826" s="228">
        <f t="shared" si="274"/>
        <v>0</v>
      </c>
      <c r="M826" s="228">
        <f t="shared" si="274"/>
        <v>122968.90000000002</v>
      </c>
      <c r="N826" s="228">
        <f t="shared" si="274"/>
        <v>122505</v>
      </c>
      <c r="O826" s="228">
        <f t="shared" si="274"/>
        <v>0</v>
      </c>
      <c r="P826" s="228">
        <f t="shared" si="274"/>
        <v>122505</v>
      </c>
    </row>
    <row r="827" spans="1:16" ht="57" customHeight="1">
      <c r="A827" s="92" t="s">
        <v>736</v>
      </c>
      <c r="B827" s="123" t="s">
        <v>404</v>
      </c>
      <c r="C827" s="39" t="s">
        <v>95</v>
      </c>
      <c r="D827" s="39" t="s">
        <v>110</v>
      </c>
      <c r="E827" s="60" t="s">
        <v>737</v>
      </c>
      <c r="F827" s="39"/>
      <c r="G827" s="39"/>
      <c r="H827" s="228">
        <f>H832+H836+H842+H846+H851+H855+H859+H867+H871+H875+H879+H889+H828+H897+H893+H883</f>
        <v>133502.04800000001</v>
      </c>
      <c r="I827" s="228">
        <f>I832+I836+I842+I846+I851+I855+I859+I867+I871+I875+I879+I889+I828+I897+I893+I883</f>
        <v>3147.4</v>
      </c>
      <c r="J827" s="231">
        <f t="shared" si="271"/>
        <v>136649.448</v>
      </c>
      <c r="K827" s="228">
        <f t="shared" ref="K827:P827" si="275">K832+K836+K842+K846+K851+K855+K859+K867+K871+K875+K879+K889+K828+K897+K893+K883</f>
        <v>122968.90000000002</v>
      </c>
      <c r="L827" s="228">
        <f t="shared" si="275"/>
        <v>0</v>
      </c>
      <c r="M827" s="228">
        <f t="shared" si="275"/>
        <v>122968.90000000002</v>
      </c>
      <c r="N827" s="228">
        <f t="shared" si="275"/>
        <v>122505</v>
      </c>
      <c r="O827" s="228">
        <f t="shared" si="275"/>
        <v>0</v>
      </c>
      <c r="P827" s="228">
        <f t="shared" si="275"/>
        <v>122505</v>
      </c>
    </row>
    <row r="828" spans="1:16" ht="52.5" hidden="1" customHeight="1">
      <c r="A828" s="21" t="s">
        <v>56</v>
      </c>
      <c r="B828" s="111" t="s">
        <v>404</v>
      </c>
      <c r="C828" s="223" t="s">
        <v>95</v>
      </c>
      <c r="D828" s="223" t="s">
        <v>110</v>
      </c>
      <c r="E828" s="225" t="s">
        <v>852</v>
      </c>
      <c r="F828" s="224"/>
      <c r="G828" s="224"/>
      <c r="H828" s="116">
        <f t="shared" ref="H828:N830" si="276">H829</f>
        <v>0</v>
      </c>
      <c r="I828" s="116"/>
      <c r="J828" s="231">
        <f t="shared" si="271"/>
        <v>0</v>
      </c>
      <c r="K828" s="116">
        <f t="shared" si="276"/>
        <v>0</v>
      </c>
      <c r="L828" s="116"/>
      <c r="M828" s="231">
        <f t="shared" si="272"/>
        <v>0</v>
      </c>
      <c r="N828" s="116">
        <f t="shared" si="276"/>
        <v>0</v>
      </c>
      <c r="O828" s="272"/>
      <c r="P828" s="281">
        <f t="shared" si="273"/>
        <v>0</v>
      </c>
    </row>
    <row r="829" spans="1:16" ht="51" hidden="1">
      <c r="A829" s="227" t="s">
        <v>173</v>
      </c>
      <c r="B829" s="111" t="s">
        <v>404</v>
      </c>
      <c r="C829" s="223" t="s">
        <v>95</v>
      </c>
      <c r="D829" s="223" t="s">
        <v>110</v>
      </c>
      <c r="E829" s="225" t="s">
        <v>852</v>
      </c>
      <c r="F829" s="224" t="s">
        <v>99</v>
      </c>
      <c r="G829" s="224"/>
      <c r="H829" s="118">
        <f t="shared" si="276"/>
        <v>0</v>
      </c>
      <c r="I829" s="118"/>
      <c r="J829" s="231">
        <f t="shared" si="271"/>
        <v>0</v>
      </c>
      <c r="K829" s="118">
        <f t="shared" si="276"/>
        <v>0</v>
      </c>
      <c r="L829" s="118"/>
      <c r="M829" s="231">
        <f t="shared" si="272"/>
        <v>0</v>
      </c>
      <c r="N829" s="118">
        <f t="shared" si="276"/>
        <v>0</v>
      </c>
      <c r="O829" s="272"/>
      <c r="P829" s="281">
        <f t="shared" si="273"/>
        <v>0</v>
      </c>
    </row>
    <row r="830" spans="1:16" ht="25.5" hidden="1">
      <c r="A830" s="227" t="s">
        <v>100</v>
      </c>
      <c r="B830" s="111" t="s">
        <v>404</v>
      </c>
      <c r="C830" s="223" t="s">
        <v>95</v>
      </c>
      <c r="D830" s="223" t="s">
        <v>110</v>
      </c>
      <c r="E830" s="225" t="s">
        <v>852</v>
      </c>
      <c r="F830" s="224" t="s">
        <v>101</v>
      </c>
      <c r="G830" s="224"/>
      <c r="H830" s="118">
        <f t="shared" si="276"/>
        <v>0</v>
      </c>
      <c r="I830" s="118"/>
      <c r="J830" s="231">
        <f t="shared" si="271"/>
        <v>0</v>
      </c>
      <c r="K830" s="118">
        <f t="shared" si="276"/>
        <v>0</v>
      </c>
      <c r="L830" s="118"/>
      <c r="M830" s="231">
        <f t="shared" si="272"/>
        <v>0</v>
      </c>
      <c r="N830" s="118">
        <f t="shared" si="276"/>
        <v>0</v>
      </c>
      <c r="O830" s="272"/>
      <c r="P830" s="281">
        <f t="shared" si="273"/>
        <v>0</v>
      </c>
    </row>
    <row r="831" spans="1:16" hidden="1">
      <c r="A831" s="226" t="s">
        <v>128</v>
      </c>
      <c r="B831" s="177" t="s">
        <v>404</v>
      </c>
      <c r="C831" s="178" t="s">
        <v>95</v>
      </c>
      <c r="D831" s="178" t="s">
        <v>110</v>
      </c>
      <c r="E831" s="225" t="s">
        <v>852</v>
      </c>
      <c r="F831" s="171" t="s">
        <v>101</v>
      </c>
      <c r="G831" s="171" t="s">
        <v>10</v>
      </c>
      <c r="H831" s="233"/>
      <c r="I831" s="233"/>
      <c r="J831" s="231">
        <f t="shared" si="271"/>
        <v>0</v>
      </c>
      <c r="K831" s="118"/>
      <c r="L831" s="118"/>
      <c r="M831" s="231">
        <f t="shared" si="272"/>
        <v>0</v>
      </c>
      <c r="N831" s="118"/>
      <c r="O831" s="272"/>
      <c r="P831" s="281">
        <f t="shared" si="273"/>
        <v>0</v>
      </c>
    </row>
    <row r="832" spans="1:16" ht="76.5" hidden="1">
      <c r="A832" s="226" t="s">
        <v>586</v>
      </c>
      <c r="B832" s="110" t="s">
        <v>404</v>
      </c>
      <c r="C832" s="224" t="s">
        <v>95</v>
      </c>
      <c r="D832" s="224" t="s">
        <v>110</v>
      </c>
      <c r="E832" s="225" t="s">
        <v>655</v>
      </c>
      <c r="F832" s="224"/>
      <c r="G832" s="224"/>
      <c r="H832" s="228">
        <f t="shared" ref="H832:H834" si="277">H833</f>
        <v>0</v>
      </c>
      <c r="I832" s="228"/>
      <c r="J832" s="231">
        <f t="shared" si="271"/>
        <v>0</v>
      </c>
      <c r="K832" s="118"/>
      <c r="L832" s="118"/>
      <c r="M832" s="231">
        <f t="shared" si="272"/>
        <v>0</v>
      </c>
      <c r="N832" s="118"/>
      <c r="O832" s="272"/>
      <c r="P832" s="281">
        <f t="shared" si="273"/>
        <v>0</v>
      </c>
    </row>
    <row r="833" spans="1:16" ht="51" hidden="1">
      <c r="A833" s="227" t="s">
        <v>111</v>
      </c>
      <c r="B833" s="110" t="s">
        <v>404</v>
      </c>
      <c r="C833" s="224" t="s">
        <v>95</v>
      </c>
      <c r="D833" s="224" t="s">
        <v>110</v>
      </c>
      <c r="E833" s="225" t="s">
        <v>655</v>
      </c>
      <c r="F833" s="224" t="s">
        <v>99</v>
      </c>
      <c r="G833" s="224"/>
      <c r="H833" s="228">
        <f t="shared" si="277"/>
        <v>0</v>
      </c>
      <c r="I833" s="228"/>
      <c r="J833" s="231">
        <f t="shared" si="271"/>
        <v>0</v>
      </c>
      <c r="K833" s="118"/>
      <c r="L833" s="118"/>
      <c r="M833" s="231">
        <f t="shared" si="272"/>
        <v>0</v>
      </c>
      <c r="N833" s="118"/>
      <c r="O833" s="272"/>
      <c r="P833" s="281">
        <f t="shared" si="273"/>
        <v>0</v>
      </c>
    </row>
    <row r="834" spans="1:16" ht="25.5" hidden="1">
      <c r="A834" s="227" t="s">
        <v>100</v>
      </c>
      <c r="B834" s="110" t="s">
        <v>404</v>
      </c>
      <c r="C834" s="224" t="s">
        <v>95</v>
      </c>
      <c r="D834" s="224" t="s">
        <v>110</v>
      </c>
      <c r="E834" s="225" t="s">
        <v>655</v>
      </c>
      <c r="F834" s="224" t="s">
        <v>101</v>
      </c>
      <c r="G834" s="224"/>
      <c r="H834" s="228">
        <f t="shared" si="277"/>
        <v>0</v>
      </c>
      <c r="I834" s="228"/>
      <c r="J834" s="231">
        <f t="shared" si="271"/>
        <v>0</v>
      </c>
      <c r="K834" s="118"/>
      <c r="L834" s="118"/>
      <c r="M834" s="231">
        <f t="shared" si="272"/>
        <v>0</v>
      </c>
      <c r="N834" s="118"/>
      <c r="O834" s="272"/>
      <c r="P834" s="281">
        <f t="shared" si="273"/>
        <v>0</v>
      </c>
    </row>
    <row r="835" spans="1:16" hidden="1">
      <c r="A835" s="227" t="s">
        <v>11</v>
      </c>
      <c r="B835" s="110" t="s">
        <v>404</v>
      </c>
      <c r="C835" s="224" t="s">
        <v>95</v>
      </c>
      <c r="D835" s="224" t="s">
        <v>110</v>
      </c>
      <c r="E835" s="225" t="s">
        <v>655</v>
      </c>
      <c r="F835" s="224" t="s">
        <v>101</v>
      </c>
      <c r="G835" s="224" t="s">
        <v>12</v>
      </c>
      <c r="H835" s="233"/>
      <c r="I835" s="233"/>
      <c r="J835" s="231">
        <f t="shared" si="271"/>
        <v>0</v>
      </c>
      <c r="K835" s="118"/>
      <c r="L835" s="118"/>
      <c r="M835" s="231">
        <f t="shared" si="272"/>
        <v>0</v>
      </c>
      <c r="N835" s="118"/>
      <c r="O835" s="272"/>
      <c r="P835" s="281">
        <f t="shared" si="273"/>
        <v>0</v>
      </c>
    </row>
    <row r="836" spans="1:16" ht="76.5" hidden="1">
      <c r="A836" s="227" t="s">
        <v>645</v>
      </c>
      <c r="B836" s="110" t="s">
        <v>404</v>
      </c>
      <c r="C836" s="224" t="s">
        <v>95</v>
      </c>
      <c r="D836" s="224" t="s">
        <v>110</v>
      </c>
      <c r="E836" s="225" t="s">
        <v>657</v>
      </c>
      <c r="F836" s="224"/>
      <c r="G836" s="224"/>
      <c r="H836" s="228">
        <f t="shared" ref="H836:H837" si="278">H837</f>
        <v>0</v>
      </c>
      <c r="I836" s="228"/>
      <c r="J836" s="231">
        <f t="shared" si="271"/>
        <v>0</v>
      </c>
      <c r="K836" s="118"/>
      <c r="L836" s="118"/>
      <c r="M836" s="231">
        <f t="shared" si="272"/>
        <v>0</v>
      </c>
      <c r="N836" s="118"/>
      <c r="O836" s="272"/>
      <c r="P836" s="281">
        <f t="shared" si="273"/>
        <v>0</v>
      </c>
    </row>
    <row r="837" spans="1:16" ht="68.25" hidden="1" customHeight="1">
      <c r="A837" s="227" t="s">
        <v>111</v>
      </c>
      <c r="B837" s="230" t="s">
        <v>404</v>
      </c>
      <c r="C837" s="224" t="s">
        <v>95</v>
      </c>
      <c r="D837" s="224" t="s">
        <v>110</v>
      </c>
      <c r="E837" s="225" t="s">
        <v>656</v>
      </c>
      <c r="F837" s="224" t="s">
        <v>99</v>
      </c>
      <c r="G837" s="224"/>
      <c r="H837" s="228">
        <f t="shared" si="278"/>
        <v>0</v>
      </c>
      <c r="I837" s="228"/>
      <c r="J837" s="231">
        <f t="shared" si="271"/>
        <v>0</v>
      </c>
      <c r="K837" s="118"/>
      <c r="L837" s="118"/>
      <c r="M837" s="231">
        <f t="shared" si="272"/>
        <v>0</v>
      </c>
      <c r="N837" s="118"/>
      <c r="O837" s="272"/>
      <c r="P837" s="281">
        <f t="shared" si="273"/>
        <v>0</v>
      </c>
    </row>
    <row r="838" spans="1:16" ht="25.5" hidden="1">
      <c r="A838" s="227" t="s">
        <v>100</v>
      </c>
      <c r="B838" s="230" t="s">
        <v>404</v>
      </c>
      <c r="C838" s="224" t="s">
        <v>95</v>
      </c>
      <c r="D838" s="224" t="s">
        <v>110</v>
      </c>
      <c r="E838" s="225" t="s">
        <v>656</v>
      </c>
      <c r="F838" s="224" t="s">
        <v>101</v>
      </c>
      <c r="G838" s="224"/>
      <c r="H838" s="228">
        <f t="shared" ref="H838" si="279">H839+H840+H841</f>
        <v>0</v>
      </c>
      <c r="I838" s="228"/>
      <c r="J838" s="231">
        <f t="shared" si="271"/>
        <v>0</v>
      </c>
      <c r="K838" s="118"/>
      <c r="L838" s="118"/>
      <c r="M838" s="231">
        <f t="shared" si="272"/>
        <v>0</v>
      </c>
      <c r="N838" s="118"/>
      <c r="O838" s="272"/>
      <c r="P838" s="281">
        <f t="shared" si="273"/>
        <v>0</v>
      </c>
    </row>
    <row r="839" spans="1:16" hidden="1">
      <c r="A839" s="227" t="s">
        <v>9</v>
      </c>
      <c r="B839" s="230" t="s">
        <v>404</v>
      </c>
      <c r="C839" s="224" t="s">
        <v>95</v>
      </c>
      <c r="D839" s="224" t="s">
        <v>110</v>
      </c>
      <c r="E839" s="225" t="s">
        <v>656</v>
      </c>
      <c r="F839" s="224" t="s">
        <v>101</v>
      </c>
      <c r="G839" s="224" t="s">
        <v>10</v>
      </c>
      <c r="H839" s="233"/>
      <c r="I839" s="233"/>
      <c r="J839" s="231">
        <f t="shared" si="271"/>
        <v>0</v>
      </c>
      <c r="K839" s="118"/>
      <c r="L839" s="118"/>
      <c r="M839" s="231">
        <f t="shared" si="272"/>
        <v>0</v>
      </c>
      <c r="N839" s="118"/>
      <c r="O839" s="272"/>
      <c r="P839" s="281">
        <f t="shared" si="273"/>
        <v>0</v>
      </c>
    </row>
    <row r="840" spans="1:16" hidden="1">
      <c r="A840" s="227" t="s">
        <v>11</v>
      </c>
      <c r="B840" s="230" t="s">
        <v>404</v>
      </c>
      <c r="C840" s="224" t="s">
        <v>95</v>
      </c>
      <c r="D840" s="224" t="s">
        <v>110</v>
      </c>
      <c r="E840" s="225" t="s">
        <v>656</v>
      </c>
      <c r="F840" s="224" t="s">
        <v>101</v>
      </c>
      <c r="G840" s="224" t="s">
        <v>12</v>
      </c>
      <c r="H840" s="233"/>
      <c r="I840" s="233"/>
      <c r="J840" s="231">
        <f t="shared" si="271"/>
        <v>0</v>
      </c>
      <c r="K840" s="118"/>
      <c r="L840" s="118"/>
      <c r="M840" s="231">
        <f t="shared" si="272"/>
        <v>0</v>
      </c>
      <c r="N840" s="118"/>
      <c r="O840" s="272"/>
      <c r="P840" s="281">
        <f t="shared" si="273"/>
        <v>0</v>
      </c>
    </row>
    <row r="841" spans="1:16" hidden="1">
      <c r="A841" s="227" t="s">
        <v>629</v>
      </c>
      <c r="B841" s="230" t="s">
        <v>404</v>
      </c>
      <c r="C841" s="224" t="s">
        <v>95</v>
      </c>
      <c r="D841" s="224" t="s">
        <v>110</v>
      </c>
      <c r="E841" s="225" t="s">
        <v>656</v>
      </c>
      <c r="F841" s="224" t="s">
        <v>101</v>
      </c>
      <c r="G841" s="224" t="s">
        <v>197</v>
      </c>
      <c r="H841" s="233"/>
      <c r="I841" s="233"/>
      <c r="J841" s="231">
        <f t="shared" si="271"/>
        <v>0</v>
      </c>
      <c r="K841" s="118"/>
      <c r="L841" s="118"/>
      <c r="M841" s="231">
        <f t="shared" si="272"/>
        <v>0</v>
      </c>
      <c r="N841" s="118"/>
      <c r="O841" s="272"/>
      <c r="P841" s="281">
        <f t="shared" si="273"/>
        <v>0</v>
      </c>
    </row>
    <row r="842" spans="1:16" ht="51.75" customHeight="1">
      <c r="A842" s="92" t="s">
        <v>738</v>
      </c>
      <c r="B842" s="123" t="s">
        <v>404</v>
      </c>
      <c r="C842" s="39" t="s">
        <v>95</v>
      </c>
      <c r="D842" s="39" t="s">
        <v>110</v>
      </c>
      <c r="E842" s="60" t="s">
        <v>740</v>
      </c>
      <c r="F842" s="39"/>
      <c r="G842" s="39"/>
      <c r="H842" s="228">
        <f t="shared" ref="H842:P844" si="280">H843</f>
        <v>160</v>
      </c>
      <c r="I842" s="228">
        <f t="shared" si="280"/>
        <v>0</v>
      </c>
      <c r="J842" s="231">
        <f t="shared" si="271"/>
        <v>160</v>
      </c>
      <c r="K842" s="228">
        <f t="shared" si="280"/>
        <v>100</v>
      </c>
      <c r="L842" s="228">
        <f t="shared" si="280"/>
        <v>0</v>
      </c>
      <c r="M842" s="228">
        <f t="shared" si="280"/>
        <v>100</v>
      </c>
      <c r="N842" s="228">
        <f t="shared" si="280"/>
        <v>100</v>
      </c>
      <c r="O842" s="228">
        <f t="shared" si="280"/>
        <v>0</v>
      </c>
      <c r="P842" s="228">
        <f t="shared" si="280"/>
        <v>100</v>
      </c>
    </row>
    <row r="843" spans="1:16" ht="42.75" customHeight="1">
      <c r="A843" s="226" t="s">
        <v>26</v>
      </c>
      <c r="B843" s="110" t="s">
        <v>404</v>
      </c>
      <c r="C843" s="224" t="s">
        <v>95</v>
      </c>
      <c r="D843" s="224" t="s">
        <v>110</v>
      </c>
      <c r="E843" s="225" t="s">
        <v>740</v>
      </c>
      <c r="F843" s="224" t="s">
        <v>27</v>
      </c>
      <c r="G843" s="39"/>
      <c r="H843" s="228">
        <f t="shared" si="280"/>
        <v>160</v>
      </c>
      <c r="I843" s="228">
        <f t="shared" si="280"/>
        <v>0</v>
      </c>
      <c r="J843" s="231">
        <f t="shared" si="271"/>
        <v>160</v>
      </c>
      <c r="K843" s="228">
        <f t="shared" si="280"/>
        <v>100</v>
      </c>
      <c r="L843" s="228">
        <f t="shared" si="280"/>
        <v>0</v>
      </c>
      <c r="M843" s="228">
        <f t="shared" si="280"/>
        <v>100</v>
      </c>
      <c r="N843" s="228">
        <f t="shared" si="280"/>
        <v>100</v>
      </c>
      <c r="O843" s="228">
        <f t="shared" si="280"/>
        <v>0</v>
      </c>
      <c r="P843" s="228">
        <f t="shared" si="280"/>
        <v>100</v>
      </c>
    </row>
    <row r="844" spans="1:16" ht="42" customHeight="1">
      <c r="A844" s="226" t="s">
        <v>131</v>
      </c>
      <c r="B844" s="110" t="s">
        <v>404</v>
      </c>
      <c r="C844" s="224" t="s">
        <v>95</v>
      </c>
      <c r="D844" s="224" t="s">
        <v>110</v>
      </c>
      <c r="E844" s="225" t="s">
        <v>740</v>
      </c>
      <c r="F844" s="224" t="s">
        <v>29</v>
      </c>
      <c r="G844" s="39"/>
      <c r="H844" s="228">
        <f t="shared" si="280"/>
        <v>160</v>
      </c>
      <c r="I844" s="228">
        <f t="shared" si="280"/>
        <v>0</v>
      </c>
      <c r="J844" s="231">
        <f t="shared" si="271"/>
        <v>160</v>
      </c>
      <c r="K844" s="228">
        <f t="shared" si="280"/>
        <v>100</v>
      </c>
      <c r="L844" s="228">
        <f t="shared" si="280"/>
        <v>0</v>
      </c>
      <c r="M844" s="228">
        <f t="shared" si="280"/>
        <v>100</v>
      </c>
      <c r="N844" s="228">
        <f t="shared" si="280"/>
        <v>100</v>
      </c>
      <c r="O844" s="228">
        <f t="shared" si="280"/>
        <v>0</v>
      </c>
      <c r="P844" s="228">
        <f t="shared" si="280"/>
        <v>100</v>
      </c>
    </row>
    <row r="845" spans="1:16" ht="15" customHeight="1">
      <c r="A845" s="226" t="s">
        <v>9</v>
      </c>
      <c r="B845" s="110" t="s">
        <v>404</v>
      </c>
      <c r="C845" s="224" t="s">
        <v>95</v>
      </c>
      <c r="D845" s="224" t="s">
        <v>110</v>
      </c>
      <c r="E845" s="225" t="s">
        <v>740</v>
      </c>
      <c r="F845" s="224" t="s">
        <v>29</v>
      </c>
      <c r="G845" s="224" t="s">
        <v>10</v>
      </c>
      <c r="H845" s="233">
        <v>160</v>
      </c>
      <c r="I845" s="233"/>
      <c r="J845" s="231">
        <f t="shared" si="271"/>
        <v>160</v>
      </c>
      <c r="K845" s="120">
        <v>100</v>
      </c>
      <c r="L845" s="120"/>
      <c r="M845" s="231">
        <f t="shared" si="272"/>
        <v>100</v>
      </c>
      <c r="N845" s="120">
        <v>100</v>
      </c>
      <c r="O845" s="272"/>
      <c r="P845" s="281">
        <f t="shared" si="273"/>
        <v>100</v>
      </c>
    </row>
    <row r="846" spans="1:16" ht="41.25" customHeight="1">
      <c r="A846" s="68" t="s">
        <v>739</v>
      </c>
      <c r="B846" s="74" t="s">
        <v>404</v>
      </c>
      <c r="C846" s="224" t="s">
        <v>95</v>
      </c>
      <c r="D846" s="224" t="s">
        <v>110</v>
      </c>
      <c r="E846" s="225" t="s">
        <v>741</v>
      </c>
      <c r="F846" s="224"/>
      <c r="G846" s="39"/>
      <c r="H846" s="228">
        <f t="shared" ref="H846:P849" si="281">H847</f>
        <v>4627.5479999999998</v>
      </c>
      <c r="I846" s="228">
        <f t="shared" si="281"/>
        <v>147.4</v>
      </c>
      <c r="J846" s="231">
        <f t="shared" si="271"/>
        <v>4774.9479999999994</v>
      </c>
      <c r="K846" s="228">
        <f t="shared" si="281"/>
        <v>3000</v>
      </c>
      <c r="L846" s="228">
        <f t="shared" si="281"/>
        <v>0</v>
      </c>
      <c r="M846" s="228">
        <f t="shared" si="281"/>
        <v>3000</v>
      </c>
      <c r="N846" s="228">
        <f t="shared" si="281"/>
        <v>2500</v>
      </c>
      <c r="O846" s="228">
        <f t="shared" si="281"/>
        <v>0</v>
      </c>
      <c r="P846" s="228">
        <f t="shared" si="281"/>
        <v>2500</v>
      </c>
    </row>
    <row r="847" spans="1:16" ht="39.75" customHeight="1">
      <c r="A847" s="227" t="s">
        <v>294</v>
      </c>
      <c r="B847" s="230" t="s">
        <v>404</v>
      </c>
      <c r="C847" s="39" t="s">
        <v>95</v>
      </c>
      <c r="D847" s="39" t="s">
        <v>110</v>
      </c>
      <c r="E847" s="225" t="s">
        <v>741</v>
      </c>
      <c r="F847" s="39"/>
      <c r="G847" s="39"/>
      <c r="H847" s="228">
        <f t="shared" si="281"/>
        <v>4627.5479999999998</v>
      </c>
      <c r="I847" s="228">
        <f t="shared" si="281"/>
        <v>147.4</v>
      </c>
      <c r="J847" s="231">
        <f t="shared" si="271"/>
        <v>4774.9479999999994</v>
      </c>
      <c r="K847" s="228">
        <f t="shared" si="281"/>
        <v>3000</v>
      </c>
      <c r="L847" s="228">
        <f t="shared" si="281"/>
        <v>0</v>
      </c>
      <c r="M847" s="228">
        <f t="shared" si="281"/>
        <v>3000</v>
      </c>
      <c r="N847" s="228">
        <f t="shared" si="281"/>
        <v>2500</v>
      </c>
      <c r="O847" s="228">
        <f t="shared" si="281"/>
        <v>0</v>
      </c>
      <c r="P847" s="228">
        <f t="shared" si="281"/>
        <v>2500</v>
      </c>
    </row>
    <row r="848" spans="1:16" ht="50.25" customHeight="1">
      <c r="A848" s="227" t="s">
        <v>111</v>
      </c>
      <c r="B848" s="230" t="s">
        <v>404</v>
      </c>
      <c r="C848" s="224" t="s">
        <v>95</v>
      </c>
      <c r="D848" s="224" t="s">
        <v>110</v>
      </c>
      <c r="E848" s="225" t="s">
        <v>741</v>
      </c>
      <c r="F848" s="224" t="s">
        <v>99</v>
      </c>
      <c r="G848" s="224"/>
      <c r="H848" s="228">
        <f t="shared" si="281"/>
        <v>4627.5479999999998</v>
      </c>
      <c r="I848" s="228">
        <f t="shared" si="281"/>
        <v>147.4</v>
      </c>
      <c r="J848" s="231">
        <f t="shared" si="271"/>
        <v>4774.9479999999994</v>
      </c>
      <c r="K848" s="228">
        <f t="shared" si="281"/>
        <v>3000</v>
      </c>
      <c r="L848" s="228">
        <f t="shared" si="281"/>
        <v>0</v>
      </c>
      <c r="M848" s="228">
        <f t="shared" si="281"/>
        <v>3000</v>
      </c>
      <c r="N848" s="228">
        <f t="shared" si="281"/>
        <v>2500</v>
      </c>
      <c r="O848" s="228">
        <f t="shared" si="281"/>
        <v>0</v>
      </c>
      <c r="P848" s="228">
        <f t="shared" si="281"/>
        <v>2500</v>
      </c>
    </row>
    <row r="849" spans="1:16" ht="14.25" customHeight="1">
      <c r="A849" s="227" t="s">
        <v>100</v>
      </c>
      <c r="B849" s="230" t="s">
        <v>404</v>
      </c>
      <c r="C849" s="224" t="s">
        <v>95</v>
      </c>
      <c r="D849" s="224" t="s">
        <v>110</v>
      </c>
      <c r="E849" s="225" t="s">
        <v>741</v>
      </c>
      <c r="F849" s="224" t="s">
        <v>101</v>
      </c>
      <c r="G849" s="224"/>
      <c r="H849" s="228">
        <f t="shared" si="281"/>
        <v>4627.5479999999998</v>
      </c>
      <c r="I849" s="228">
        <f t="shared" si="281"/>
        <v>147.4</v>
      </c>
      <c r="J849" s="231">
        <f t="shared" si="271"/>
        <v>4774.9479999999994</v>
      </c>
      <c r="K849" s="228">
        <f t="shared" si="281"/>
        <v>3000</v>
      </c>
      <c r="L849" s="228">
        <f t="shared" si="281"/>
        <v>0</v>
      </c>
      <c r="M849" s="228">
        <f t="shared" si="281"/>
        <v>3000</v>
      </c>
      <c r="N849" s="228">
        <f t="shared" si="281"/>
        <v>2500</v>
      </c>
      <c r="O849" s="228">
        <f t="shared" si="281"/>
        <v>0</v>
      </c>
      <c r="P849" s="228">
        <f t="shared" si="281"/>
        <v>2500</v>
      </c>
    </row>
    <row r="850" spans="1:16">
      <c r="A850" s="227" t="s">
        <v>9</v>
      </c>
      <c r="B850" s="230" t="s">
        <v>404</v>
      </c>
      <c r="C850" s="224" t="s">
        <v>95</v>
      </c>
      <c r="D850" s="224" t="s">
        <v>110</v>
      </c>
      <c r="E850" s="225" t="s">
        <v>741</v>
      </c>
      <c r="F850" s="224" t="s">
        <v>101</v>
      </c>
      <c r="G850" s="224" t="s">
        <v>10</v>
      </c>
      <c r="H850" s="233">
        <v>4627.5479999999998</v>
      </c>
      <c r="I850" s="233">
        <f>107.2+40.2</f>
        <v>147.4</v>
      </c>
      <c r="J850" s="291">
        <f t="shared" si="271"/>
        <v>4774.9479999999994</v>
      </c>
      <c r="K850" s="120">
        <v>3000</v>
      </c>
      <c r="L850" s="120"/>
      <c r="M850" s="231">
        <f t="shared" si="272"/>
        <v>3000</v>
      </c>
      <c r="N850" s="120">
        <v>2500</v>
      </c>
      <c r="O850" s="272"/>
      <c r="P850" s="281">
        <f t="shared" si="273"/>
        <v>2500</v>
      </c>
    </row>
    <row r="851" spans="1:16" ht="25.5" customHeight="1">
      <c r="A851" s="227" t="s">
        <v>637</v>
      </c>
      <c r="B851" s="78" t="s">
        <v>404</v>
      </c>
      <c r="C851" s="224" t="s">
        <v>95</v>
      </c>
      <c r="D851" s="224" t="s">
        <v>110</v>
      </c>
      <c r="E851" s="225" t="s">
        <v>742</v>
      </c>
      <c r="F851" s="224"/>
      <c r="G851" s="224"/>
      <c r="H851" s="228">
        <f t="shared" ref="H851:P853" si="282">H852</f>
        <v>20074.099999999999</v>
      </c>
      <c r="I851" s="228">
        <f t="shared" si="282"/>
        <v>3000</v>
      </c>
      <c r="J851" s="231">
        <f t="shared" si="271"/>
        <v>23074.1</v>
      </c>
      <c r="K851" s="228">
        <f t="shared" si="282"/>
        <v>16938.5</v>
      </c>
      <c r="L851" s="228">
        <f t="shared" si="282"/>
        <v>0</v>
      </c>
      <c r="M851" s="228">
        <f t="shared" si="282"/>
        <v>16938.5</v>
      </c>
      <c r="N851" s="228">
        <f t="shared" si="282"/>
        <v>18759.5</v>
      </c>
      <c r="O851" s="228">
        <f t="shared" si="282"/>
        <v>0</v>
      </c>
      <c r="P851" s="228">
        <f t="shared" si="282"/>
        <v>18759.5</v>
      </c>
    </row>
    <row r="852" spans="1:16" ht="50.25" customHeight="1">
      <c r="A852" s="227" t="s">
        <v>174</v>
      </c>
      <c r="B852" s="78" t="s">
        <v>404</v>
      </c>
      <c r="C852" s="224" t="s">
        <v>95</v>
      </c>
      <c r="D852" s="224" t="s">
        <v>110</v>
      </c>
      <c r="E852" s="225" t="s">
        <v>742</v>
      </c>
      <c r="F852" s="224" t="s">
        <v>99</v>
      </c>
      <c r="G852" s="224"/>
      <c r="H852" s="228">
        <f t="shared" si="282"/>
        <v>20074.099999999999</v>
      </c>
      <c r="I852" s="228">
        <f t="shared" si="282"/>
        <v>3000</v>
      </c>
      <c r="J852" s="231">
        <f t="shared" si="271"/>
        <v>23074.1</v>
      </c>
      <c r="K852" s="228">
        <f t="shared" si="282"/>
        <v>16938.5</v>
      </c>
      <c r="L852" s="228">
        <f t="shared" si="282"/>
        <v>0</v>
      </c>
      <c r="M852" s="228">
        <f t="shared" si="282"/>
        <v>16938.5</v>
      </c>
      <c r="N852" s="228">
        <f t="shared" si="282"/>
        <v>18759.5</v>
      </c>
      <c r="O852" s="228">
        <f t="shared" si="282"/>
        <v>0</v>
      </c>
      <c r="P852" s="228">
        <f t="shared" si="282"/>
        <v>18759.5</v>
      </c>
    </row>
    <row r="853" spans="1:16" ht="15" customHeight="1">
      <c r="A853" s="227" t="s">
        <v>100</v>
      </c>
      <c r="B853" s="78" t="s">
        <v>404</v>
      </c>
      <c r="C853" s="224" t="s">
        <v>95</v>
      </c>
      <c r="D853" s="224" t="s">
        <v>110</v>
      </c>
      <c r="E853" s="225" t="s">
        <v>742</v>
      </c>
      <c r="F853" s="224" t="s">
        <v>101</v>
      </c>
      <c r="G853" s="224"/>
      <c r="H853" s="228">
        <f t="shared" si="282"/>
        <v>20074.099999999999</v>
      </c>
      <c r="I853" s="228">
        <f t="shared" si="282"/>
        <v>3000</v>
      </c>
      <c r="J853" s="231">
        <f t="shared" si="271"/>
        <v>23074.1</v>
      </c>
      <c r="K853" s="228">
        <f t="shared" si="282"/>
        <v>16938.5</v>
      </c>
      <c r="L853" s="228">
        <f t="shared" si="282"/>
        <v>0</v>
      </c>
      <c r="M853" s="228">
        <f t="shared" si="282"/>
        <v>16938.5</v>
      </c>
      <c r="N853" s="228">
        <f t="shared" si="282"/>
        <v>18759.5</v>
      </c>
      <c r="O853" s="228">
        <f t="shared" si="282"/>
        <v>0</v>
      </c>
      <c r="P853" s="228">
        <f t="shared" si="282"/>
        <v>18759.5</v>
      </c>
    </row>
    <row r="854" spans="1:16">
      <c r="A854" s="227" t="s">
        <v>9</v>
      </c>
      <c r="B854" s="78" t="s">
        <v>404</v>
      </c>
      <c r="C854" s="224" t="s">
        <v>95</v>
      </c>
      <c r="D854" s="224" t="s">
        <v>110</v>
      </c>
      <c r="E854" s="225" t="s">
        <v>742</v>
      </c>
      <c r="F854" s="224" t="s">
        <v>101</v>
      </c>
      <c r="G854" s="224" t="s">
        <v>10</v>
      </c>
      <c r="H854" s="233">
        <v>20074.099999999999</v>
      </c>
      <c r="I854" s="233">
        <v>3000</v>
      </c>
      <c r="J854" s="231">
        <f t="shared" si="271"/>
        <v>23074.1</v>
      </c>
      <c r="K854" s="118">
        <f>12869.5+740.9+1000+537.1+1791</f>
        <v>16938.5</v>
      </c>
      <c r="L854" s="118"/>
      <c r="M854" s="231">
        <f t="shared" si="272"/>
        <v>16938.5</v>
      </c>
      <c r="N854" s="120">
        <f>15147.5+3612</f>
        <v>18759.5</v>
      </c>
      <c r="O854" s="272"/>
      <c r="P854" s="281">
        <f t="shared" si="273"/>
        <v>18759.5</v>
      </c>
    </row>
    <row r="855" spans="1:16" ht="25.5">
      <c r="A855" s="227" t="s">
        <v>636</v>
      </c>
      <c r="B855" s="78" t="s">
        <v>404</v>
      </c>
      <c r="C855" s="224" t="s">
        <v>95</v>
      </c>
      <c r="D855" s="224" t="s">
        <v>110</v>
      </c>
      <c r="E855" s="225" t="s">
        <v>743</v>
      </c>
      <c r="F855" s="224"/>
      <c r="G855" s="224"/>
      <c r="H855" s="228">
        <f t="shared" ref="H855:P857" si="283">H856</f>
        <v>11555.7</v>
      </c>
      <c r="I855" s="228">
        <f t="shared" si="283"/>
        <v>0</v>
      </c>
      <c r="J855" s="231">
        <f t="shared" si="271"/>
        <v>11555.7</v>
      </c>
      <c r="K855" s="228">
        <f t="shared" si="283"/>
        <v>10209.200000000001</v>
      </c>
      <c r="L855" s="228">
        <f t="shared" si="283"/>
        <v>0</v>
      </c>
      <c r="M855" s="228">
        <f t="shared" si="283"/>
        <v>10209.200000000001</v>
      </c>
      <c r="N855" s="228">
        <f t="shared" si="283"/>
        <v>10104</v>
      </c>
      <c r="O855" s="228">
        <f t="shared" si="283"/>
        <v>0</v>
      </c>
      <c r="P855" s="228">
        <f t="shared" si="283"/>
        <v>10104</v>
      </c>
    </row>
    <row r="856" spans="1:16" ht="50.25" customHeight="1">
      <c r="A856" s="227" t="s">
        <v>174</v>
      </c>
      <c r="B856" s="78" t="s">
        <v>404</v>
      </c>
      <c r="C856" s="224" t="s">
        <v>95</v>
      </c>
      <c r="D856" s="224" t="s">
        <v>110</v>
      </c>
      <c r="E856" s="225" t="s">
        <v>743</v>
      </c>
      <c r="F856" s="224" t="s">
        <v>99</v>
      </c>
      <c r="G856" s="224"/>
      <c r="H856" s="228">
        <f t="shared" si="283"/>
        <v>11555.7</v>
      </c>
      <c r="I856" s="228">
        <f t="shared" si="283"/>
        <v>0</v>
      </c>
      <c r="J856" s="231">
        <f t="shared" si="271"/>
        <v>11555.7</v>
      </c>
      <c r="K856" s="228">
        <f t="shared" si="283"/>
        <v>10209.200000000001</v>
      </c>
      <c r="L856" s="228">
        <f t="shared" si="283"/>
        <v>0</v>
      </c>
      <c r="M856" s="228">
        <f t="shared" si="283"/>
        <v>10209.200000000001</v>
      </c>
      <c r="N856" s="228">
        <f t="shared" si="283"/>
        <v>10104</v>
      </c>
      <c r="O856" s="228">
        <f t="shared" si="283"/>
        <v>0</v>
      </c>
      <c r="P856" s="228">
        <f t="shared" si="283"/>
        <v>10104</v>
      </c>
    </row>
    <row r="857" spans="1:16" ht="12" customHeight="1">
      <c r="A857" s="227" t="s">
        <v>100</v>
      </c>
      <c r="B857" s="78" t="s">
        <v>404</v>
      </c>
      <c r="C857" s="224" t="s">
        <v>95</v>
      </c>
      <c r="D857" s="224" t="s">
        <v>110</v>
      </c>
      <c r="E857" s="225" t="s">
        <v>743</v>
      </c>
      <c r="F857" s="224" t="s">
        <v>101</v>
      </c>
      <c r="G857" s="224"/>
      <c r="H857" s="228">
        <f t="shared" si="283"/>
        <v>11555.7</v>
      </c>
      <c r="I857" s="228">
        <f t="shared" si="283"/>
        <v>0</v>
      </c>
      <c r="J857" s="231">
        <f t="shared" si="271"/>
        <v>11555.7</v>
      </c>
      <c r="K857" s="228">
        <f t="shared" si="283"/>
        <v>10209.200000000001</v>
      </c>
      <c r="L857" s="228">
        <f t="shared" si="283"/>
        <v>0</v>
      </c>
      <c r="M857" s="228">
        <f t="shared" si="283"/>
        <v>10209.200000000001</v>
      </c>
      <c r="N857" s="228">
        <f t="shared" si="283"/>
        <v>10104</v>
      </c>
      <c r="O857" s="228">
        <f t="shared" si="283"/>
        <v>0</v>
      </c>
      <c r="P857" s="228">
        <f t="shared" si="283"/>
        <v>10104</v>
      </c>
    </row>
    <row r="858" spans="1:16">
      <c r="A858" s="227" t="s">
        <v>9</v>
      </c>
      <c r="B858" s="78" t="s">
        <v>404</v>
      </c>
      <c r="C858" s="224" t="s">
        <v>95</v>
      </c>
      <c r="D858" s="224" t="s">
        <v>110</v>
      </c>
      <c r="E858" s="225" t="s">
        <v>743</v>
      </c>
      <c r="F858" s="224" t="s">
        <v>101</v>
      </c>
      <c r="G858" s="224" t="s">
        <v>10</v>
      </c>
      <c r="H858" s="233">
        <v>11555.7</v>
      </c>
      <c r="I858" s="233"/>
      <c r="J858" s="231">
        <f t="shared" si="271"/>
        <v>11555.7</v>
      </c>
      <c r="K858" s="120">
        <v>10209.200000000001</v>
      </c>
      <c r="L858" s="120"/>
      <c r="M858" s="231">
        <f t="shared" si="272"/>
        <v>10209.200000000001</v>
      </c>
      <c r="N858" s="120">
        <v>10104</v>
      </c>
      <c r="O858" s="272"/>
      <c r="P858" s="281">
        <f t="shared" si="273"/>
        <v>10104</v>
      </c>
    </row>
    <row r="859" spans="1:16" ht="51">
      <c r="A859" s="64" t="s">
        <v>745</v>
      </c>
      <c r="B859" s="230" t="s">
        <v>404</v>
      </c>
      <c r="C859" s="39" t="s">
        <v>95</v>
      </c>
      <c r="D859" s="39" t="s">
        <v>110</v>
      </c>
      <c r="E859" s="225" t="s">
        <v>744</v>
      </c>
      <c r="F859" s="39" t="s">
        <v>38</v>
      </c>
      <c r="G859" s="39"/>
      <c r="H859" s="228">
        <f t="shared" ref="H859:P865" si="284">H860</f>
        <v>160.4</v>
      </c>
      <c r="I859" s="228">
        <f t="shared" si="284"/>
        <v>0</v>
      </c>
      <c r="J859" s="231">
        <f t="shared" si="271"/>
        <v>160.4</v>
      </c>
      <c r="K859" s="228">
        <f t="shared" si="284"/>
        <v>160.4</v>
      </c>
      <c r="L859" s="228">
        <f t="shared" si="284"/>
        <v>0</v>
      </c>
      <c r="M859" s="228">
        <f t="shared" si="284"/>
        <v>160.4</v>
      </c>
      <c r="N859" s="228">
        <f t="shared" si="284"/>
        <v>160.4</v>
      </c>
      <c r="O859" s="228">
        <f t="shared" si="284"/>
        <v>0</v>
      </c>
      <c r="P859" s="228">
        <f t="shared" si="284"/>
        <v>160.4</v>
      </c>
    </row>
    <row r="860" spans="1:16" ht="54" customHeight="1">
      <c r="A860" s="64" t="s">
        <v>111</v>
      </c>
      <c r="B860" s="230" t="s">
        <v>404</v>
      </c>
      <c r="C860" s="224" t="s">
        <v>95</v>
      </c>
      <c r="D860" s="224" t="s">
        <v>110</v>
      </c>
      <c r="E860" s="225" t="s">
        <v>744</v>
      </c>
      <c r="F860" s="224" t="s">
        <v>99</v>
      </c>
      <c r="G860" s="224"/>
      <c r="H860" s="228">
        <f t="shared" si="284"/>
        <v>160.4</v>
      </c>
      <c r="I860" s="228">
        <f t="shared" si="284"/>
        <v>0</v>
      </c>
      <c r="J860" s="231">
        <f t="shared" si="271"/>
        <v>160.4</v>
      </c>
      <c r="K860" s="228">
        <f t="shared" si="284"/>
        <v>160.4</v>
      </c>
      <c r="L860" s="228">
        <f t="shared" si="284"/>
        <v>0</v>
      </c>
      <c r="M860" s="228">
        <f t="shared" si="284"/>
        <v>160.4</v>
      </c>
      <c r="N860" s="228">
        <f t="shared" si="284"/>
        <v>160.4</v>
      </c>
      <c r="O860" s="228">
        <f t="shared" si="284"/>
        <v>0</v>
      </c>
      <c r="P860" s="228">
        <f t="shared" si="284"/>
        <v>160.4</v>
      </c>
    </row>
    <row r="861" spans="1:16" ht="14.25" customHeight="1">
      <c r="A861" s="64" t="s">
        <v>100</v>
      </c>
      <c r="B861" s="230" t="s">
        <v>404</v>
      </c>
      <c r="C861" s="224" t="s">
        <v>95</v>
      </c>
      <c r="D861" s="224" t="s">
        <v>110</v>
      </c>
      <c r="E861" s="225" t="s">
        <v>744</v>
      </c>
      <c r="F861" s="224" t="s">
        <v>101</v>
      </c>
      <c r="G861" s="224"/>
      <c r="H861" s="228">
        <f t="shared" si="284"/>
        <v>160.4</v>
      </c>
      <c r="I861" s="228">
        <f t="shared" si="284"/>
        <v>0</v>
      </c>
      <c r="J861" s="231">
        <f t="shared" si="271"/>
        <v>160.4</v>
      </c>
      <c r="K861" s="228">
        <f t="shared" si="284"/>
        <v>160.4</v>
      </c>
      <c r="L861" s="228">
        <f t="shared" si="284"/>
        <v>0</v>
      </c>
      <c r="M861" s="228">
        <f t="shared" si="284"/>
        <v>160.4</v>
      </c>
      <c r="N861" s="228">
        <f t="shared" si="284"/>
        <v>160.4</v>
      </c>
      <c r="O861" s="228">
        <f t="shared" si="284"/>
        <v>0</v>
      </c>
      <c r="P861" s="228">
        <f t="shared" si="284"/>
        <v>160.4</v>
      </c>
    </row>
    <row r="862" spans="1:16">
      <c r="A862" s="64" t="s">
        <v>9</v>
      </c>
      <c r="B862" s="230" t="s">
        <v>404</v>
      </c>
      <c r="C862" s="224" t="s">
        <v>95</v>
      </c>
      <c r="D862" s="224" t="s">
        <v>110</v>
      </c>
      <c r="E862" s="225" t="s">
        <v>744</v>
      </c>
      <c r="F862" s="224" t="s">
        <v>101</v>
      </c>
      <c r="G862" s="224" t="s">
        <v>10</v>
      </c>
      <c r="H862" s="233">
        <v>160.4</v>
      </c>
      <c r="I862" s="233"/>
      <c r="J862" s="231">
        <f t="shared" si="271"/>
        <v>160.4</v>
      </c>
      <c r="K862" s="118">
        <v>160.4</v>
      </c>
      <c r="L862" s="118"/>
      <c r="M862" s="231">
        <f t="shared" si="272"/>
        <v>160.4</v>
      </c>
      <c r="N862" s="120">
        <v>160.4</v>
      </c>
      <c r="O862" s="272"/>
      <c r="P862" s="281">
        <f t="shared" si="273"/>
        <v>160.4</v>
      </c>
    </row>
    <row r="863" spans="1:16" ht="63.75">
      <c r="A863" s="64" t="s">
        <v>947</v>
      </c>
      <c r="B863" s="230" t="s">
        <v>404</v>
      </c>
      <c r="C863" s="224" t="s">
        <v>95</v>
      </c>
      <c r="D863" s="224" t="s">
        <v>110</v>
      </c>
      <c r="E863" s="225" t="s">
        <v>942</v>
      </c>
      <c r="F863" s="224"/>
      <c r="G863" s="224"/>
      <c r="H863" s="233">
        <f>H864</f>
        <v>312.39999999999998</v>
      </c>
      <c r="I863" s="233">
        <f t="shared" ref="I863:P863" si="285">I864</f>
        <v>0</v>
      </c>
      <c r="J863" s="233">
        <f t="shared" si="285"/>
        <v>312.39999999999998</v>
      </c>
      <c r="K863" s="233">
        <f t="shared" si="285"/>
        <v>0</v>
      </c>
      <c r="L863" s="233">
        <f t="shared" si="285"/>
        <v>0</v>
      </c>
      <c r="M863" s="233">
        <f t="shared" si="285"/>
        <v>0</v>
      </c>
      <c r="N863" s="233">
        <f t="shared" si="285"/>
        <v>0</v>
      </c>
      <c r="O863" s="233">
        <f t="shared" si="285"/>
        <v>0</v>
      </c>
      <c r="P863" s="233">
        <f t="shared" si="285"/>
        <v>0</v>
      </c>
    </row>
    <row r="864" spans="1:16" ht="51">
      <c r="A864" s="64" t="s">
        <v>111</v>
      </c>
      <c r="B864" s="230" t="s">
        <v>404</v>
      </c>
      <c r="C864" s="224" t="s">
        <v>95</v>
      </c>
      <c r="D864" s="224" t="s">
        <v>110</v>
      </c>
      <c r="E864" s="225" t="s">
        <v>942</v>
      </c>
      <c r="F864" s="224" t="s">
        <v>99</v>
      </c>
      <c r="G864" s="224"/>
      <c r="H864" s="228">
        <f t="shared" si="284"/>
        <v>312.39999999999998</v>
      </c>
      <c r="I864" s="228">
        <f t="shared" si="284"/>
        <v>0</v>
      </c>
      <c r="J864" s="231">
        <f t="shared" ref="J864:J927" si="286">H864+I864</f>
        <v>312.39999999999998</v>
      </c>
      <c r="K864" s="228">
        <f t="shared" si="284"/>
        <v>0</v>
      </c>
      <c r="L864" s="228">
        <f t="shared" si="284"/>
        <v>0</v>
      </c>
      <c r="M864" s="228">
        <f t="shared" si="284"/>
        <v>0</v>
      </c>
      <c r="N864" s="228">
        <f t="shared" si="284"/>
        <v>0</v>
      </c>
      <c r="O864" s="228">
        <f t="shared" si="284"/>
        <v>0</v>
      </c>
      <c r="P864" s="228">
        <f t="shared" si="284"/>
        <v>0</v>
      </c>
    </row>
    <row r="865" spans="1:16" ht="15" customHeight="1">
      <c r="A865" s="64" t="s">
        <v>100</v>
      </c>
      <c r="B865" s="230" t="s">
        <v>404</v>
      </c>
      <c r="C865" s="224" t="s">
        <v>95</v>
      </c>
      <c r="D865" s="224" t="s">
        <v>110</v>
      </c>
      <c r="E865" s="225" t="s">
        <v>942</v>
      </c>
      <c r="F865" s="224" t="s">
        <v>101</v>
      </c>
      <c r="G865" s="224"/>
      <c r="H865" s="228">
        <f t="shared" si="284"/>
        <v>312.39999999999998</v>
      </c>
      <c r="I865" s="228">
        <f t="shared" si="284"/>
        <v>0</v>
      </c>
      <c r="J865" s="231">
        <f t="shared" si="286"/>
        <v>312.39999999999998</v>
      </c>
      <c r="K865" s="228">
        <f t="shared" si="284"/>
        <v>0</v>
      </c>
      <c r="L865" s="228">
        <f t="shared" si="284"/>
        <v>0</v>
      </c>
      <c r="M865" s="228">
        <f t="shared" si="284"/>
        <v>0</v>
      </c>
      <c r="N865" s="228">
        <f t="shared" si="284"/>
        <v>0</v>
      </c>
      <c r="O865" s="228">
        <f t="shared" si="284"/>
        <v>0</v>
      </c>
      <c r="P865" s="228">
        <f t="shared" si="284"/>
        <v>0</v>
      </c>
    </row>
    <row r="866" spans="1:16">
      <c r="A866" s="64" t="s">
        <v>9</v>
      </c>
      <c r="B866" s="230" t="s">
        <v>404</v>
      </c>
      <c r="C866" s="224" t="s">
        <v>95</v>
      </c>
      <c r="D866" s="224" t="s">
        <v>110</v>
      </c>
      <c r="E866" s="225" t="s">
        <v>942</v>
      </c>
      <c r="F866" s="224" t="s">
        <v>101</v>
      </c>
      <c r="G866" s="224" t="s">
        <v>10</v>
      </c>
      <c r="H866" s="233">
        <v>312.39999999999998</v>
      </c>
      <c r="I866" s="233"/>
      <c r="J866" s="231">
        <f t="shared" si="286"/>
        <v>312.39999999999998</v>
      </c>
      <c r="K866" s="118"/>
      <c r="L866" s="118"/>
      <c r="M866" s="231">
        <f t="shared" ref="M866" si="287">K866+L866</f>
        <v>0</v>
      </c>
      <c r="N866" s="120"/>
      <c r="O866" s="118"/>
      <c r="P866" s="120">
        <f t="shared" ref="P866" si="288">N866+O866</f>
        <v>0</v>
      </c>
    </row>
    <row r="867" spans="1:16" ht="38.25" customHeight="1">
      <c r="A867" s="277" t="s">
        <v>899</v>
      </c>
      <c r="B867" s="230" t="s">
        <v>404</v>
      </c>
      <c r="C867" s="224" t="s">
        <v>95</v>
      </c>
      <c r="D867" s="224" t="s">
        <v>110</v>
      </c>
      <c r="E867" s="225" t="s">
        <v>746</v>
      </c>
      <c r="F867" s="224"/>
      <c r="G867" s="224"/>
      <c r="H867" s="228">
        <f t="shared" ref="H867:P869" si="289">H868</f>
        <v>1690.5</v>
      </c>
      <c r="I867" s="228">
        <f t="shared" si="289"/>
        <v>0</v>
      </c>
      <c r="J867" s="231">
        <f t="shared" si="286"/>
        <v>1690.5</v>
      </c>
      <c r="K867" s="228">
        <f t="shared" si="289"/>
        <v>1850</v>
      </c>
      <c r="L867" s="228">
        <f t="shared" si="289"/>
        <v>0</v>
      </c>
      <c r="M867" s="228">
        <f t="shared" si="289"/>
        <v>1850</v>
      </c>
      <c r="N867" s="228">
        <f t="shared" si="289"/>
        <v>1850</v>
      </c>
      <c r="O867" s="228">
        <f t="shared" si="289"/>
        <v>0</v>
      </c>
      <c r="P867" s="228">
        <f t="shared" si="289"/>
        <v>1850</v>
      </c>
    </row>
    <row r="868" spans="1:16" ht="51.75" customHeight="1">
      <c r="A868" s="64" t="s">
        <v>111</v>
      </c>
      <c r="B868" s="230" t="s">
        <v>404</v>
      </c>
      <c r="C868" s="224" t="s">
        <v>95</v>
      </c>
      <c r="D868" s="224" t="s">
        <v>110</v>
      </c>
      <c r="E868" s="225" t="s">
        <v>746</v>
      </c>
      <c r="F868" s="224" t="s">
        <v>99</v>
      </c>
      <c r="G868" s="224"/>
      <c r="H868" s="228">
        <f t="shared" si="289"/>
        <v>1690.5</v>
      </c>
      <c r="I868" s="228">
        <f t="shared" si="289"/>
        <v>0</v>
      </c>
      <c r="J868" s="231">
        <f t="shared" si="286"/>
        <v>1690.5</v>
      </c>
      <c r="K868" s="228">
        <f t="shared" si="289"/>
        <v>1850</v>
      </c>
      <c r="L868" s="228">
        <f t="shared" si="289"/>
        <v>0</v>
      </c>
      <c r="M868" s="228">
        <f t="shared" si="289"/>
        <v>1850</v>
      </c>
      <c r="N868" s="228">
        <f t="shared" si="289"/>
        <v>1850</v>
      </c>
      <c r="O868" s="228">
        <f t="shared" si="289"/>
        <v>0</v>
      </c>
      <c r="P868" s="228">
        <f t="shared" si="289"/>
        <v>1850</v>
      </c>
    </row>
    <row r="869" spans="1:16" ht="16.5" customHeight="1">
      <c r="A869" s="64" t="s">
        <v>100</v>
      </c>
      <c r="B869" s="230" t="s">
        <v>404</v>
      </c>
      <c r="C869" s="224" t="s">
        <v>95</v>
      </c>
      <c r="D869" s="224" t="s">
        <v>110</v>
      </c>
      <c r="E869" s="225" t="s">
        <v>746</v>
      </c>
      <c r="F869" s="224" t="s">
        <v>101</v>
      </c>
      <c r="G869" s="224"/>
      <c r="H869" s="228">
        <f t="shared" si="289"/>
        <v>1690.5</v>
      </c>
      <c r="I869" s="228">
        <f t="shared" si="289"/>
        <v>0</v>
      </c>
      <c r="J869" s="231">
        <f t="shared" si="286"/>
        <v>1690.5</v>
      </c>
      <c r="K869" s="228">
        <f t="shared" si="289"/>
        <v>1850</v>
      </c>
      <c r="L869" s="228">
        <f t="shared" si="289"/>
        <v>0</v>
      </c>
      <c r="M869" s="228">
        <f t="shared" si="289"/>
        <v>1850</v>
      </c>
      <c r="N869" s="228">
        <f t="shared" si="289"/>
        <v>1850</v>
      </c>
      <c r="O869" s="228">
        <f t="shared" si="289"/>
        <v>0</v>
      </c>
      <c r="P869" s="228">
        <f t="shared" si="289"/>
        <v>1850</v>
      </c>
    </row>
    <row r="870" spans="1:16">
      <c r="A870" s="64" t="s">
        <v>9</v>
      </c>
      <c r="B870" s="230" t="s">
        <v>404</v>
      </c>
      <c r="C870" s="224" t="s">
        <v>95</v>
      </c>
      <c r="D870" s="224" t="s">
        <v>110</v>
      </c>
      <c r="E870" s="225" t="s">
        <v>746</v>
      </c>
      <c r="F870" s="224" t="s">
        <v>101</v>
      </c>
      <c r="G870" s="224" t="s">
        <v>10</v>
      </c>
      <c r="H870" s="233">
        <v>1690.5</v>
      </c>
      <c r="I870" s="233"/>
      <c r="J870" s="231">
        <f t="shared" si="286"/>
        <v>1690.5</v>
      </c>
      <c r="K870" s="120">
        <v>1850</v>
      </c>
      <c r="L870" s="120"/>
      <c r="M870" s="231">
        <f t="shared" ref="M870:M935" si="290">K870+L870</f>
        <v>1850</v>
      </c>
      <c r="N870" s="120">
        <v>1850</v>
      </c>
      <c r="O870" s="272"/>
      <c r="P870" s="281">
        <f t="shared" ref="P870:P935" si="291">N870+O870</f>
        <v>1850</v>
      </c>
    </row>
    <row r="871" spans="1:16" ht="37.5" customHeight="1">
      <c r="A871" s="64" t="s">
        <v>499</v>
      </c>
      <c r="B871" s="230" t="s">
        <v>404</v>
      </c>
      <c r="C871" s="39" t="s">
        <v>95</v>
      </c>
      <c r="D871" s="39" t="s">
        <v>110</v>
      </c>
      <c r="E871" s="225" t="s">
        <v>747</v>
      </c>
      <c r="F871" s="39" t="s">
        <v>38</v>
      </c>
      <c r="G871" s="39"/>
      <c r="H871" s="228">
        <f t="shared" ref="H871:P873" si="292">H872</f>
        <v>1652.9</v>
      </c>
      <c r="I871" s="228">
        <f t="shared" si="292"/>
        <v>0</v>
      </c>
      <c r="J871" s="231">
        <f t="shared" si="286"/>
        <v>1652.9</v>
      </c>
      <c r="K871" s="228">
        <f t="shared" si="292"/>
        <v>1594</v>
      </c>
      <c r="L871" s="228">
        <f t="shared" si="292"/>
        <v>0</v>
      </c>
      <c r="M871" s="228">
        <f t="shared" si="292"/>
        <v>1594</v>
      </c>
      <c r="N871" s="228">
        <f t="shared" si="292"/>
        <v>1594</v>
      </c>
      <c r="O871" s="228">
        <f t="shared" si="292"/>
        <v>0</v>
      </c>
      <c r="P871" s="228">
        <f t="shared" si="292"/>
        <v>1594</v>
      </c>
    </row>
    <row r="872" spans="1:16" ht="51" customHeight="1">
      <c r="A872" s="64" t="s">
        <v>111</v>
      </c>
      <c r="B872" s="230" t="s">
        <v>404</v>
      </c>
      <c r="C872" s="224" t="s">
        <v>95</v>
      </c>
      <c r="D872" s="224" t="s">
        <v>110</v>
      </c>
      <c r="E872" s="225" t="s">
        <v>747</v>
      </c>
      <c r="F872" s="224" t="s">
        <v>99</v>
      </c>
      <c r="G872" s="224"/>
      <c r="H872" s="228">
        <f t="shared" si="292"/>
        <v>1652.9</v>
      </c>
      <c r="I872" s="228">
        <f t="shared" si="292"/>
        <v>0</v>
      </c>
      <c r="J872" s="231">
        <f t="shared" si="286"/>
        <v>1652.9</v>
      </c>
      <c r="K872" s="228">
        <f t="shared" si="292"/>
        <v>1594</v>
      </c>
      <c r="L872" s="228">
        <f t="shared" si="292"/>
        <v>0</v>
      </c>
      <c r="M872" s="228">
        <f t="shared" si="292"/>
        <v>1594</v>
      </c>
      <c r="N872" s="228">
        <f t="shared" si="292"/>
        <v>1594</v>
      </c>
      <c r="O872" s="228">
        <f t="shared" si="292"/>
        <v>0</v>
      </c>
      <c r="P872" s="228">
        <f t="shared" si="292"/>
        <v>1594</v>
      </c>
    </row>
    <row r="873" spans="1:16" ht="15.75" customHeight="1">
      <c r="A873" s="64" t="s">
        <v>100</v>
      </c>
      <c r="B873" s="230" t="s">
        <v>404</v>
      </c>
      <c r="C873" s="224" t="s">
        <v>95</v>
      </c>
      <c r="D873" s="224" t="s">
        <v>110</v>
      </c>
      <c r="E873" s="225" t="s">
        <v>747</v>
      </c>
      <c r="F873" s="224" t="s">
        <v>101</v>
      </c>
      <c r="G873" s="224"/>
      <c r="H873" s="228">
        <f t="shared" si="292"/>
        <v>1652.9</v>
      </c>
      <c r="I873" s="228">
        <f t="shared" si="292"/>
        <v>0</v>
      </c>
      <c r="J873" s="231">
        <f t="shared" si="286"/>
        <v>1652.9</v>
      </c>
      <c r="K873" s="228">
        <f t="shared" si="292"/>
        <v>1594</v>
      </c>
      <c r="L873" s="228">
        <f t="shared" si="292"/>
        <v>0</v>
      </c>
      <c r="M873" s="228">
        <f t="shared" si="292"/>
        <v>1594</v>
      </c>
      <c r="N873" s="228">
        <f t="shared" si="292"/>
        <v>1594</v>
      </c>
      <c r="O873" s="228">
        <f t="shared" si="292"/>
        <v>0</v>
      </c>
      <c r="P873" s="228">
        <f t="shared" si="292"/>
        <v>1594</v>
      </c>
    </row>
    <row r="874" spans="1:16">
      <c r="A874" s="64" t="s">
        <v>9</v>
      </c>
      <c r="B874" s="230" t="s">
        <v>404</v>
      </c>
      <c r="C874" s="224" t="s">
        <v>95</v>
      </c>
      <c r="D874" s="224" t="s">
        <v>110</v>
      </c>
      <c r="E874" s="225" t="s">
        <v>747</v>
      </c>
      <c r="F874" s="224" t="s">
        <v>101</v>
      </c>
      <c r="G874" s="224" t="s">
        <v>10</v>
      </c>
      <c r="H874" s="233">
        <v>1652.9</v>
      </c>
      <c r="I874" s="233"/>
      <c r="J874" s="231">
        <f t="shared" si="286"/>
        <v>1652.9</v>
      </c>
      <c r="K874" s="120">
        <v>1594</v>
      </c>
      <c r="L874" s="120"/>
      <c r="M874" s="231">
        <f t="shared" si="290"/>
        <v>1594</v>
      </c>
      <c r="N874" s="120">
        <v>1594</v>
      </c>
      <c r="O874" s="272"/>
      <c r="P874" s="281">
        <f t="shared" si="291"/>
        <v>1594</v>
      </c>
    </row>
    <row r="875" spans="1:16" ht="106.5" customHeight="1">
      <c r="A875" s="68" t="s">
        <v>299</v>
      </c>
      <c r="B875" s="74" t="s">
        <v>404</v>
      </c>
      <c r="C875" s="224" t="s">
        <v>95</v>
      </c>
      <c r="D875" s="224" t="s">
        <v>110</v>
      </c>
      <c r="E875" s="225" t="s">
        <v>748</v>
      </c>
      <c r="F875" s="224" t="s">
        <v>38</v>
      </c>
      <c r="G875" s="224"/>
      <c r="H875" s="228">
        <f t="shared" ref="H875:P877" si="293">H876</f>
        <v>80329.7</v>
      </c>
      <c r="I875" s="228">
        <f t="shared" si="293"/>
        <v>0</v>
      </c>
      <c r="J875" s="231">
        <f t="shared" si="286"/>
        <v>80329.7</v>
      </c>
      <c r="K875" s="228">
        <f t="shared" si="293"/>
        <v>75997.600000000006</v>
      </c>
      <c r="L875" s="228">
        <f t="shared" si="293"/>
        <v>0</v>
      </c>
      <c r="M875" s="228">
        <f t="shared" si="293"/>
        <v>75997.600000000006</v>
      </c>
      <c r="N875" s="228">
        <f t="shared" si="293"/>
        <v>74077</v>
      </c>
      <c r="O875" s="228">
        <f t="shared" si="293"/>
        <v>0</v>
      </c>
      <c r="P875" s="228">
        <f t="shared" si="293"/>
        <v>74077</v>
      </c>
    </row>
    <row r="876" spans="1:16" ht="48.75" customHeight="1">
      <c r="A876" s="227" t="s">
        <v>174</v>
      </c>
      <c r="B876" s="230" t="s">
        <v>404</v>
      </c>
      <c r="C876" s="224" t="s">
        <v>95</v>
      </c>
      <c r="D876" s="224" t="s">
        <v>110</v>
      </c>
      <c r="E876" s="225" t="s">
        <v>748</v>
      </c>
      <c r="F876" s="224" t="s">
        <v>99</v>
      </c>
      <c r="G876" s="224"/>
      <c r="H876" s="228">
        <f t="shared" si="293"/>
        <v>80329.7</v>
      </c>
      <c r="I876" s="228">
        <f t="shared" si="293"/>
        <v>0</v>
      </c>
      <c r="J876" s="231">
        <f t="shared" si="286"/>
        <v>80329.7</v>
      </c>
      <c r="K876" s="228">
        <f t="shared" si="293"/>
        <v>75997.600000000006</v>
      </c>
      <c r="L876" s="228">
        <f t="shared" si="293"/>
        <v>0</v>
      </c>
      <c r="M876" s="228">
        <f t="shared" si="293"/>
        <v>75997.600000000006</v>
      </c>
      <c r="N876" s="228">
        <f t="shared" si="293"/>
        <v>74077</v>
      </c>
      <c r="O876" s="228">
        <f t="shared" si="293"/>
        <v>0</v>
      </c>
      <c r="P876" s="228">
        <f t="shared" si="293"/>
        <v>74077</v>
      </c>
    </row>
    <row r="877" spans="1:16" ht="15.75" customHeight="1">
      <c r="A877" s="227" t="s">
        <v>100</v>
      </c>
      <c r="B877" s="230" t="s">
        <v>404</v>
      </c>
      <c r="C877" s="224" t="s">
        <v>95</v>
      </c>
      <c r="D877" s="224" t="s">
        <v>110</v>
      </c>
      <c r="E877" s="225" t="s">
        <v>748</v>
      </c>
      <c r="F877" s="224" t="s">
        <v>101</v>
      </c>
      <c r="G877" s="224"/>
      <c r="H877" s="228">
        <f t="shared" si="293"/>
        <v>80329.7</v>
      </c>
      <c r="I877" s="228">
        <f t="shared" si="293"/>
        <v>0</v>
      </c>
      <c r="J877" s="231">
        <f t="shared" si="286"/>
        <v>80329.7</v>
      </c>
      <c r="K877" s="228">
        <f t="shared" si="293"/>
        <v>75997.600000000006</v>
      </c>
      <c r="L877" s="228">
        <f t="shared" si="293"/>
        <v>0</v>
      </c>
      <c r="M877" s="228">
        <f t="shared" si="293"/>
        <v>75997.600000000006</v>
      </c>
      <c r="N877" s="228">
        <f t="shared" si="293"/>
        <v>74077</v>
      </c>
      <c r="O877" s="228">
        <f t="shared" si="293"/>
        <v>0</v>
      </c>
      <c r="P877" s="228">
        <f t="shared" si="293"/>
        <v>74077</v>
      </c>
    </row>
    <row r="878" spans="1:16">
      <c r="A878" s="227" t="s">
        <v>11</v>
      </c>
      <c r="B878" s="230" t="s">
        <v>404</v>
      </c>
      <c r="C878" s="224" t="s">
        <v>95</v>
      </c>
      <c r="D878" s="224" t="s">
        <v>110</v>
      </c>
      <c r="E878" s="225" t="s">
        <v>748</v>
      </c>
      <c r="F878" s="224" t="s">
        <v>101</v>
      </c>
      <c r="G878" s="224" t="s">
        <v>12</v>
      </c>
      <c r="H878" s="233">
        <v>80329.7</v>
      </c>
      <c r="I878" s="233"/>
      <c r="J878" s="231">
        <f t="shared" si="286"/>
        <v>80329.7</v>
      </c>
      <c r="K878" s="118">
        <v>75997.600000000006</v>
      </c>
      <c r="L878" s="118"/>
      <c r="M878" s="231">
        <f t="shared" si="290"/>
        <v>75997.600000000006</v>
      </c>
      <c r="N878" s="120">
        <v>74077</v>
      </c>
      <c r="O878" s="281"/>
      <c r="P878" s="281">
        <f t="shared" si="291"/>
        <v>74077</v>
      </c>
    </row>
    <row r="879" spans="1:16" ht="74.25" customHeight="1">
      <c r="A879" s="20" t="s">
        <v>301</v>
      </c>
      <c r="B879" s="75" t="s">
        <v>404</v>
      </c>
      <c r="C879" s="224" t="s">
        <v>95</v>
      </c>
      <c r="D879" s="224" t="s">
        <v>110</v>
      </c>
      <c r="E879" s="225" t="s">
        <v>749</v>
      </c>
      <c r="F879" s="224"/>
      <c r="G879" s="224"/>
      <c r="H879" s="228">
        <f t="shared" ref="H879:P881" si="294">H880</f>
        <v>1509.6</v>
      </c>
      <c r="I879" s="228">
        <f t="shared" si="294"/>
        <v>0</v>
      </c>
      <c r="J879" s="231">
        <f t="shared" si="286"/>
        <v>1509.6</v>
      </c>
      <c r="K879" s="228">
        <f t="shared" si="294"/>
        <v>1543.6</v>
      </c>
      <c r="L879" s="228">
        <f t="shared" si="294"/>
        <v>0</v>
      </c>
      <c r="M879" s="228">
        <f t="shared" si="294"/>
        <v>1543.6</v>
      </c>
      <c r="N879" s="228">
        <f t="shared" si="294"/>
        <v>1543.6</v>
      </c>
      <c r="O879" s="228">
        <f t="shared" si="294"/>
        <v>0</v>
      </c>
      <c r="P879" s="228">
        <f t="shared" si="294"/>
        <v>1543.6</v>
      </c>
    </row>
    <row r="880" spans="1:16" ht="48.75" customHeight="1">
      <c r="A880" s="227" t="s">
        <v>174</v>
      </c>
      <c r="B880" s="230" t="s">
        <v>404</v>
      </c>
      <c r="C880" s="224" t="s">
        <v>95</v>
      </c>
      <c r="D880" s="224" t="s">
        <v>110</v>
      </c>
      <c r="E880" s="225" t="s">
        <v>749</v>
      </c>
      <c r="F880" s="224" t="s">
        <v>99</v>
      </c>
      <c r="G880" s="224"/>
      <c r="H880" s="228">
        <f t="shared" si="294"/>
        <v>1509.6</v>
      </c>
      <c r="I880" s="228">
        <f t="shared" si="294"/>
        <v>0</v>
      </c>
      <c r="J880" s="231">
        <f t="shared" si="286"/>
        <v>1509.6</v>
      </c>
      <c r="K880" s="228">
        <f t="shared" si="294"/>
        <v>1543.6</v>
      </c>
      <c r="L880" s="228">
        <f t="shared" si="294"/>
        <v>0</v>
      </c>
      <c r="M880" s="228">
        <f t="shared" si="294"/>
        <v>1543.6</v>
      </c>
      <c r="N880" s="228">
        <f t="shared" si="294"/>
        <v>1543.6</v>
      </c>
      <c r="O880" s="228">
        <f t="shared" si="294"/>
        <v>0</v>
      </c>
      <c r="P880" s="228">
        <f t="shared" si="294"/>
        <v>1543.6</v>
      </c>
    </row>
    <row r="881" spans="1:16" ht="17.25" customHeight="1">
      <c r="A881" s="227" t="s">
        <v>100</v>
      </c>
      <c r="B881" s="230" t="s">
        <v>404</v>
      </c>
      <c r="C881" s="224" t="s">
        <v>95</v>
      </c>
      <c r="D881" s="224" t="s">
        <v>110</v>
      </c>
      <c r="E881" s="225" t="s">
        <v>749</v>
      </c>
      <c r="F881" s="224" t="s">
        <v>101</v>
      </c>
      <c r="G881" s="224"/>
      <c r="H881" s="228">
        <f t="shared" si="294"/>
        <v>1509.6</v>
      </c>
      <c r="I881" s="228">
        <f t="shared" si="294"/>
        <v>0</v>
      </c>
      <c r="J881" s="231">
        <f t="shared" si="286"/>
        <v>1509.6</v>
      </c>
      <c r="K881" s="228">
        <f t="shared" si="294"/>
        <v>1543.6</v>
      </c>
      <c r="L881" s="228">
        <f t="shared" si="294"/>
        <v>0</v>
      </c>
      <c r="M881" s="228">
        <f t="shared" si="294"/>
        <v>1543.6</v>
      </c>
      <c r="N881" s="228">
        <f t="shared" si="294"/>
        <v>1543.6</v>
      </c>
      <c r="O881" s="228">
        <f t="shared" si="294"/>
        <v>0</v>
      </c>
      <c r="P881" s="228">
        <f t="shared" si="294"/>
        <v>1543.6</v>
      </c>
    </row>
    <row r="882" spans="1:16">
      <c r="A882" s="227" t="s">
        <v>11</v>
      </c>
      <c r="B882" s="230" t="s">
        <v>404</v>
      </c>
      <c r="C882" s="224" t="s">
        <v>95</v>
      </c>
      <c r="D882" s="224" t="s">
        <v>110</v>
      </c>
      <c r="E882" s="225" t="s">
        <v>749</v>
      </c>
      <c r="F882" s="224" t="s">
        <v>101</v>
      </c>
      <c r="G882" s="224" t="s">
        <v>12</v>
      </c>
      <c r="H882" s="233">
        <v>1509.6</v>
      </c>
      <c r="I882" s="233"/>
      <c r="J882" s="231">
        <f t="shared" si="286"/>
        <v>1509.6</v>
      </c>
      <c r="K882" s="120">
        <v>1543.6</v>
      </c>
      <c r="L882" s="120"/>
      <c r="M882" s="233">
        <f t="shared" si="290"/>
        <v>1543.6</v>
      </c>
      <c r="N882" s="118">
        <v>1543.6</v>
      </c>
      <c r="O882" s="118"/>
      <c r="P882" s="120">
        <f t="shared" si="291"/>
        <v>1543.6</v>
      </c>
    </row>
    <row r="883" spans="1:16" ht="60" customHeight="1">
      <c r="A883" s="20" t="s">
        <v>850</v>
      </c>
      <c r="B883" s="75" t="s">
        <v>404</v>
      </c>
      <c r="C883" s="224" t="s">
        <v>95</v>
      </c>
      <c r="D883" s="224" t="s">
        <v>110</v>
      </c>
      <c r="E883" s="225" t="s">
        <v>851</v>
      </c>
      <c r="F883" s="224"/>
      <c r="G883" s="224"/>
      <c r="H883" s="228">
        <f t="shared" ref="H883:P884" si="295">H884</f>
        <v>2756.5</v>
      </c>
      <c r="I883" s="228">
        <f t="shared" si="295"/>
        <v>0</v>
      </c>
      <c r="J883" s="231">
        <f t="shared" si="286"/>
        <v>2756.5</v>
      </c>
      <c r="K883" s="228">
        <f t="shared" si="295"/>
        <v>2590.5</v>
      </c>
      <c r="L883" s="228">
        <f t="shared" si="295"/>
        <v>0</v>
      </c>
      <c r="M883" s="228">
        <f t="shared" si="295"/>
        <v>2590.5</v>
      </c>
      <c r="N883" s="228">
        <f t="shared" si="295"/>
        <v>2516.3000000000002</v>
      </c>
      <c r="O883" s="228">
        <f t="shared" si="295"/>
        <v>0</v>
      </c>
      <c r="P883" s="228">
        <f t="shared" si="295"/>
        <v>2516.3000000000002</v>
      </c>
    </row>
    <row r="884" spans="1:16" ht="52.5" customHeight="1">
      <c r="A884" s="227" t="s">
        <v>174</v>
      </c>
      <c r="B884" s="230" t="s">
        <v>404</v>
      </c>
      <c r="C884" s="224" t="s">
        <v>95</v>
      </c>
      <c r="D884" s="224" t="s">
        <v>110</v>
      </c>
      <c r="E884" s="225" t="s">
        <v>851</v>
      </c>
      <c r="F884" s="224" t="s">
        <v>99</v>
      </c>
      <c r="G884" s="224"/>
      <c r="H884" s="228">
        <f t="shared" si="295"/>
        <v>2756.5</v>
      </c>
      <c r="I884" s="228">
        <f t="shared" si="295"/>
        <v>0</v>
      </c>
      <c r="J884" s="231">
        <f t="shared" si="286"/>
        <v>2756.5</v>
      </c>
      <c r="K884" s="228">
        <f t="shared" si="295"/>
        <v>2590.5</v>
      </c>
      <c r="L884" s="228">
        <f t="shared" si="295"/>
        <v>0</v>
      </c>
      <c r="M884" s="228">
        <f t="shared" si="295"/>
        <v>2590.5</v>
      </c>
      <c r="N884" s="228">
        <f t="shared" si="295"/>
        <v>2516.3000000000002</v>
      </c>
      <c r="O884" s="228">
        <f t="shared" si="295"/>
        <v>0</v>
      </c>
      <c r="P884" s="228">
        <f t="shared" si="295"/>
        <v>2516.3000000000002</v>
      </c>
    </row>
    <row r="885" spans="1:16" ht="15" customHeight="1">
      <c r="A885" s="227" t="s">
        <v>100</v>
      </c>
      <c r="B885" s="230" t="s">
        <v>404</v>
      </c>
      <c r="C885" s="224" t="s">
        <v>95</v>
      </c>
      <c r="D885" s="224" t="s">
        <v>110</v>
      </c>
      <c r="E885" s="225" t="s">
        <v>851</v>
      </c>
      <c r="F885" s="224" t="s">
        <v>101</v>
      </c>
      <c r="G885" s="224"/>
      <c r="H885" s="228">
        <f t="shared" ref="H885:P885" si="296">H886+H887+H888</f>
        <v>2756.5</v>
      </c>
      <c r="I885" s="228">
        <f t="shared" si="296"/>
        <v>0</v>
      </c>
      <c r="J885" s="231">
        <f t="shared" si="286"/>
        <v>2756.5</v>
      </c>
      <c r="K885" s="228">
        <f t="shared" si="296"/>
        <v>2590.5</v>
      </c>
      <c r="L885" s="228">
        <f t="shared" si="296"/>
        <v>0</v>
      </c>
      <c r="M885" s="228">
        <f t="shared" si="296"/>
        <v>2590.5</v>
      </c>
      <c r="N885" s="228">
        <f t="shared" si="296"/>
        <v>2516.3000000000002</v>
      </c>
      <c r="O885" s="228">
        <f t="shared" si="296"/>
        <v>0</v>
      </c>
      <c r="P885" s="228">
        <f t="shared" si="296"/>
        <v>2516.3000000000002</v>
      </c>
    </row>
    <row r="886" spans="1:16">
      <c r="A886" s="227" t="s">
        <v>9</v>
      </c>
      <c r="B886" s="230" t="s">
        <v>404</v>
      </c>
      <c r="C886" s="224" t="s">
        <v>95</v>
      </c>
      <c r="D886" s="224" t="s">
        <v>110</v>
      </c>
      <c r="E886" s="225" t="s">
        <v>851</v>
      </c>
      <c r="F886" s="224" t="s">
        <v>101</v>
      </c>
      <c r="G886" s="224" t="s">
        <v>10</v>
      </c>
      <c r="H886" s="233">
        <v>27.6</v>
      </c>
      <c r="I886" s="233"/>
      <c r="J886" s="231">
        <f t="shared" si="286"/>
        <v>27.6</v>
      </c>
      <c r="K886" s="120">
        <v>25.9</v>
      </c>
      <c r="L886" s="120"/>
      <c r="M886" s="231">
        <f t="shared" si="290"/>
        <v>25.9</v>
      </c>
      <c r="N886" s="118">
        <v>25.2</v>
      </c>
      <c r="O886" s="272"/>
      <c r="P886" s="281">
        <f t="shared" si="291"/>
        <v>25.2</v>
      </c>
    </row>
    <row r="887" spans="1:16">
      <c r="A887" s="227" t="s">
        <v>11</v>
      </c>
      <c r="B887" s="230" t="s">
        <v>404</v>
      </c>
      <c r="C887" s="224" t="s">
        <v>95</v>
      </c>
      <c r="D887" s="224" t="s">
        <v>110</v>
      </c>
      <c r="E887" s="225" t="s">
        <v>851</v>
      </c>
      <c r="F887" s="224" t="s">
        <v>101</v>
      </c>
      <c r="G887" s="224" t="s">
        <v>12</v>
      </c>
      <c r="H887" s="233">
        <v>245.6</v>
      </c>
      <c r="I887" s="233"/>
      <c r="J887" s="231">
        <f t="shared" si="286"/>
        <v>245.6</v>
      </c>
      <c r="K887" s="120">
        <v>230.8</v>
      </c>
      <c r="L887" s="120"/>
      <c r="M887" s="231">
        <f t="shared" si="290"/>
        <v>230.8</v>
      </c>
      <c r="N887" s="118">
        <v>224.2</v>
      </c>
      <c r="O887" s="281"/>
      <c r="P887" s="281">
        <f t="shared" si="291"/>
        <v>224.2</v>
      </c>
    </row>
    <row r="888" spans="1:16">
      <c r="A888" s="227" t="s">
        <v>629</v>
      </c>
      <c r="B888" s="230" t="s">
        <v>404</v>
      </c>
      <c r="C888" s="224" t="s">
        <v>95</v>
      </c>
      <c r="D888" s="224" t="s">
        <v>110</v>
      </c>
      <c r="E888" s="225" t="s">
        <v>851</v>
      </c>
      <c r="F888" s="224" t="s">
        <v>101</v>
      </c>
      <c r="G888" s="224" t="s">
        <v>197</v>
      </c>
      <c r="H888" s="233">
        <v>2483.3000000000002</v>
      </c>
      <c r="I888" s="233"/>
      <c r="J888" s="231">
        <f t="shared" si="286"/>
        <v>2483.3000000000002</v>
      </c>
      <c r="K888" s="120">
        <v>2333.8000000000002</v>
      </c>
      <c r="L888" s="120"/>
      <c r="M888" s="231">
        <f t="shared" si="290"/>
        <v>2333.8000000000002</v>
      </c>
      <c r="N888" s="118">
        <v>2266.9</v>
      </c>
      <c r="O888" s="272"/>
      <c r="P888" s="281">
        <f t="shared" si="291"/>
        <v>2266.9</v>
      </c>
    </row>
    <row r="889" spans="1:16" ht="38.25" customHeight="1">
      <c r="A889" s="102" t="s">
        <v>304</v>
      </c>
      <c r="B889" s="103" t="s">
        <v>404</v>
      </c>
      <c r="C889" s="39" t="s">
        <v>95</v>
      </c>
      <c r="D889" s="39" t="s">
        <v>110</v>
      </c>
      <c r="E889" s="60" t="s">
        <v>750</v>
      </c>
      <c r="F889" s="39"/>
      <c r="G889" s="39"/>
      <c r="H889" s="228">
        <f t="shared" ref="H889:P891" si="297">H890</f>
        <v>1594</v>
      </c>
      <c r="I889" s="228">
        <f t="shared" si="297"/>
        <v>0</v>
      </c>
      <c r="J889" s="231">
        <f t="shared" si="286"/>
        <v>1594</v>
      </c>
      <c r="K889" s="228">
        <f t="shared" si="297"/>
        <v>1594</v>
      </c>
      <c r="L889" s="228">
        <f t="shared" si="297"/>
        <v>0</v>
      </c>
      <c r="M889" s="228">
        <f t="shared" si="297"/>
        <v>1594</v>
      </c>
      <c r="N889" s="228">
        <f t="shared" si="297"/>
        <v>1594</v>
      </c>
      <c r="O889" s="228">
        <f t="shared" si="297"/>
        <v>0</v>
      </c>
      <c r="P889" s="228">
        <f t="shared" si="297"/>
        <v>1594</v>
      </c>
    </row>
    <row r="890" spans="1:16" s="252" customFormat="1" ht="50.25" customHeight="1">
      <c r="A890" s="227" t="s">
        <v>174</v>
      </c>
      <c r="B890" s="230" t="s">
        <v>404</v>
      </c>
      <c r="C890" s="224" t="s">
        <v>95</v>
      </c>
      <c r="D890" s="224" t="s">
        <v>110</v>
      </c>
      <c r="E890" s="225" t="s">
        <v>750</v>
      </c>
      <c r="F890" s="224" t="s">
        <v>99</v>
      </c>
      <c r="G890" s="224"/>
      <c r="H890" s="228">
        <f t="shared" si="297"/>
        <v>1594</v>
      </c>
      <c r="I890" s="228">
        <f t="shared" si="297"/>
        <v>0</v>
      </c>
      <c r="J890" s="231">
        <f t="shared" si="286"/>
        <v>1594</v>
      </c>
      <c r="K890" s="228">
        <f t="shared" si="297"/>
        <v>1594</v>
      </c>
      <c r="L890" s="228">
        <f t="shared" si="297"/>
        <v>0</v>
      </c>
      <c r="M890" s="228">
        <f t="shared" si="297"/>
        <v>1594</v>
      </c>
      <c r="N890" s="228">
        <f t="shared" si="297"/>
        <v>1594</v>
      </c>
      <c r="O890" s="228">
        <f t="shared" si="297"/>
        <v>0</v>
      </c>
      <c r="P890" s="228">
        <f t="shared" si="297"/>
        <v>1594</v>
      </c>
    </row>
    <row r="891" spans="1:16" s="252" customFormat="1" ht="12.75" customHeight="1">
      <c r="A891" s="227" t="s">
        <v>100</v>
      </c>
      <c r="B891" s="230" t="s">
        <v>404</v>
      </c>
      <c r="C891" s="224" t="s">
        <v>95</v>
      </c>
      <c r="D891" s="224" t="s">
        <v>110</v>
      </c>
      <c r="E891" s="225" t="s">
        <v>750</v>
      </c>
      <c r="F891" s="224" t="s">
        <v>101</v>
      </c>
      <c r="G891" s="224"/>
      <c r="H891" s="228">
        <f t="shared" si="297"/>
        <v>1594</v>
      </c>
      <c r="I891" s="228">
        <f t="shared" si="297"/>
        <v>0</v>
      </c>
      <c r="J891" s="231">
        <f t="shared" si="286"/>
        <v>1594</v>
      </c>
      <c r="K891" s="228">
        <f t="shared" si="297"/>
        <v>1594</v>
      </c>
      <c r="L891" s="228">
        <f t="shared" si="297"/>
        <v>0</v>
      </c>
      <c r="M891" s="228">
        <f t="shared" si="297"/>
        <v>1594</v>
      </c>
      <c r="N891" s="228">
        <f t="shared" si="297"/>
        <v>1594</v>
      </c>
      <c r="O891" s="228">
        <f t="shared" si="297"/>
        <v>0</v>
      </c>
      <c r="P891" s="228">
        <f t="shared" si="297"/>
        <v>1594</v>
      </c>
    </row>
    <row r="892" spans="1:16" s="252" customFormat="1">
      <c r="A892" s="227" t="s">
        <v>11</v>
      </c>
      <c r="B892" s="230" t="s">
        <v>404</v>
      </c>
      <c r="C892" s="224" t="s">
        <v>95</v>
      </c>
      <c r="D892" s="224" t="s">
        <v>110</v>
      </c>
      <c r="E892" s="225" t="s">
        <v>750</v>
      </c>
      <c r="F892" s="224" t="s">
        <v>101</v>
      </c>
      <c r="G892" s="224" t="s">
        <v>12</v>
      </c>
      <c r="H892" s="233">
        <v>1594</v>
      </c>
      <c r="I892" s="233"/>
      <c r="J892" s="231">
        <f t="shared" si="286"/>
        <v>1594</v>
      </c>
      <c r="K892" s="120">
        <v>1594</v>
      </c>
      <c r="L892" s="120"/>
      <c r="M892" s="231">
        <f t="shared" si="290"/>
        <v>1594</v>
      </c>
      <c r="N892" s="120">
        <v>1594</v>
      </c>
      <c r="O892" s="282"/>
      <c r="P892" s="281">
        <f t="shared" si="291"/>
        <v>1594</v>
      </c>
    </row>
    <row r="893" spans="1:16" s="252" customFormat="1" ht="84" customHeight="1">
      <c r="A893" s="102" t="s">
        <v>878</v>
      </c>
      <c r="B893" s="103" t="s">
        <v>404</v>
      </c>
      <c r="C893" s="39" t="s">
        <v>95</v>
      </c>
      <c r="D893" s="39" t="s">
        <v>110</v>
      </c>
      <c r="E893" s="60" t="s">
        <v>875</v>
      </c>
      <c r="F893" s="39"/>
      <c r="G893" s="39"/>
      <c r="H893" s="228">
        <f t="shared" ref="H893:P895" si="298">H894</f>
        <v>7391.1</v>
      </c>
      <c r="I893" s="228">
        <f t="shared" si="298"/>
        <v>0</v>
      </c>
      <c r="J893" s="231">
        <f t="shared" si="286"/>
        <v>7391.1</v>
      </c>
      <c r="K893" s="228">
        <f t="shared" si="298"/>
        <v>7391.1</v>
      </c>
      <c r="L893" s="228">
        <f t="shared" si="298"/>
        <v>0</v>
      </c>
      <c r="M893" s="228">
        <f t="shared" si="298"/>
        <v>7391.1</v>
      </c>
      <c r="N893" s="228">
        <f t="shared" si="298"/>
        <v>7706.2</v>
      </c>
      <c r="O893" s="228">
        <f t="shared" si="298"/>
        <v>0</v>
      </c>
      <c r="P893" s="228">
        <f t="shared" si="298"/>
        <v>7706.2</v>
      </c>
    </row>
    <row r="894" spans="1:16" s="252" customFormat="1" ht="54.75" customHeight="1">
      <c r="A894" s="227" t="s">
        <v>174</v>
      </c>
      <c r="B894" s="230" t="s">
        <v>404</v>
      </c>
      <c r="C894" s="224" t="s">
        <v>95</v>
      </c>
      <c r="D894" s="224" t="s">
        <v>110</v>
      </c>
      <c r="E894" s="60" t="s">
        <v>875</v>
      </c>
      <c r="F894" s="224" t="s">
        <v>99</v>
      </c>
      <c r="G894" s="224"/>
      <c r="H894" s="228">
        <f t="shared" si="298"/>
        <v>7391.1</v>
      </c>
      <c r="I894" s="228">
        <f t="shared" si="298"/>
        <v>0</v>
      </c>
      <c r="J894" s="231">
        <f t="shared" si="286"/>
        <v>7391.1</v>
      </c>
      <c r="K894" s="228">
        <f t="shared" si="298"/>
        <v>7391.1</v>
      </c>
      <c r="L894" s="228">
        <f t="shared" si="298"/>
        <v>0</v>
      </c>
      <c r="M894" s="228">
        <f t="shared" si="298"/>
        <v>7391.1</v>
      </c>
      <c r="N894" s="228">
        <f t="shared" si="298"/>
        <v>7706.2</v>
      </c>
      <c r="O894" s="228">
        <f t="shared" si="298"/>
        <v>0</v>
      </c>
      <c r="P894" s="228">
        <f t="shared" si="298"/>
        <v>7706.2</v>
      </c>
    </row>
    <row r="895" spans="1:16" s="252" customFormat="1" ht="15" customHeight="1">
      <c r="A895" s="227" t="s">
        <v>100</v>
      </c>
      <c r="B895" s="230" t="s">
        <v>404</v>
      </c>
      <c r="C895" s="224" t="s">
        <v>95</v>
      </c>
      <c r="D895" s="224" t="s">
        <v>110</v>
      </c>
      <c r="E895" s="60" t="s">
        <v>875</v>
      </c>
      <c r="F895" s="224" t="s">
        <v>101</v>
      </c>
      <c r="G895" s="224"/>
      <c r="H895" s="228">
        <f t="shared" si="298"/>
        <v>7391.1</v>
      </c>
      <c r="I895" s="228">
        <f t="shared" si="298"/>
        <v>0</v>
      </c>
      <c r="J895" s="231">
        <f t="shared" si="286"/>
        <v>7391.1</v>
      </c>
      <c r="K895" s="228">
        <f t="shared" si="298"/>
        <v>7391.1</v>
      </c>
      <c r="L895" s="228">
        <f t="shared" si="298"/>
        <v>0</v>
      </c>
      <c r="M895" s="228">
        <f t="shared" si="298"/>
        <v>7391.1</v>
      </c>
      <c r="N895" s="228">
        <f t="shared" si="298"/>
        <v>7706.2</v>
      </c>
      <c r="O895" s="228">
        <f t="shared" si="298"/>
        <v>0</v>
      </c>
      <c r="P895" s="228">
        <f t="shared" si="298"/>
        <v>7706.2</v>
      </c>
    </row>
    <row r="896" spans="1:16" s="252" customFormat="1">
      <c r="A896" s="227" t="s">
        <v>629</v>
      </c>
      <c r="B896" s="230" t="s">
        <v>404</v>
      </c>
      <c r="C896" s="224" t="s">
        <v>95</v>
      </c>
      <c r="D896" s="224" t="s">
        <v>110</v>
      </c>
      <c r="E896" s="60" t="s">
        <v>875</v>
      </c>
      <c r="F896" s="224" t="s">
        <v>101</v>
      </c>
      <c r="G896" s="224" t="s">
        <v>197</v>
      </c>
      <c r="H896" s="228">
        <v>7391.1</v>
      </c>
      <c r="I896" s="228"/>
      <c r="J896" s="231">
        <f t="shared" si="286"/>
        <v>7391.1</v>
      </c>
      <c r="K896" s="118">
        <v>7391.1</v>
      </c>
      <c r="L896" s="118"/>
      <c r="M896" s="231">
        <f t="shared" si="290"/>
        <v>7391.1</v>
      </c>
      <c r="N896" s="118">
        <v>7706.2</v>
      </c>
      <c r="O896" s="282"/>
      <c r="P896" s="281">
        <f t="shared" si="291"/>
        <v>7706.2</v>
      </c>
    </row>
    <row r="897" spans="1:16" ht="76.5" hidden="1" customHeight="1">
      <c r="A897" s="254" t="s">
        <v>586</v>
      </c>
      <c r="B897" s="230" t="s">
        <v>404</v>
      </c>
      <c r="C897" s="224" t="s">
        <v>95</v>
      </c>
      <c r="D897" s="224" t="s">
        <v>110</v>
      </c>
      <c r="E897" s="225" t="s">
        <v>889</v>
      </c>
      <c r="F897" s="224"/>
      <c r="G897" s="224"/>
      <c r="H897" s="228">
        <f t="shared" ref="H897:N899" si="299">H898</f>
        <v>0</v>
      </c>
      <c r="I897" s="228"/>
      <c r="J897" s="231">
        <f t="shared" si="286"/>
        <v>0</v>
      </c>
      <c r="K897" s="228">
        <f t="shared" si="299"/>
        <v>0</v>
      </c>
      <c r="L897" s="228"/>
      <c r="M897" s="231">
        <f t="shared" si="290"/>
        <v>0</v>
      </c>
      <c r="N897" s="228">
        <f t="shared" si="299"/>
        <v>0</v>
      </c>
      <c r="O897" s="272"/>
      <c r="P897" s="281">
        <f t="shared" si="291"/>
        <v>0</v>
      </c>
    </row>
    <row r="898" spans="1:16" ht="53.25" hidden="1" customHeight="1">
      <c r="A898" s="227" t="s">
        <v>111</v>
      </c>
      <c r="B898" s="230" t="s">
        <v>404</v>
      </c>
      <c r="C898" s="224" t="s">
        <v>95</v>
      </c>
      <c r="D898" s="224" t="s">
        <v>110</v>
      </c>
      <c r="E898" s="225" t="s">
        <v>889</v>
      </c>
      <c r="F898" s="224" t="s">
        <v>99</v>
      </c>
      <c r="G898" s="224"/>
      <c r="H898" s="228">
        <f t="shared" si="299"/>
        <v>0</v>
      </c>
      <c r="I898" s="228"/>
      <c r="J898" s="231">
        <f t="shared" si="286"/>
        <v>0</v>
      </c>
      <c r="K898" s="228">
        <f t="shared" si="299"/>
        <v>0</v>
      </c>
      <c r="L898" s="228"/>
      <c r="M898" s="231">
        <f t="shared" si="290"/>
        <v>0</v>
      </c>
      <c r="N898" s="228">
        <f t="shared" si="299"/>
        <v>0</v>
      </c>
      <c r="O898" s="272"/>
      <c r="P898" s="281">
        <f t="shared" si="291"/>
        <v>0</v>
      </c>
    </row>
    <row r="899" spans="1:16" ht="25.5" hidden="1">
      <c r="A899" s="227" t="s">
        <v>100</v>
      </c>
      <c r="B899" s="230" t="s">
        <v>404</v>
      </c>
      <c r="C899" s="224" t="s">
        <v>95</v>
      </c>
      <c r="D899" s="224" t="s">
        <v>110</v>
      </c>
      <c r="E899" s="225" t="s">
        <v>889</v>
      </c>
      <c r="F899" s="224" t="s">
        <v>101</v>
      </c>
      <c r="G899" s="224"/>
      <c r="H899" s="228">
        <f t="shared" si="299"/>
        <v>0</v>
      </c>
      <c r="I899" s="228"/>
      <c r="J899" s="231">
        <f t="shared" si="286"/>
        <v>0</v>
      </c>
      <c r="K899" s="228">
        <f t="shared" si="299"/>
        <v>0</v>
      </c>
      <c r="L899" s="228"/>
      <c r="M899" s="231">
        <f t="shared" si="290"/>
        <v>0</v>
      </c>
      <c r="N899" s="228">
        <f t="shared" si="299"/>
        <v>0</v>
      </c>
      <c r="O899" s="272"/>
      <c r="P899" s="281">
        <f t="shared" si="291"/>
        <v>0</v>
      </c>
    </row>
    <row r="900" spans="1:16" ht="14.25" hidden="1" customHeight="1">
      <c r="A900" s="227" t="s">
        <v>11</v>
      </c>
      <c r="B900" s="230" t="s">
        <v>404</v>
      </c>
      <c r="C900" s="224" t="s">
        <v>95</v>
      </c>
      <c r="D900" s="224" t="s">
        <v>110</v>
      </c>
      <c r="E900" s="225" t="s">
        <v>889</v>
      </c>
      <c r="F900" s="224" t="s">
        <v>101</v>
      </c>
      <c r="G900" s="224" t="s">
        <v>12</v>
      </c>
      <c r="H900" s="228"/>
      <c r="I900" s="228"/>
      <c r="J900" s="231">
        <f t="shared" si="286"/>
        <v>0</v>
      </c>
      <c r="K900" s="118"/>
      <c r="L900" s="118"/>
      <c r="M900" s="231">
        <f t="shared" si="290"/>
        <v>0</v>
      </c>
      <c r="N900" s="118"/>
      <c r="O900" s="272"/>
      <c r="P900" s="281">
        <f t="shared" si="291"/>
        <v>0</v>
      </c>
    </row>
    <row r="901" spans="1:16" ht="42.75" hidden="1" customHeight="1">
      <c r="A901" s="227" t="s">
        <v>696</v>
      </c>
      <c r="B901" s="110" t="s">
        <v>404</v>
      </c>
      <c r="C901" s="224" t="s">
        <v>95</v>
      </c>
      <c r="D901" s="224" t="s">
        <v>110</v>
      </c>
      <c r="E901" s="224" t="s">
        <v>698</v>
      </c>
      <c r="F901" s="224"/>
      <c r="G901" s="224"/>
      <c r="H901" s="228">
        <f t="shared" ref="H901:H905" si="300">H902</f>
        <v>0</v>
      </c>
      <c r="I901" s="228"/>
      <c r="J901" s="231">
        <f t="shared" si="286"/>
        <v>0</v>
      </c>
      <c r="K901" s="118"/>
      <c r="L901" s="118"/>
      <c r="M901" s="231">
        <f t="shared" si="290"/>
        <v>0</v>
      </c>
      <c r="N901" s="118"/>
      <c r="O901" s="272"/>
      <c r="P901" s="281">
        <f t="shared" si="291"/>
        <v>0</v>
      </c>
    </row>
    <row r="902" spans="1:16" ht="51" hidden="1">
      <c r="A902" s="254" t="s">
        <v>805</v>
      </c>
      <c r="B902" s="110" t="s">
        <v>404</v>
      </c>
      <c r="C902" s="224" t="s">
        <v>95</v>
      </c>
      <c r="D902" s="224" t="s">
        <v>110</v>
      </c>
      <c r="E902" s="224" t="s">
        <v>806</v>
      </c>
      <c r="F902" s="224"/>
      <c r="G902" s="224"/>
      <c r="H902" s="228">
        <f t="shared" si="300"/>
        <v>0</v>
      </c>
      <c r="I902" s="228"/>
      <c r="J902" s="231">
        <f t="shared" si="286"/>
        <v>0</v>
      </c>
      <c r="K902" s="118"/>
      <c r="L902" s="118"/>
      <c r="M902" s="231">
        <f t="shared" si="290"/>
        <v>0</v>
      </c>
      <c r="N902" s="118"/>
      <c r="O902" s="272"/>
      <c r="P902" s="281">
        <f t="shared" si="291"/>
        <v>0</v>
      </c>
    </row>
    <row r="903" spans="1:16" ht="25.5" hidden="1">
      <c r="A903" s="226" t="s">
        <v>214</v>
      </c>
      <c r="B903" s="110" t="s">
        <v>404</v>
      </c>
      <c r="C903" s="224" t="s">
        <v>95</v>
      </c>
      <c r="D903" s="224" t="s">
        <v>110</v>
      </c>
      <c r="E903" s="224" t="s">
        <v>807</v>
      </c>
      <c r="F903" s="224"/>
      <c r="G903" s="224"/>
      <c r="H903" s="228">
        <f t="shared" si="300"/>
        <v>0</v>
      </c>
      <c r="I903" s="228"/>
      <c r="J903" s="231">
        <f t="shared" si="286"/>
        <v>0</v>
      </c>
      <c r="K903" s="118"/>
      <c r="L903" s="118"/>
      <c r="M903" s="231">
        <f t="shared" si="290"/>
        <v>0</v>
      </c>
      <c r="N903" s="118"/>
      <c r="O903" s="272"/>
      <c r="P903" s="281">
        <f t="shared" si="291"/>
        <v>0</v>
      </c>
    </row>
    <row r="904" spans="1:16" ht="51" hidden="1">
      <c r="A904" s="227" t="s">
        <v>174</v>
      </c>
      <c r="B904" s="110" t="s">
        <v>404</v>
      </c>
      <c r="C904" s="224" t="s">
        <v>95</v>
      </c>
      <c r="D904" s="224" t="s">
        <v>110</v>
      </c>
      <c r="E904" s="11" t="s">
        <v>807</v>
      </c>
      <c r="F904" s="224" t="s">
        <v>124</v>
      </c>
      <c r="G904" s="224"/>
      <c r="H904" s="228">
        <f t="shared" si="300"/>
        <v>0</v>
      </c>
      <c r="I904" s="228"/>
      <c r="J904" s="231">
        <f t="shared" si="286"/>
        <v>0</v>
      </c>
      <c r="K904" s="118"/>
      <c r="L904" s="118"/>
      <c r="M904" s="231">
        <f t="shared" si="290"/>
        <v>0</v>
      </c>
      <c r="N904" s="118"/>
      <c r="O904" s="272"/>
      <c r="P904" s="281">
        <f t="shared" si="291"/>
        <v>0</v>
      </c>
    </row>
    <row r="905" spans="1:16" ht="28.5" hidden="1" customHeight="1">
      <c r="A905" s="227" t="s">
        <v>100</v>
      </c>
      <c r="B905" s="230" t="s">
        <v>404</v>
      </c>
      <c r="C905" s="224" t="s">
        <v>95</v>
      </c>
      <c r="D905" s="224" t="s">
        <v>110</v>
      </c>
      <c r="E905" s="11" t="s">
        <v>807</v>
      </c>
      <c r="F905" s="224" t="s">
        <v>126</v>
      </c>
      <c r="G905" s="224"/>
      <c r="H905" s="228">
        <f t="shared" si="300"/>
        <v>0</v>
      </c>
      <c r="I905" s="228"/>
      <c r="J905" s="231">
        <f t="shared" si="286"/>
        <v>0</v>
      </c>
      <c r="K905" s="118"/>
      <c r="L905" s="118"/>
      <c r="M905" s="231">
        <f t="shared" si="290"/>
        <v>0</v>
      </c>
      <c r="N905" s="118"/>
      <c r="O905" s="272"/>
      <c r="P905" s="281">
        <f t="shared" si="291"/>
        <v>0</v>
      </c>
    </row>
    <row r="906" spans="1:16" hidden="1">
      <c r="A906" s="227" t="s">
        <v>9</v>
      </c>
      <c r="B906" s="230" t="s">
        <v>404</v>
      </c>
      <c r="C906" s="224" t="s">
        <v>95</v>
      </c>
      <c r="D906" s="224" t="s">
        <v>110</v>
      </c>
      <c r="E906" s="11" t="s">
        <v>807</v>
      </c>
      <c r="F906" s="224" t="s">
        <v>126</v>
      </c>
      <c r="G906" s="224" t="s">
        <v>10</v>
      </c>
      <c r="H906" s="233"/>
      <c r="I906" s="233"/>
      <c r="J906" s="231">
        <f t="shared" si="286"/>
        <v>0</v>
      </c>
      <c r="K906" s="118"/>
      <c r="L906" s="118"/>
      <c r="M906" s="231">
        <f t="shared" si="290"/>
        <v>0</v>
      </c>
      <c r="N906" s="118"/>
      <c r="O906" s="272"/>
      <c r="P906" s="281">
        <f t="shared" si="291"/>
        <v>0</v>
      </c>
    </row>
    <row r="907" spans="1:16" ht="40.5" hidden="1" customHeight="1">
      <c r="A907" s="227" t="s">
        <v>832</v>
      </c>
      <c r="B907" s="230" t="s">
        <v>404</v>
      </c>
      <c r="C907" s="224" t="s">
        <v>95</v>
      </c>
      <c r="D907" s="224" t="s">
        <v>110</v>
      </c>
      <c r="E907" s="11" t="s">
        <v>794</v>
      </c>
      <c r="F907" s="224"/>
      <c r="G907" s="224"/>
      <c r="H907" s="228">
        <f t="shared" ref="H907:K907" si="301">H908+H912+H918</f>
        <v>0</v>
      </c>
      <c r="I907" s="228"/>
      <c r="J907" s="231">
        <f t="shared" si="286"/>
        <v>0</v>
      </c>
      <c r="K907" s="228">
        <f t="shared" si="301"/>
        <v>0</v>
      </c>
      <c r="L907" s="228"/>
      <c r="M907" s="231">
        <f t="shared" si="290"/>
        <v>0</v>
      </c>
      <c r="N907" s="118"/>
      <c r="O907" s="272"/>
      <c r="P907" s="281">
        <f t="shared" si="291"/>
        <v>0</v>
      </c>
    </row>
    <row r="908" spans="1:16" ht="12.75" hidden="1" customHeight="1">
      <c r="A908" s="227" t="s">
        <v>214</v>
      </c>
      <c r="B908" s="230" t="s">
        <v>404</v>
      </c>
      <c r="C908" s="224" t="s">
        <v>95</v>
      </c>
      <c r="D908" s="224" t="s">
        <v>110</v>
      </c>
      <c r="E908" s="11" t="s">
        <v>809</v>
      </c>
      <c r="F908" s="224"/>
      <c r="G908" s="224"/>
      <c r="H908" s="228">
        <f t="shared" ref="H908:H910" si="302">H909</f>
        <v>0</v>
      </c>
      <c r="I908" s="228"/>
      <c r="J908" s="231">
        <f t="shared" si="286"/>
        <v>0</v>
      </c>
      <c r="K908" s="118"/>
      <c r="L908" s="118"/>
      <c r="M908" s="231">
        <f t="shared" si="290"/>
        <v>0</v>
      </c>
      <c r="N908" s="118"/>
      <c r="O908" s="272"/>
      <c r="P908" s="281">
        <f t="shared" si="291"/>
        <v>0</v>
      </c>
    </row>
    <row r="909" spans="1:16" ht="51" hidden="1">
      <c r="A909" s="227" t="s">
        <v>174</v>
      </c>
      <c r="B909" s="230" t="s">
        <v>404</v>
      </c>
      <c r="C909" s="224" t="s">
        <v>95</v>
      </c>
      <c r="D909" s="224" t="s">
        <v>110</v>
      </c>
      <c r="E909" s="11" t="s">
        <v>809</v>
      </c>
      <c r="F909" s="224" t="s">
        <v>99</v>
      </c>
      <c r="G909" s="224"/>
      <c r="H909" s="228">
        <f t="shared" si="302"/>
        <v>0</v>
      </c>
      <c r="I909" s="228"/>
      <c r="J909" s="231">
        <f t="shared" si="286"/>
        <v>0</v>
      </c>
      <c r="K909" s="118"/>
      <c r="L909" s="118"/>
      <c r="M909" s="231">
        <f t="shared" si="290"/>
        <v>0</v>
      </c>
      <c r="N909" s="118"/>
      <c r="O909" s="272"/>
      <c r="P909" s="281">
        <f t="shared" si="291"/>
        <v>0</v>
      </c>
    </row>
    <row r="910" spans="1:16" ht="12" hidden="1" customHeight="1">
      <c r="A910" s="227" t="s">
        <v>100</v>
      </c>
      <c r="B910" s="230" t="s">
        <v>404</v>
      </c>
      <c r="C910" s="224" t="s">
        <v>95</v>
      </c>
      <c r="D910" s="224" t="s">
        <v>110</v>
      </c>
      <c r="E910" s="11" t="s">
        <v>809</v>
      </c>
      <c r="F910" s="224" t="s">
        <v>101</v>
      </c>
      <c r="G910" s="224"/>
      <c r="H910" s="228">
        <f t="shared" si="302"/>
        <v>0</v>
      </c>
      <c r="I910" s="228"/>
      <c r="J910" s="231">
        <f t="shared" si="286"/>
        <v>0</v>
      </c>
      <c r="K910" s="118"/>
      <c r="L910" s="118"/>
      <c r="M910" s="231">
        <f t="shared" si="290"/>
        <v>0</v>
      </c>
      <c r="N910" s="118"/>
      <c r="O910" s="272"/>
      <c r="P910" s="281">
        <f t="shared" si="291"/>
        <v>0</v>
      </c>
    </row>
    <row r="911" spans="1:16" hidden="1">
      <c r="A911" s="227" t="s">
        <v>9</v>
      </c>
      <c r="B911" s="230" t="s">
        <v>404</v>
      </c>
      <c r="C911" s="224" t="s">
        <v>95</v>
      </c>
      <c r="D911" s="224" t="s">
        <v>110</v>
      </c>
      <c r="E911" s="11" t="s">
        <v>809</v>
      </c>
      <c r="F911" s="224" t="s">
        <v>101</v>
      </c>
      <c r="G911" s="224" t="s">
        <v>10</v>
      </c>
      <c r="H911" s="233"/>
      <c r="I911" s="233"/>
      <c r="J911" s="231">
        <f t="shared" si="286"/>
        <v>0</v>
      </c>
      <c r="K911" s="118"/>
      <c r="L911" s="118"/>
      <c r="M911" s="231">
        <f t="shared" si="290"/>
        <v>0</v>
      </c>
      <c r="N911" s="118"/>
      <c r="O911" s="272"/>
      <c r="P911" s="281">
        <f t="shared" si="291"/>
        <v>0</v>
      </c>
    </row>
    <row r="912" spans="1:16" ht="87" hidden="1" customHeight="1">
      <c r="A912" s="227" t="s">
        <v>840</v>
      </c>
      <c r="B912" s="230" t="s">
        <v>404</v>
      </c>
      <c r="C912" s="224" t="s">
        <v>95</v>
      </c>
      <c r="D912" s="224" t="s">
        <v>110</v>
      </c>
      <c r="E912" s="11" t="s">
        <v>841</v>
      </c>
      <c r="F912" s="224"/>
      <c r="G912" s="224"/>
      <c r="H912" s="228">
        <f t="shared" ref="H912:K913" si="303">H913</f>
        <v>0</v>
      </c>
      <c r="I912" s="228"/>
      <c r="J912" s="231">
        <f t="shared" si="286"/>
        <v>0</v>
      </c>
      <c r="K912" s="228">
        <f t="shared" si="303"/>
        <v>0</v>
      </c>
      <c r="L912" s="228"/>
      <c r="M912" s="231">
        <f t="shared" si="290"/>
        <v>0</v>
      </c>
      <c r="N912" s="118"/>
      <c r="O912" s="272"/>
      <c r="P912" s="281">
        <f t="shared" si="291"/>
        <v>0</v>
      </c>
    </row>
    <row r="913" spans="1:16" ht="51" hidden="1">
      <c r="A913" s="227" t="s">
        <v>174</v>
      </c>
      <c r="B913" s="230" t="s">
        <v>404</v>
      </c>
      <c r="C913" s="224" t="s">
        <v>95</v>
      </c>
      <c r="D913" s="224" t="s">
        <v>110</v>
      </c>
      <c r="E913" s="11" t="s">
        <v>841</v>
      </c>
      <c r="F913" s="224" t="s">
        <v>99</v>
      </c>
      <c r="G913" s="224"/>
      <c r="H913" s="228">
        <f t="shared" si="303"/>
        <v>0</v>
      </c>
      <c r="I913" s="228"/>
      <c r="J913" s="231">
        <f t="shared" si="286"/>
        <v>0</v>
      </c>
      <c r="K913" s="228">
        <f t="shared" si="303"/>
        <v>0</v>
      </c>
      <c r="L913" s="228"/>
      <c r="M913" s="231">
        <f t="shared" si="290"/>
        <v>0</v>
      </c>
      <c r="N913" s="118"/>
      <c r="O913" s="272"/>
      <c r="P913" s="281">
        <f t="shared" si="291"/>
        <v>0</v>
      </c>
    </row>
    <row r="914" spans="1:16" ht="16.5" hidden="1" customHeight="1">
      <c r="A914" s="227" t="s">
        <v>100</v>
      </c>
      <c r="B914" s="230" t="s">
        <v>404</v>
      </c>
      <c r="C914" s="224" t="s">
        <v>95</v>
      </c>
      <c r="D914" s="224" t="s">
        <v>110</v>
      </c>
      <c r="E914" s="11" t="s">
        <v>841</v>
      </c>
      <c r="F914" s="224" t="s">
        <v>101</v>
      </c>
      <c r="G914" s="224"/>
      <c r="H914" s="228">
        <f t="shared" ref="H914:K914" si="304">H915+H916+H917</f>
        <v>0</v>
      </c>
      <c r="I914" s="228"/>
      <c r="J914" s="231">
        <f t="shared" si="286"/>
        <v>0</v>
      </c>
      <c r="K914" s="228">
        <f t="shared" si="304"/>
        <v>0</v>
      </c>
      <c r="L914" s="228"/>
      <c r="M914" s="231">
        <f t="shared" si="290"/>
        <v>0</v>
      </c>
      <c r="N914" s="118"/>
      <c r="O914" s="272"/>
      <c r="P914" s="281">
        <f t="shared" si="291"/>
        <v>0</v>
      </c>
    </row>
    <row r="915" spans="1:16" hidden="1">
      <c r="A915" s="227" t="s">
        <v>9</v>
      </c>
      <c r="B915" s="230" t="s">
        <v>404</v>
      </c>
      <c r="C915" s="224" t="s">
        <v>95</v>
      </c>
      <c r="D915" s="224" t="s">
        <v>110</v>
      </c>
      <c r="E915" s="11" t="s">
        <v>841</v>
      </c>
      <c r="F915" s="224" t="s">
        <v>101</v>
      </c>
      <c r="G915" s="224" t="s">
        <v>10</v>
      </c>
      <c r="H915" s="233"/>
      <c r="I915" s="233"/>
      <c r="J915" s="231">
        <f t="shared" si="286"/>
        <v>0</v>
      </c>
      <c r="K915" s="118"/>
      <c r="L915" s="118"/>
      <c r="M915" s="231">
        <f t="shared" si="290"/>
        <v>0</v>
      </c>
      <c r="N915" s="118"/>
      <c r="O915" s="272"/>
      <c r="P915" s="281">
        <f t="shared" si="291"/>
        <v>0</v>
      </c>
    </row>
    <row r="916" spans="1:16" hidden="1">
      <c r="A916" s="227" t="s">
        <v>11</v>
      </c>
      <c r="B916" s="230" t="s">
        <v>404</v>
      </c>
      <c r="C916" s="224" t="s">
        <v>95</v>
      </c>
      <c r="D916" s="224" t="s">
        <v>110</v>
      </c>
      <c r="E916" s="11" t="s">
        <v>841</v>
      </c>
      <c r="F916" s="224" t="s">
        <v>101</v>
      </c>
      <c r="G916" s="224" t="s">
        <v>12</v>
      </c>
      <c r="H916" s="233"/>
      <c r="I916" s="233"/>
      <c r="J916" s="231">
        <f t="shared" si="286"/>
        <v>0</v>
      </c>
      <c r="K916" s="118"/>
      <c r="L916" s="118"/>
      <c r="M916" s="231">
        <f t="shared" si="290"/>
        <v>0</v>
      </c>
      <c r="N916" s="118"/>
      <c r="O916" s="272"/>
      <c r="P916" s="281">
        <f t="shared" si="291"/>
        <v>0</v>
      </c>
    </row>
    <row r="917" spans="1:16" hidden="1">
      <c r="A917" s="227" t="s">
        <v>472</v>
      </c>
      <c r="B917" s="230" t="s">
        <v>404</v>
      </c>
      <c r="C917" s="224" t="s">
        <v>95</v>
      </c>
      <c r="D917" s="224" t="s">
        <v>110</v>
      </c>
      <c r="E917" s="11" t="s">
        <v>841</v>
      </c>
      <c r="F917" s="224" t="s">
        <v>101</v>
      </c>
      <c r="G917" s="224" t="s">
        <v>198</v>
      </c>
      <c r="H917" s="233"/>
      <c r="I917" s="233"/>
      <c r="J917" s="231">
        <f t="shared" si="286"/>
        <v>0</v>
      </c>
      <c r="K917" s="118"/>
      <c r="L917" s="118"/>
      <c r="M917" s="231">
        <f t="shared" si="290"/>
        <v>0</v>
      </c>
      <c r="N917" s="118"/>
      <c r="O917" s="272"/>
      <c r="P917" s="281">
        <f t="shared" si="291"/>
        <v>0</v>
      </c>
    </row>
    <row r="918" spans="1:16" ht="102" hidden="1">
      <c r="A918" s="227" t="s">
        <v>848</v>
      </c>
      <c r="B918" s="230" t="s">
        <v>404</v>
      </c>
      <c r="C918" s="224" t="s">
        <v>95</v>
      </c>
      <c r="D918" s="224" t="s">
        <v>110</v>
      </c>
      <c r="E918" s="11" t="s">
        <v>849</v>
      </c>
      <c r="F918" s="224"/>
      <c r="G918" s="224"/>
      <c r="H918" s="228">
        <f t="shared" ref="H918:K920" si="305">H919</f>
        <v>0</v>
      </c>
      <c r="I918" s="228"/>
      <c r="J918" s="231">
        <f t="shared" si="286"/>
        <v>0</v>
      </c>
      <c r="K918" s="228">
        <f t="shared" si="305"/>
        <v>0</v>
      </c>
      <c r="L918" s="228"/>
      <c r="M918" s="231">
        <f t="shared" si="290"/>
        <v>0</v>
      </c>
      <c r="N918" s="118"/>
      <c r="O918" s="272"/>
      <c r="P918" s="281">
        <f t="shared" si="291"/>
        <v>0</v>
      </c>
    </row>
    <row r="919" spans="1:16" ht="51" hidden="1">
      <c r="A919" s="227" t="s">
        <v>174</v>
      </c>
      <c r="B919" s="230" t="s">
        <v>404</v>
      </c>
      <c r="C919" s="224" t="s">
        <v>95</v>
      </c>
      <c r="D919" s="224" t="s">
        <v>110</v>
      </c>
      <c r="E919" s="11" t="s">
        <v>849</v>
      </c>
      <c r="F919" s="224" t="s">
        <v>99</v>
      </c>
      <c r="G919" s="224"/>
      <c r="H919" s="228">
        <f t="shared" si="305"/>
        <v>0</v>
      </c>
      <c r="I919" s="228"/>
      <c r="J919" s="231">
        <f t="shared" si="286"/>
        <v>0</v>
      </c>
      <c r="K919" s="228">
        <f t="shared" si="305"/>
        <v>0</v>
      </c>
      <c r="L919" s="228"/>
      <c r="M919" s="231">
        <f t="shared" si="290"/>
        <v>0</v>
      </c>
      <c r="N919" s="118"/>
      <c r="O919" s="272"/>
      <c r="P919" s="281">
        <f t="shared" si="291"/>
        <v>0</v>
      </c>
    </row>
    <row r="920" spans="1:16" ht="15" hidden="1" customHeight="1">
      <c r="A920" s="227" t="s">
        <v>100</v>
      </c>
      <c r="B920" s="230" t="s">
        <v>404</v>
      </c>
      <c r="C920" s="224" t="s">
        <v>95</v>
      </c>
      <c r="D920" s="224" t="s">
        <v>110</v>
      </c>
      <c r="E920" s="11" t="s">
        <v>849</v>
      </c>
      <c r="F920" s="224" t="s">
        <v>101</v>
      </c>
      <c r="G920" s="224"/>
      <c r="H920" s="228">
        <f t="shared" si="305"/>
        <v>0</v>
      </c>
      <c r="I920" s="228"/>
      <c r="J920" s="231">
        <f t="shared" si="286"/>
        <v>0</v>
      </c>
      <c r="K920" s="228">
        <f t="shared" si="305"/>
        <v>0</v>
      </c>
      <c r="L920" s="228"/>
      <c r="M920" s="231">
        <f t="shared" si="290"/>
        <v>0</v>
      </c>
      <c r="N920" s="118"/>
      <c r="O920" s="272"/>
      <c r="P920" s="281">
        <f t="shared" si="291"/>
        <v>0</v>
      </c>
    </row>
    <row r="921" spans="1:16" hidden="1">
      <c r="A921" s="227" t="s">
        <v>11</v>
      </c>
      <c r="B921" s="230" t="s">
        <v>404</v>
      </c>
      <c r="C921" s="224" t="s">
        <v>95</v>
      </c>
      <c r="D921" s="224" t="s">
        <v>110</v>
      </c>
      <c r="E921" s="11" t="s">
        <v>849</v>
      </c>
      <c r="F921" s="224" t="s">
        <v>101</v>
      </c>
      <c r="G921" s="224" t="s">
        <v>12</v>
      </c>
      <c r="H921" s="233"/>
      <c r="I921" s="233"/>
      <c r="J921" s="231">
        <f t="shared" si="286"/>
        <v>0</v>
      </c>
      <c r="K921" s="118"/>
      <c r="L921" s="118"/>
      <c r="M921" s="231">
        <f t="shared" si="290"/>
        <v>0</v>
      </c>
      <c r="N921" s="118"/>
      <c r="O921" s="272"/>
      <c r="P921" s="281">
        <f t="shared" si="291"/>
        <v>0</v>
      </c>
    </row>
    <row r="922" spans="1:16" ht="29.25" customHeight="1">
      <c r="A922" s="285" t="s">
        <v>16</v>
      </c>
      <c r="B922" s="230" t="s">
        <v>404</v>
      </c>
      <c r="C922" s="287" t="s">
        <v>95</v>
      </c>
      <c r="D922" s="287" t="s">
        <v>110</v>
      </c>
      <c r="E922" s="11" t="s">
        <v>946</v>
      </c>
      <c r="F922" s="288"/>
      <c r="G922" s="288"/>
      <c r="H922" s="233">
        <f>H923</f>
        <v>200</v>
      </c>
      <c r="I922" s="233">
        <f t="shared" ref="I922:P925" si="306">I923</f>
        <v>0</v>
      </c>
      <c r="J922" s="233">
        <f t="shared" si="306"/>
        <v>200</v>
      </c>
      <c r="K922" s="233">
        <f t="shared" si="306"/>
        <v>0</v>
      </c>
      <c r="L922" s="233">
        <f t="shared" si="306"/>
        <v>0</v>
      </c>
      <c r="M922" s="233">
        <f t="shared" si="306"/>
        <v>0</v>
      </c>
      <c r="N922" s="233">
        <f t="shared" si="306"/>
        <v>0</v>
      </c>
      <c r="O922" s="233">
        <f t="shared" si="306"/>
        <v>0</v>
      </c>
      <c r="P922" s="233">
        <f t="shared" si="306"/>
        <v>0</v>
      </c>
    </row>
    <row r="923" spans="1:16" ht="38.25">
      <c r="A923" s="276" t="s">
        <v>944</v>
      </c>
      <c r="B923" s="230" t="s">
        <v>404</v>
      </c>
      <c r="C923" s="287" t="s">
        <v>95</v>
      </c>
      <c r="D923" s="287" t="s">
        <v>110</v>
      </c>
      <c r="E923" s="11" t="s">
        <v>946</v>
      </c>
      <c r="F923" s="288"/>
      <c r="G923" s="288"/>
      <c r="H923" s="233">
        <f>H924</f>
        <v>200</v>
      </c>
      <c r="I923" s="233">
        <f t="shared" si="306"/>
        <v>0</v>
      </c>
      <c r="J923" s="233">
        <f t="shared" si="306"/>
        <v>200</v>
      </c>
      <c r="K923" s="233">
        <f t="shared" si="306"/>
        <v>0</v>
      </c>
      <c r="L923" s="233">
        <f t="shared" si="306"/>
        <v>0</v>
      </c>
      <c r="M923" s="233">
        <f t="shared" si="306"/>
        <v>0</v>
      </c>
      <c r="N923" s="233">
        <f t="shared" si="306"/>
        <v>0</v>
      </c>
      <c r="O923" s="233">
        <f t="shared" si="306"/>
        <v>0</v>
      </c>
      <c r="P923" s="233">
        <f t="shared" si="306"/>
        <v>0</v>
      </c>
    </row>
    <row r="924" spans="1:16" ht="36">
      <c r="A924" s="286" t="s">
        <v>945</v>
      </c>
      <c r="B924" s="230" t="s">
        <v>404</v>
      </c>
      <c r="C924" s="287" t="s">
        <v>95</v>
      </c>
      <c r="D924" s="287" t="s">
        <v>110</v>
      </c>
      <c r="E924" s="11" t="s">
        <v>946</v>
      </c>
      <c r="F924" s="288" t="s">
        <v>99</v>
      </c>
      <c r="G924" s="288"/>
      <c r="H924" s="233">
        <f>H925</f>
        <v>200</v>
      </c>
      <c r="I924" s="233">
        <f t="shared" si="306"/>
        <v>0</v>
      </c>
      <c r="J924" s="233">
        <f t="shared" si="306"/>
        <v>200</v>
      </c>
      <c r="K924" s="233">
        <f t="shared" si="306"/>
        <v>0</v>
      </c>
      <c r="L924" s="233">
        <f t="shared" si="306"/>
        <v>0</v>
      </c>
      <c r="M924" s="233">
        <f t="shared" si="306"/>
        <v>0</v>
      </c>
      <c r="N924" s="233">
        <f t="shared" si="306"/>
        <v>0</v>
      </c>
      <c r="O924" s="233">
        <f t="shared" si="306"/>
        <v>0</v>
      </c>
      <c r="P924" s="233">
        <f t="shared" si="306"/>
        <v>0</v>
      </c>
    </row>
    <row r="925" spans="1:16">
      <c r="A925" s="286" t="s">
        <v>100</v>
      </c>
      <c r="B925" s="230" t="s">
        <v>404</v>
      </c>
      <c r="C925" s="287" t="s">
        <v>95</v>
      </c>
      <c r="D925" s="287" t="s">
        <v>110</v>
      </c>
      <c r="E925" s="11" t="s">
        <v>946</v>
      </c>
      <c r="F925" s="288" t="s">
        <v>101</v>
      </c>
      <c r="G925" s="288"/>
      <c r="H925" s="233">
        <f>H926</f>
        <v>200</v>
      </c>
      <c r="I925" s="233">
        <f t="shared" si="306"/>
        <v>0</v>
      </c>
      <c r="J925" s="233">
        <f t="shared" si="306"/>
        <v>200</v>
      </c>
      <c r="K925" s="233">
        <f t="shared" si="306"/>
        <v>0</v>
      </c>
      <c r="L925" s="233">
        <f t="shared" si="306"/>
        <v>0</v>
      </c>
      <c r="M925" s="233">
        <f t="shared" si="306"/>
        <v>0</v>
      </c>
      <c r="N925" s="233">
        <f t="shared" si="306"/>
        <v>0</v>
      </c>
      <c r="O925" s="233">
        <f t="shared" si="306"/>
        <v>0</v>
      </c>
      <c r="P925" s="233">
        <f t="shared" si="306"/>
        <v>0</v>
      </c>
    </row>
    <row r="926" spans="1:16">
      <c r="A926" s="286" t="s">
        <v>9</v>
      </c>
      <c r="B926" s="230" t="s">
        <v>404</v>
      </c>
      <c r="C926" s="287" t="s">
        <v>95</v>
      </c>
      <c r="D926" s="287" t="s">
        <v>110</v>
      </c>
      <c r="E926" s="11" t="s">
        <v>946</v>
      </c>
      <c r="F926" s="288" t="s">
        <v>101</v>
      </c>
      <c r="G926" s="288" t="s">
        <v>10</v>
      </c>
      <c r="H926" s="233">
        <v>200</v>
      </c>
      <c r="I926" s="233"/>
      <c r="J926" s="231">
        <f>H926+I926</f>
        <v>200</v>
      </c>
      <c r="K926" s="118"/>
      <c r="L926" s="118"/>
      <c r="M926" s="231"/>
      <c r="N926" s="118"/>
      <c r="O926" s="272"/>
      <c r="P926" s="281"/>
    </row>
    <row r="927" spans="1:16" ht="18" customHeight="1">
      <c r="A927" s="21" t="s">
        <v>528</v>
      </c>
      <c r="B927" s="76" t="s">
        <v>404</v>
      </c>
      <c r="C927" s="223" t="s">
        <v>95</v>
      </c>
      <c r="D927" s="223" t="s">
        <v>529</v>
      </c>
      <c r="E927" s="223"/>
      <c r="F927" s="223"/>
      <c r="G927" s="223"/>
      <c r="H927" s="229">
        <f t="shared" ref="H927:P927" si="307">H943</f>
        <v>4098.1000000000004</v>
      </c>
      <c r="I927" s="229">
        <f t="shared" si="307"/>
        <v>720.3</v>
      </c>
      <c r="J927" s="231">
        <f t="shared" si="286"/>
        <v>4818.4000000000005</v>
      </c>
      <c r="K927" s="229">
        <f t="shared" si="307"/>
        <v>4137.5965700000006</v>
      </c>
      <c r="L927" s="229">
        <f t="shared" si="307"/>
        <v>0</v>
      </c>
      <c r="M927" s="229">
        <f t="shared" si="307"/>
        <v>4137.5965700000006</v>
      </c>
      <c r="N927" s="229">
        <f t="shared" si="307"/>
        <v>3952.2</v>
      </c>
      <c r="O927" s="229">
        <f t="shared" si="307"/>
        <v>0</v>
      </c>
      <c r="P927" s="229">
        <f t="shared" si="307"/>
        <v>3952.2</v>
      </c>
    </row>
    <row r="928" spans="1:16" ht="38.25" hidden="1">
      <c r="A928" s="36" t="s">
        <v>169</v>
      </c>
      <c r="B928" s="76" t="s">
        <v>404</v>
      </c>
      <c r="C928" s="223" t="s">
        <v>95</v>
      </c>
      <c r="D928" s="223" t="s">
        <v>529</v>
      </c>
      <c r="E928" s="22" t="s">
        <v>282</v>
      </c>
      <c r="F928" s="223"/>
      <c r="G928" s="223"/>
      <c r="H928" s="229">
        <f>H929</f>
        <v>0</v>
      </c>
      <c r="I928" s="229"/>
      <c r="J928" s="231">
        <f t="shared" ref="J928:J991" si="308">H928+I928</f>
        <v>0</v>
      </c>
      <c r="K928" s="118"/>
      <c r="L928" s="118"/>
      <c r="M928" s="231">
        <f t="shared" si="290"/>
        <v>0</v>
      </c>
      <c r="N928" s="118"/>
      <c r="O928" s="272"/>
      <c r="P928" s="281">
        <f t="shared" si="291"/>
        <v>0</v>
      </c>
    </row>
    <row r="929" spans="1:16" ht="51" hidden="1">
      <c r="A929" s="36" t="s">
        <v>290</v>
      </c>
      <c r="B929" s="76" t="s">
        <v>404</v>
      </c>
      <c r="C929" s="223" t="s">
        <v>95</v>
      </c>
      <c r="D929" s="223" t="s">
        <v>529</v>
      </c>
      <c r="E929" s="22" t="s">
        <v>291</v>
      </c>
      <c r="F929" s="223"/>
      <c r="G929" s="223"/>
      <c r="H929" s="229">
        <f>H930+H957</f>
        <v>0</v>
      </c>
      <c r="I929" s="229"/>
      <c r="J929" s="231">
        <f t="shared" si="308"/>
        <v>0</v>
      </c>
      <c r="K929" s="118"/>
      <c r="L929" s="118"/>
      <c r="M929" s="231">
        <f t="shared" si="290"/>
        <v>0</v>
      </c>
      <c r="N929" s="118"/>
      <c r="O929" s="272"/>
      <c r="P929" s="281">
        <f t="shared" si="291"/>
        <v>0</v>
      </c>
    </row>
    <row r="930" spans="1:16" ht="54" hidden="1">
      <c r="A930" s="133" t="s">
        <v>306</v>
      </c>
      <c r="B930" s="191" t="s">
        <v>404</v>
      </c>
      <c r="C930" s="18" t="s">
        <v>95</v>
      </c>
      <c r="D930" s="18" t="s">
        <v>529</v>
      </c>
      <c r="E930" s="61" t="s">
        <v>295</v>
      </c>
      <c r="F930" s="18"/>
      <c r="G930" s="18"/>
      <c r="H930" s="229">
        <f t="shared" ref="H930:H933" si="309">H931</f>
        <v>0</v>
      </c>
      <c r="I930" s="229"/>
      <c r="J930" s="231">
        <f t="shared" si="308"/>
        <v>0</v>
      </c>
      <c r="K930" s="118"/>
      <c r="L930" s="118"/>
      <c r="M930" s="231">
        <f t="shared" si="290"/>
        <v>0</v>
      </c>
      <c r="N930" s="118"/>
      <c r="O930" s="272"/>
      <c r="P930" s="281">
        <f t="shared" si="291"/>
        <v>0</v>
      </c>
    </row>
    <row r="931" spans="1:16" ht="38.25" hidden="1">
      <c r="A931" s="227" t="s">
        <v>307</v>
      </c>
      <c r="B931" s="230" t="s">
        <v>404</v>
      </c>
      <c r="C931" s="224" t="s">
        <v>95</v>
      </c>
      <c r="D931" s="224" t="s">
        <v>529</v>
      </c>
      <c r="E931" s="225" t="s">
        <v>296</v>
      </c>
      <c r="F931" s="224"/>
      <c r="G931" s="224"/>
      <c r="H931" s="228">
        <f t="shared" si="309"/>
        <v>0</v>
      </c>
      <c r="I931" s="228"/>
      <c r="J931" s="231">
        <f t="shared" si="308"/>
        <v>0</v>
      </c>
      <c r="K931" s="118"/>
      <c r="L931" s="118"/>
      <c r="M931" s="231">
        <f t="shared" si="290"/>
        <v>0</v>
      </c>
      <c r="N931" s="118"/>
      <c r="O931" s="272"/>
      <c r="P931" s="281">
        <f t="shared" si="291"/>
        <v>0</v>
      </c>
    </row>
    <row r="932" spans="1:16" ht="51" hidden="1">
      <c r="A932" s="227" t="s">
        <v>174</v>
      </c>
      <c r="B932" s="230" t="s">
        <v>404</v>
      </c>
      <c r="C932" s="224" t="s">
        <v>95</v>
      </c>
      <c r="D932" s="224" t="s">
        <v>529</v>
      </c>
      <c r="E932" s="225" t="s">
        <v>296</v>
      </c>
      <c r="F932" s="224" t="s">
        <v>99</v>
      </c>
      <c r="G932" s="224"/>
      <c r="H932" s="228">
        <f t="shared" si="309"/>
        <v>0</v>
      </c>
      <c r="I932" s="228"/>
      <c r="J932" s="231">
        <f t="shared" si="308"/>
        <v>0</v>
      </c>
      <c r="K932" s="118"/>
      <c r="L932" s="118"/>
      <c r="M932" s="231">
        <f t="shared" si="290"/>
        <v>0</v>
      </c>
      <c r="N932" s="118"/>
      <c r="O932" s="272"/>
      <c r="P932" s="281">
        <f t="shared" si="291"/>
        <v>0</v>
      </c>
    </row>
    <row r="933" spans="1:16" ht="25.5" hidden="1">
      <c r="A933" s="227" t="s">
        <v>100</v>
      </c>
      <c r="B933" s="230" t="s">
        <v>404</v>
      </c>
      <c r="C933" s="224" t="s">
        <v>95</v>
      </c>
      <c r="D933" s="224" t="s">
        <v>529</v>
      </c>
      <c r="E933" s="225" t="s">
        <v>296</v>
      </c>
      <c r="F933" s="224" t="s">
        <v>101</v>
      </c>
      <c r="G933" s="224"/>
      <c r="H933" s="228">
        <f t="shared" si="309"/>
        <v>0</v>
      </c>
      <c r="I933" s="228"/>
      <c r="J933" s="231">
        <f t="shared" si="308"/>
        <v>0</v>
      </c>
      <c r="K933" s="118"/>
      <c r="L933" s="118"/>
      <c r="M933" s="231">
        <f t="shared" si="290"/>
        <v>0</v>
      </c>
      <c r="N933" s="118"/>
      <c r="O933" s="272"/>
      <c r="P933" s="281">
        <f t="shared" si="291"/>
        <v>0</v>
      </c>
    </row>
    <row r="934" spans="1:16" hidden="1">
      <c r="A934" s="227" t="s">
        <v>9</v>
      </c>
      <c r="B934" s="230" t="s">
        <v>404</v>
      </c>
      <c r="C934" s="224" t="s">
        <v>95</v>
      </c>
      <c r="D934" s="224" t="s">
        <v>529</v>
      </c>
      <c r="E934" s="225" t="s">
        <v>296</v>
      </c>
      <c r="F934" s="224" t="s">
        <v>101</v>
      </c>
      <c r="G934" s="224" t="s">
        <v>10</v>
      </c>
      <c r="H934" s="233"/>
      <c r="I934" s="233"/>
      <c r="J934" s="231">
        <f t="shared" si="308"/>
        <v>0</v>
      </c>
      <c r="K934" s="118"/>
      <c r="L934" s="118"/>
      <c r="M934" s="231">
        <f t="shared" si="290"/>
        <v>0</v>
      </c>
      <c r="N934" s="118"/>
      <c r="O934" s="272"/>
      <c r="P934" s="281">
        <f t="shared" si="291"/>
        <v>0</v>
      </c>
    </row>
    <row r="935" spans="1:16" ht="24.75" hidden="1" customHeight="1">
      <c r="A935" s="21" t="s">
        <v>608</v>
      </c>
      <c r="B935" s="230" t="s">
        <v>404</v>
      </c>
      <c r="C935" s="224" t="s">
        <v>95</v>
      </c>
      <c r="D935" s="224" t="s">
        <v>529</v>
      </c>
      <c r="E935" s="225" t="s">
        <v>609</v>
      </c>
      <c r="F935" s="224" t="s">
        <v>101</v>
      </c>
      <c r="G935" s="224"/>
      <c r="H935" s="233"/>
      <c r="I935" s="233"/>
      <c r="J935" s="231">
        <f t="shared" si="308"/>
        <v>0</v>
      </c>
      <c r="K935" s="118"/>
      <c r="L935" s="118"/>
      <c r="M935" s="231">
        <f t="shared" si="290"/>
        <v>0</v>
      </c>
      <c r="N935" s="118"/>
      <c r="O935" s="272"/>
      <c r="P935" s="281">
        <f t="shared" si="291"/>
        <v>0</v>
      </c>
    </row>
    <row r="936" spans="1:16" ht="51" hidden="1">
      <c r="A936" s="258" t="s">
        <v>173</v>
      </c>
      <c r="B936" s="230" t="s">
        <v>404</v>
      </c>
      <c r="C936" s="224" t="s">
        <v>95</v>
      </c>
      <c r="D936" s="224" t="s">
        <v>529</v>
      </c>
      <c r="E936" s="225" t="s">
        <v>609</v>
      </c>
      <c r="F936" s="224" t="s">
        <v>101</v>
      </c>
      <c r="G936" s="224"/>
      <c r="H936" s="233"/>
      <c r="I936" s="233"/>
      <c r="J936" s="231">
        <f t="shared" si="308"/>
        <v>0</v>
      </c>
      <c r="K936" s="118"/>
      <c r="L936" s="118"/>
      <c r="M936" s="231">
        <f t="shared" ref="M936:M997" si="310">K936+L936</f>
        <v>0</v>
      </c>
      <c r="N936" s="118"/>
      <c r="O936" s="272"/>
      <c r="P936" s="281">
        <f t="shared" ref="P936:P997" si="311">N936+O936</f>
        <v>0</v>
      </c>
    </row>
    <row r="937" spans="1:16" ht="25.5" hidden="1">
      <c r="A937" s="258" t="s">
        <v>115</v>
      </c>
      <c r="B937" s="230" t="s">
        <v>404</v>
      </c>
      <c r="C937" s="224" t="s">
        <v>95</v>
      </c>
      <c r="D937" s="224" t="s">
        <v>529</v>
      </c>
      <c r="E937" s="225" t="s">
        <v>609</v>
      </c>
      <c r="F937" s="224" t="s">
        <v>101</v>
      </c>
      <c r="G937" s="224"/>
      <c r="H937" s="233"/>
      <c r="I937" s="233"/>
      <c r="J937" s="231">
        <f t="shared" si="308"/>
        <v>0</v>
      </c>
      <c r="K937" s="118"/>
      <c r="L937" s="118"/>
      <c r="M937" s="231">
        <f t="shared" si="310"/>
        <v>0</v>
      </c>
      <c r="N937" s="118"/>
      <c r="O937" s="272"/>
      <c r="P937" s="281">
        <f t="shared" si="311"/>
        <v>0</v>
      </c>
    </row>
    <row r="938" spans="1:16" hidden="1">
      <c r="A938" s="227" t="s">
        <v>11</v>
      </c>
      <c r="B938" s="230" t="s">
        <v>404</v>
      </c>
      <c r="C938" s="224" t="s">
        <v>95</v>
      </c>
      <c r="D938" s="224" t="s">
        <v>529</v>
      </c>
      <c r="E938" s="225" t="s">
        <v>609</v>
      </c>
      <c r="F938" s="224" t="s">
        <v>101</v>
      </c>
      <c r="G938" s="224" t="s">
        <v>12</v>
      </c>
      <c r="H938" s="233"/>
      <c r="I938" s="233"/>
      <c r="J938" s="231">
        <f t="shared" si="308"/>
        <v>0</v>
      </c>
      <c r="K938" s="118"/>
      <c r="L938" s="118"/>
      <c r="M938" s="231">
        <f t="shared" si="310"/>
        <v>0</v>
      </c>
      <c r="N938" s="118"/>
      <c r="O938" s="272"/>
      <c r="P938" s="281">
        <f t="shared" si="311"/>
        <v>0</v>
      </c>
    </row>
    <row r="939" spans="1:16" ht="76.5" hidden="1">
      <c r="A939" s="226" t="s">
        <v>586</v>
      </c>
      <c r="B939" s="230" t="s">
        <v>404</v>
      </c>
      <c r="C939" s="224" t="s">
        <v>95</v>
      </c>
      <c r="D939" s="224" t="s">
        <v>529</v>
      </c>
      <c r="E939" s="225" t="s">
        <v>587</v>
      </c>
      <c r="F939" s="224"/>
      <c r="G939" s="224"/>
      <c r="H939" s="233"/>
      <c r="I939" s="233"/>
      <c r="J939" s="231">
        <f t="shared" si="308"/>
        <v>0</v>
      </c>
      <c r="K939" s="118"/>
      <c r="L939" s="118"/>
      <c r="M939" s="231">
        <f t="shared" si="310"/>
        <v>0</v>
      </c>
      <c r="N939" s="118"/>
      <c r="O939" s="272"/>
      <c r="P939" s="281">
        <f t="shared" si="311"/>
        <v>0</v>
      </c>
    </row>
    <row r="940" spans="1:16" ht="51" hidden="1">
      <c r="A940" s="227" t="s">
        <v>174</v>
      </c>
      <c r="B940" s="230" t="s">
        <v>404</v>
      </c>
      <c r="C940" s="224" t="s">
        <v>95</v>
      </c>
      <c r="D940" s="224" t="s">
        <v>529</v>
      </c>
      <c r="E940" s="225" t="s">
        <v>587</v>
      </c>
      <c r="F940" s="224" t="s">
        <v>99</v>
      </c>
      <c r="G940" s="224"/>
      <c r="H940" s="233"/>
      <c r="I940" s="233"/>
      <c r="J940" s="231">
        <f t="shared" si="308"/>
        <v>0</v>
      </c>
      <c r="K940" s="118"/>
      <c r="L940" s="118"/>
      <c r="M940" s="231">
        <f t="shared" si="310"/>
        <v>0</v>
      </c>
      <c r="N940" s="118"/>
      <c r="O940" s="272"/>
      <c r="P940" s="281">
        <f t="shared" si="311"/>
        <v>0</v>
      </c>
    </row>
    <row r="941" spans="1:16" ht="25.5" hidden="1">
      <c r="A941" s="227" t="s">
        <v>100</v>
      </c>
      <c r="B941" s="230" t="s">
        <v>404</v>
      </c>
      <c r="C941" s="224" t="s">
        <v>95</v>
      </c>
      <c r="D941" s="224" t="s">
        <v>529</v>
      </c>
      <c r="E941" s="225" t="s">
        <v>587</v>
      </c>
      <c r="F941" s="224" t="s">
        <v>101</v>
      </c>
      <c r="G941" s="224"/>
      <c r="H941" s="233"/>
      <c r="I941" s="233"/>
      <c r="J941" s="231">
        <f t="shared" si="308"/>
        <v>0</v>
      </c>
      <c r="K941" s="118"/>
      <c r="L941" s="118"/>
      <c r="M941" s="231">
        <f t="shared" si="310"/>
        <v>0</v>
      </c>
      <c r="N941" s="118"/>
      <c r="O941" s="272"/>
      <c r="P941" s="281">
        <f t="shared" si="311"/>
        <v>0</v>
      </c>
    </row>
    <row r="942" spans="1:16" hidden="1">
      <c r="A942" s="227" t="s">
        <v>588</v>
      </c>
      <c r="B942" s="230" t="s">
        <v>404</v>
      </c>
      <c r="C942" s="224" t="s">
        <v>95</v>
      </c>
      <c r="D942" s="224" t="s">
        <v>529</v>
      </c>
      <c r="E942" s="225" t="s">
        <v>587</v>
      </c>
      <c r="F942" s="224" t="s">
        <v>101</v>
      </c>
      <c r="G942" s="224" t="s">
        <v>12</v>
      </c>
      <c r="H942" s="233"/>
      <c r="I942" s="233"/>
      <c r="J942" s="231">
        <f t="shared" si="308"/>
        <v>0</v>
      </c>
      <c r="K942" s="118"/>
      <c r="L942" s="118"/>
      <c r="M942" s="231">
        <f t="shared" si="310"/>
        <v>0</v>
      </c>
      <c r="N942" s="118"/>
      <c r="O942" s="272"/>
      <c r="P942" s="281">
        <f t="shared" si="311"/>
        <v>0</v>
      </c>
    </row>
    <row r="943" spans="1:16" ht="38.25">
      <c r="A943" s="36" t="s">
        <v>723</v>
      </c>
      <c r="B943" s="76" t="s">
        <v>404</v>
      </c>
      <c r="C943" s="223" t="s">
        <v>95</v>
      </c>
      <c r="D943" s="223" t="s">
        <v>529</v>
      </c>
      <c r="E943" s="22" t="s">
        <v>735</v>
      </c>
      <c r="F943" s="223"/>
      <c r="G943" s="223"/>
      <c r="H943" s="228">
        <f t="shared" ref="H943:P948" si="312">H944</f>
        <v>4098.1000000000004</v>
      </c>
      <c r="I943" s="228">
        <f t="shared" si="312"/>
        <v>720.3</v>
      </c>
      <c r="J943" s="231">
        <f t="shared" si="308"/>
        <v>4818.4000000000005</v>
      </c>
      <c r="K943" s="228">
        <f t="shared" si="312"/>
        <v>4137.5965700000006</v>
      </c>
      <c r="L943" s="228">
        <f t="shared" si="312"/>
        <v>0</v>
      </c>
      <c r="M943" s="228">
        <f t="shared" si="312"/>
        <v>4137.5965700000006</v>
      </c>
      <c r="N943" s="228">
        <f t="shared" si="312"/>
        <v>3952.2</v>
      </c>
      <c r="O943" s="228">
        <f t="shared" si="312"/>
        <v>0</v>
      </c>
      <c r="P943" s="228">
        <f t="shared" si="312"/>
        <v>3952.2</v>
      </c>
    </row>
    <row r="944" spans="1:16" ht="53.25" customHeight="1">
      <c r="A944" s="98" t="s">
        <v>724</v>
      </c>
      <c r="B944" s="76" t="s">
        <v>404</v>
      </c>
      <c r="C944" s="223" t="s">
        <v>95</v>
      </c>
      <c r="D944" s="223" t="s">
        <v>529</v>
      </c>
      <c r="E944" s="22" t="s">
        <v>725</v>
      </c>
      <c r="F944" s="223"/>
      <c r="G944" s="223"/>
      <c r="H944" s="228">
        <f>H945+H950</f>
        <v>4098.1000000000004</v>
      </c>
      <c r="I944" s="228">
        <f>I945+I950</f>
        <v>720.3</v>
      </c>
      <c r="J944" s="231">
        <f t="shared" si="308"/>
        <v>4818.4000000000005</v>
      </c>
      <c r="K944" s="228">
        <f t="shared" ref="K944:P944" si="313">K945+K950</f>
        <v>4137.5965700000006</v>
      </c>
      <c r="L944" s="228">
        <f t="shared" si="313"/>
        <v>0</v>
      </c>
      <c r="M944" s="228">
        <f t="shared" si="313"/>
        <v>4137.5965700000006</v>
      </c>
      <c r="N944" s="228">
        <f t="shared" si="313"/>
        <v>3952.2</v>
      </c>
      <c r="O944" s="228">
        <f t="shared" si="313"/>
        <v>0</v>
      </c>
      <c r="P944" s="228">
        <f t="shared" si="313"/>
        <v>3952.2</v>
      </c>
    </row>
    <row r="945" spans="1:16" ht="64.5" customHeight="1">
      <c r="A945" s="133" t="s">
        <v>751</v>
      </c>
      <c r="B945" s="191" t="s">
        <v>404</v>
      </c>
      <c r="C945" s="18" t="s">
        <v>95</v>
      </c>
      <c r="D945" s="18" t="s">
        <v>529</v>
      </c>
      <c r="E945" s="61" t="s">
        <v>752</v>
      </c>
      <c r="F945" s="18"/>
      <c r="G945" s="18"/>
      <c r="H945" s="228">
        <f>H946+H957</f>
        <v>4098.1000000000004</v>
      </c>
      <c r="I945" s="228">
        <f>I946+I957</f>
        <v>720.3</v>
      </c>
      <c r="J945" s="231">
        <f t="shared" si="308"/>
        <v>4818.4000000000005</v>
      </c>
      <c r="K945" s="228">
        <f>K946+K957</f>
        <v>3950.3</v>
      </c>
      <c r="L945" s="228">
        <f t="shared" ref="L945:P945" si="314">L946+L957</f>
        <v>0</v>
      </c>
      <c r="M945" s="228">
        <f t="shared" si="314"/>
        <v>3950.3</v>
      </c>
      <c r="N945" s="228">
        <f t="shared" si="314"/>
        <v>3952.2</v>
      </c>
      <c r="O945" s="228">
        <f t="shared" si="314"/>
        <v>0</v>
      </c>
      <c r="P945" s="228">
        <f t="shared" si="314"/>
        <v>3952.2</v>
      </c>
    </row>
    <row r="946" spans="1:16" ht="24.75" customHeight="1">
      <c r="A946" s="227" t="s">
        <v>307</v>
      </c>
      <c r="B946" s="230" t="s">
        <v>404</v>
      </c>
      <c r="C946" s="224" t="s">
        <v>95</v>
      </c>
      <c r="D946" s="224" t="s">
        <v>529</v>
      </c>
      <c r="E946" s="225" t="s">
        <v>753</v>
      </c>
      <c r="F946" s="224"/>
      <c r="G946" s="224"/>
      <c r="H946" s="228">
        <f t="shared" si="312"/>
        <v>4098.1000000000004</v>
      </c>
      <c r="I946" s="228">
        <f t="shared" si="312"/>
        <v>720.3</v>
      </c>
      <c r="J946" s="231">
        <f t="shared" si="308"/>
        <v>4818.4000000000005</v>
      </c>
      <c r="K946" s="228">
        <f t="shared" si="312"/>
        <v>3950.3</v>
      </c>
      <c r="L946" s="228">
        <f t="shared" si="312"/>
        <v>0</v>
      </c>
      <c r="M946" s="228">
        <f t="shared" si="312"/>
        <v>3950.3</v>
      </c>
      <c r="N946" s="228">
        <f t="shared" si="312"/>
        <v>3952.2</v>
      </c>
      <c r="O946" s="228">
        <f t="shared" si="312"/>
        <v>0</v>
      </c>
      <c r="P946" s="228">
        <f t="shared" si="312"/>
        <v>3952.2</v>
      </c>
    </row>
    <row r="947" spans="1:16" ht="51" customHeight="1">
      <c r="A947" s="227" t="s">
        <v>174</v>
      </c>
      <c r="B947" s="230" t="s">
        <v>404</v>
      </c>
      <c r="C947" s="224" t="s">
        <v>95</v>
      </c>
      <c r="D947" s="224" t="s">
        <v>529</v>
      </c>
      <c r="E947" s="225" t="s">
        <v>753</v>
      </c>
      <c r="F947" s="224" t="s">
        <v>99</v>
      </c>
      <c r="G947" s="224"/>
      <c r="H947" s="228">
        <f t="shared" si="312"/>
        <v>4098.1000000000004</v>
      </c>
      <c r="I947" s="228">
        <f t="shared" si="312"/>
        <v>720.3</v>
      </c>
      <c r="J947" s="231">
        <f t="shared" si="308"/>
        <v>4818.4000000000005</v>
      </c>
      <c r="K947" s="228">
        <f t="shared" si="312"/>
        <v>3950.3</v>
      </c>
      <c r="L947" s="228">
        <f t="shared" si="312"/>
        <v>0</v>
      </c>
      <c r="M947" s="228">
        <f t="shared" si="312"/>
        <v>3950.3</v>
      </c>
      <c r="N947" s="228">
        <f t="shared" si="312"/>
        <v>3952.2</v>
      </c>
      <c r="O947" s="228">
        <f t="shared" si="312"/>
        <v>0</v>
      </c>
      <c r="P947" s="228">
        <f t="shared" si="312"/>
        <v>3952.2</v>
      </c>
    </row>
    <row r="948" spans="1:16" ht="15.75" customHeight="1">
      <c r="A948" s="227" t="s">
        <v>100</v>
      </c>
      <c r="B948" s="230" t="s">
        <v>404</v>
      </c>
      <c r="C948" s="224" t="s">
        <v>95</v>
      </c>
      <c r="D948" s="224" t="s">
        <v>529</v>
      </c>
      <c r="E948" s="225" t="s">
        <v>753</v>
      </c>
      <c r="F948" s="224" t="s">
        <v>101</v>
      </c>
      <c r="G948" s="224"/>
      <c r="H948" s="228">
        <f t="shared" si="312"/>
        <v>4098.1000000000004</v>
      </c>
      <c r="I948" s="228">
        <f t="shared" si="312"/>
        <v>720.3</v>
      </c>
      <c r="J948" s="231">
        <f t="shared" si="308"/>
        <v>4818.4000000000005</v>
      </c>
      <c r="K948" s="228">
        <f t="shared" si="312"/>
        <v>3950.3</v>
      </c>
      <c r="L948" s="228">
        <f t="shared" si="312"/>
        <v>0</v>
      </c>
      <c r="M948" s="228">
        <f t="shared" si="312"/>
        <v>3950.3</v>
      </c>
      <c r="N948" s="228">
        <f t="shared" si="312"/>
        <v>3952.2</v>
      </c>
      <c r="O948" s="228">
        <f t="shared" si="312"/>
        <v>0</v>
      </c>
      <c r="P948" s="228">
        <f t="shared" si="312"/>
        <v>3952.2</v>
      </c>
    </row>
    <row r="949" spans="1:16">
      <c r="A949" s="227" t="s">
        <v>9</v>
      </c>
      <c r="B949" s="230" t="s">
        <v>404</v>
      </c>
      <c r="C949" s="224" t="s">
        <v>95</v>
      </c>
      <c r="D949" s="224" t="s">
        <v>529</v>
      </c>
      <c r="E949" s="225" t="s">
        <v>753</v>
      </c>
      <c r="F949" s="224" t="s">
        <v>101</v>
      </c>
      <c r="G949" s="224" t="s">
        <v>10</v>
      </c>
      <c r="H949" s="233">
        <v>4098.1000000000004</v>
      </c>
      <c r="I949" s="233">
        <f>600+120.3</f>
        <v>720.3</v>
      </c>
      <c r="J949" s="231">
        <f t="shared" si="308"/>
        <v>4818.4000000000005</v>
      </c>
      <c r="K949" s="120">
        <f>1691.9+2260.3-1.9</f>
        <v>3950.3</v>
      </c>
      <c r="L949" s="120"/>
      <c r="M949" s="231">
        <f t="shared" si="310"/>
        <v>3950.3</v>
      </c>
      <c r="N949" s="120">
        <v>3952.2</v>
      </c>
      <c r="O949" s="272"/>
      <c r="P949" s="281">
        <f t="shared" si="311"/>
        <v>3952.2</v>
      </c>
    </row>
    <row r="950" spans="1:16" ht="51">
      <c r="A950" s="227" t="s">
        <v>928</v>
      </c>
      <c r="B950" s="230" t="s">
        <v>404</v>
      </c>
      <c r="C950" s="224" t="s">
        <v>95</v>
      </c>
      <c r="D950" s="224" t="s">
        <v>529</v>
      </c>
      <c r="E950" s="225" t="s">
        <v>929</v>
      </c>
      <c r="F950" s="224"/>
      <c r="G950" s="224"/>
      <c r="H950" s="233">
        <f>H951</f>
        <v>0</v>
      </c>
      <c r="I950" s="233"/>
      <c r="J950" s="231">
        <f t="shared" si="308"/>
        <v>0</v>
      </c>
      <c r="K950" s="233">
        <f t="shared" ref="K950:P952" si="315">K951</f>
        <v>187.29657</v>
      </c>
      <c r="L950" s="233">
        <f t="shared" si="315"/>
        <v>0</v>
      </c>
      <c r="M950" s="233">
        <f t="shared" si="315"/>
        <v>187.29657</v>
      </c>
      <c r="N950" s="233">
        <f t="shared" si="315"/>
        <v>0</v>
      </c>
      <c r="O950" s="233">
        <f t="shared" si="315"/>
        <v>0</v>
      </c>
      <c r="P950" s="233">
        <f t="shared" si="315"/>
        <v>0</v>
      </c>
    </row>
    <row r="951" spans="1:16" ht="63.75">
      <c r="A951" s="276" t="s">
        <v>911</v>
      </c>
      <c r="B951" s="230" t="s">
        <v>404</v>
      </c>
      <c r="C951" s="224" t="s">
        <v>95</v>
      </c>
      <c r="D951" s="224" t="s">
        <v>529</v>
      </c>
      <c r="E951" s="278" t="s">
        <v>912</v>
      </c>
      <c r="F951" s="224"/>
      <c r="G951" s="224"/>
      <c r="H951" s="228">
        <f>H952</f>
        <v>0</v>
      </c>
      <c r="I951" s="228"/>
      <c r="J951" s="231">
        <f t="shared" si="308"/>
        <v>0</v>
      </c>
      <c r="K951" s="228">
        <f t="shared" si="315"/>
        <v>187.29657</v>
      </c>
      <c r="L951" s="228">
        <f t="shared" si="315"/>
        <v>0</v>
      </c>
      <c r="M951" s="228">
        <f t="shared" si="315"/>
        <v>187.29657</v>
      </c>
      <c r="N951" s="228">
        <f t="shared" si="315"/>
        <v>0</v>
      </c>
      <c r="O951" s="228">
        <f t="shared" si="315"/>
        <v>0</v>
      </c>
      <c r="P951" s="228">
        <f t="shared" si="315"/>
        <v>0</v>
      </c>
    </row>
    <row r="952" spans="1:16" ht="51">
      <c r="A952" s="276" t="s">
        <v>174</v>
      </c>
      <c r="B952" s="230" t="s">
        <v>404</v>
      </c>
      <c r="C952" s="224" t="s">
        <v>95</v>
      </c>
      <c r="D952" s="224" t="s">
        <v>529</v>
      </c>
      <c r="E952" s="278" t="s">
        <v>912</v>
      </c>
      <c r="F952" s="224" t="s">
        <v>99</v>
      </c>
      <c r="G952" s="224"/>
      <c r="H952" s="228">
        <f>H953</f>
        <v>0</v>
      </c>
      <c r="I952" s="228"/>
      <c r="J952" s="231">
        <f t="shared" si="308"/>
        <v>0</v>
      </c>
      <c r="K952" s="228">
        <f t="shared" si="315"/>
        <v>187.29657</v>
      </c>
      <c r="L952" s="228">
        <f t="shared" si="315"/>
        <v>0</v>
      </c>
      <c r="M952" s="228">
        <f t="shared" si="315"/>
        <v>187.29657</v>
      </c>
      <c r="N952" s="228">
        <f t="shared" si="315"/>
        <v>0</v>
      </c>
      <c r="O952" s="228">
        <f t="shared" si="315"/>
        <v>0</v>
      </c>
      <c r="P952" s="228">
        <f t="shared" si="315"/>
        <v>0</v>
      </c>
    </row>
    <row r="953" spans="1:16" ht="17.25" customHeight="1">
      <c r="A953" s="276" t="s">
        <v>100</v>
      </c>
      <c r="B953" s="230" t="s">
        <v>404</v>
      </c>
      <c r="C953" s="224" t="s">
        <v>95</v>
      </c>
      <c r="D953" s="224" t="s">
        <v>529</v>
      </c>
      <c r="E953" s="278" t="s">
        <v>912</v>
      </c>
      <c r="F953" s="224" t="s">
        <v>101</v>
      </c>
      <c r="G953" s="224"/>
      <c r="H953" s="228">
        <f>H956+H954+H955</f>
        <v>0</v>
      </c>
      <c r="I953" s="228"/>
      <c r="J953" s="231">
        <f t="shared" si="308"/>
        <v>0</v>
      </c>
      <c r="K953" s="279">
        <f t="shared" ref="K953:P953" si="316">K956+K954+K955</f>
        <v>187.29657</v>
      </c>
      <c r="L953" s="279">
        <f t="shared" si="316"/>
        <v>0</v>
      </c>
      <c r="M953" s="279">
        <f t="shared" si="316"/>
        <v>187.29657</v>
      </c>
      <c r="N953" s="279">
        <f t="shared" si="316"/>
        <v>0</v>
      </c>
      <c r="O953" s="279">
        <f t="shared" si="316"/>
        <v>0</v>
      </c>
      <c r="P953" s="279">
        <f t="shared" si="316"/>
        <v>0</v>
      </c>
    </row>
    <row r="954" spans="1:16" ht="17.25" customHeight="1">
      <c r="A954" s="276" t="s">
        <v>9</v>
      </c>
      <c r="B954" s="230" t="s">
        <v>404</v>
      </c>
      <c r="C954" s="224" t="s">
        <v>95</v>
      </c>
      <c r="D954" s="224" t="s">
        <v>529</v>
      </c>
      <c r="E954" s="278" t="s">
        <v>912</v>
      </c>
      <c r="F954" s="224" t="s">
        <v>101</v>
      </c>
      <c r="G954" s="224" t="s">
        <v>10</v>
      </c>
      <c r="H954" s="228"/>
      <c r="I954" s="228"/>
      <c r="J954" s="231">
        <f t="shared" si="308"/>
        <v>0</v>
      </c>
      <c r="K954" s="279">
        <v>1.87297</v>
      </c>
      <c r="L954" s="279"/>
      <c r="M954" s="279">
        <v>1.87297</v>
      </c>
      <c r="N954" s="279"/>
      <c r="O954" s="279"/>
      <c r="P954" s="279"/>
    </row>
    <row r="955" spans="1:16" ht="17.25" customHeight="1">
      <c r="A955" s="276" t="s">
        <v>11</v>
      </c>
      <c r="B955" s="230" t="s">
        <v>404</v>
      </c>
      <c r="C955" s="224" t="s">
        <v>95</v>
      </c>
      <c r="D955" s="224" t="s">
        <v>529</v>
      </c>
      <c r="E955" s="278" t="s">
        <v>912</v>
      </c>
      <c r="F955" s="224" t="s">
        <v>101</v>
      </c>
      <c r="G955" s="224" t="s">
        <v>12</v>
      </c>
      <c r="H955" s="228"/>
      <c r="I955" s="228"/>
      <c r="J955" s="231">
        <f t="shared" si="308"/>
        <v>0</v>
      </c>
      <c r="K955" s="279">
        <v>1.8542400000000001</v>
      </c>
      <c r="L955" s="279"/>
      <c r="M955" s="279">
        <v>1.8542400000000001</v>
      </c>
      <c r="N955" s="279"/>
      <c r="O955" s="279"/>
      <c r="P955" s="279"/>
    </row>
    <row r="956" spans="1:16">
      <c r="A956" s="276" t="s">
        <v>629</v>
      </c>
      <c r="B956" s="230" t="s">
        <v>404</v>
      </c>
      <c r="C956" s="224" t="s">
        <v>95</v>
      </c>
      <c r="D956" s="224" t="s">
        <v>529</v>
      </c>
      <c r="E956" s="278" t="s">
        <v>912</v>
      </c>
      <c r="F956" s="224" t="s">
        <v>101</v>
      </c>
      <c r="G956" s="224" t="s">
        <v>197</v>
      </c>
      <c r="H956" s="228"/>
      <c r="I956" s="228"/>
      <c r="J956" s="231">
        <f t="shared" si="308"/>
        <v>0</v>
      </c>
      <c r="K956" s="280">
        <v>183.56935999999999</v>
      </c>
      <c r="L956" s="280"/>
      <c r="M956" s="231">
        <f t="shared" si="310"/>
        <v>183.56935999999999</v>
      </c>
      <c r="N956" s="118"/>
      <c r="O956" s="272"/>
      <c r="P956" s="281">
        <f t="shared" si="311"/>
        <v>0</v>
      </c>
    </row>
    <row r="957" spans="1:16" ht="76.5" hidden="1">
      <c r="A957" s="254" t="s">
        <v>586</v>
      </c>
      <c r="B957" s="230" t="s">
        <v>404</v>
      </c>
      <c r="C957" s="224" t="s">
        <v>95</v>
      </c>
      <c r="D957" s="224" t="s">
        <v>529</v>
      </c>
      <c r="E957" s="225" t="s">
        <v>856</v>
      </c>
      <c r="F957" s="224"/>
      <c r="G957" s="224"/>
      <c r="H957" s="232">
        <f t="shared" ref="H957:N959" si="317">H958</f>
        <v>0</v>
      </c>
      <c r="I957" s="232"/>
      <c r="J957" s="231">
        <f t="shared" si="308"/>
        <v>0</v>
      </c>
      <c r="K957" s="232">
        <f t="shared" si="317"/>
        <v>0</v>
      </c>
      <c r="L957" s="232"/>
      <c r="M957" s="231">
        <f t="shared" si="310"/>
        <v>0</v>
      </c>
      <c r="N957" s="232">
        <f t="shared" si="317"/>
        <v>0</v>
      </c>
      <c r="O957" s="272"/>
      <c r="P957" s="281">
        <f t="shared" si="311"/>
        <v>0</v>
      </c>
    </row>
    <row r="958" spans="1:16" ht="51" hidden="1">
      <c r="A958" s="227" t="s">
        <v>111</v>
      </c>
      <c r="B958" s="230" t="s">
        <v>404</v>
      </c>
      <c r="C958" s="224" t="s">
        <v>95</v>
      </c>
      <c r="D958" s="224" t="s">
        <v>529</v>
      </c>
      <c r="E958" s="225" t="s">
        <v>856</v>
      </c>
      <c r="F958" s="224" t="s">
        <v>99</v>
      </c>
      <c r="G958" s="224"/>
      <c r="H958" s="228">
        <f t="shared" si="317"/>
        <v>0</v>
      </c>
      <c r="I958" s="228"/>
      <c r="J958" s="231">
        <f t="shared" si="308"/>
        <v>0</v>
      </c>
      <c r="K958" s="228">
        <f t="shared" si="317"/>
        <v>0</v>
      </c>
      <c r="L958" s="228"/>
      <c r="M958" s="231">
        <f t="shared" si="310"/>
        <v>0</v>
      </c>
      <c r="N958" s="228">
        <f t="shared" si="317"/>
        <v>0</v>
      </c>
      <c r="O958" s="272"/>
      <c r="P958" s="281">
        <f t="shared" si="311"/>
        <v>0</v>
      </c>
    </row>
    <row r="959" spans="1:16" ht="25.5" hidden="1">
      <c r="A959" s="227" t="s">
        <v>100</v>
      </c>
      <c r="B959" s="230" t="s">
        <v>404</v>
      </c>
      <c r="C959" s="224" t="s">
        <v>95</v>
      </c>
      <c r="D959" s="224" t="s">
        <v>529</v>
      </c>
      <c r="E959" s="225" t="s">
        <v>856</v>
      </c>
      <c r="F959" s="224" t="s">
        <v>101</v>
      </c>
      <c r="G959" s="224"/>
      <c r="H959" s="228">
        <f t="shared" si="317"/>
        <v>0</v>
      </c>
      <c r="I959" s="228"/>
      <c r="J959" s="231">
        <f t="shared" si="308"/>
        <v>0</v>
      </c>
      <c r="K959" s="228">
        <f t="shared" si="317"/>
        <v>0</v>
      </c>
      <c r="L959" s="228"/>
      <c r="M959" s="231">
        <f t="shared" si="310"/>
        <v>0</v>
      </c>
      <c r="N959" s="228">
        <f t="shared" si="317"/>
        <v>0</v>
      </c>
      <c r="O959" s="272"/>
      <c r="P959" s="281">
        <f t="shared" si="311"/>
        <v>0</v>
      </c>
    </row>
    <row r="960" spans="1:16" ht="15" hidden="1" customHeight="1">
      <c r="A960" s="227" t="s">
        <v>11</v>
      </c>
      <c r="B960" s="230" t="s">
        <v>404</v>
      </c>
      <c r="C960" s="224" t="s">
        <v>95</v>
      </c>
      <c r="D960" s="224" t="s">
        <v>529</v>
      </c>
      <c r="E960" s="225" t="s">
        <v>856</v>
      </c>
      <c r="F960" s="224" t="s">
        <v>101</v>
      </c>
      <c r="G960" s="224" t="s">
        <v>12</v>
      </c>
      <c r="H960" s="228"/>
      <c r="I960" s="228"/>
      <c r="J960" s="231">
        <f t="shared" si="308"/>
        <v>0</v>
      </c>
      <c r="K960" s="118"/>
      <c r="L960" s="118"/>
      <c r="M960" s="231">
        <f t="shared" si="310"/>
        <v>0</v>
      </c>
      <c r="N960" s="118"/>
      <c r="O960" s="272"/>
      <c r="P960" s="281">
        <f t="shared" si="311"/>
        <v>0</v>
      </c>
    </row>
    <row r="961" spans="1:16" hidden="1">
      <c r="A961" s="227" t="s">
        <v>9</v>
      </c>
      <c r="B961" s="230" t="s">
        <v>404</v>
      </c>
      <c r="C961" s="224" t="s">
        <v>95</v>
      </c>
      <c r="D961" s="224" t="s">
        <v>529</v>
      </c>
      <c r="E961" s="225" t="s">
        <v>318</v>
      </c>
      <c r="F961" s="224" t="s">
        <v>101</v>
      </c>
      <c r="G961" s="224" t="s">
        <v>10</v>
      </c>
      <c r="H961" s="233"/>
      <c r="I961" s="233"/>
      <c r="J961" s="231">
        <f t="shared" si="308"/>
        <v>0</v>
      </c>
      <c r="K961" s="118"/>
      <c r="L961" s="118"/>
      <c r="M961" s="231">
        <f t="shared" si="310"/>
        <v>0</v>
      </c>
      <c r="N961" s="118"/>
      <c r="O961" s="272"/>
      <c r="P961" s="281">
        <f t="shared" si="311"/>
        <v>0</v>
      </c>
    </row>
    <row r="962" spans="1:16" ht="27" hidden="1">
      <c r="A962" s="133" t="s">
        <v>16</v>
      </c>
      <c r="B962" s="191" t="s">
        <v>404</v>
      </c>
      <c r="C962" s="18" t="s">
        <v>95</v>
      </c>
      <c r="D962" s="18" t="s">
        <v>529</v>
      </c>
      <c r="E962" s="61" t="s">
        <v>203</v>
      </c>
      <c r="F962" s="18"/>
      <c r="G962" s="18"/>
      <c r="H962" s="229">
        <f t="shared" ref="H962:H965" si="318">H963</f>
        <v>0</v>
      </c>
      <c r="I962" s="229"/>
      <c r="J962" s="231">
        <f t="shared" si="308"/>
        <v>0</v>
      </c>
      <c r="K962" s="118"/>
      <c r="L962" s="118"/>
      <c r="M962" s="231">
        <f t="shared" si="310"/>
        <v>0</v>
      </c>
      <c r="N962" s="118"/>
      <c r="O962" s="272"/>
      <c r="P962" s="281">
        <f t="shared" si="311"/>
        <v>0</v>
      </c>
    </row>
    <row r="963" spans="1:16" ht="28.5" hidden="1" customHeight="1">
      <c r="A963" s="227" t="s">
        <v>307</v>
      </c>
      <c r="B963" s="230" t="s">
        <v>404</v>
      </c>
      <c r="C963" s="224" t="s">
        <v>95</v>
      </c>
      <c r="D963" s="224" t="s">
        <v>529</v>
      </c>
      <c r="E963" s="225" t="s">
        <v>337</v>
      </c>
      <c r="F963" s="224"/>
      <c r="G963" s="224"/>
      <c r="H963" s="228">
        <f t="shared" si="318"/>
        <v>0</v>
      </c>
      <c r="I963" s="228"/>
      <c r="J963" s="231">
        <f t="shared" si="308"/>
        <v>0</v>
      </c>
      <c r="K963" s="118"/>
      <c r="L963" s="118"/>
      <c r="M963" s="231">
        <f t="shared" si="310"/>
        <v>0</v>
      </c>
      <c r="N963" s="118"/>
      <c r="O963" s="272"/>
      <c r="P963" s="281">
        <f t="shared" si="311"/>
        <v>0</v>
      </c>
    </row>
    <row r="964" spans="1:16" ht="51" hidden="1">
      <c r="A964" s="227" t="s">
        <v>174</v>
      </c>
      <c r="B964" s="230" t="s">
        <v>404</v>
      </c>
      <c r="C964" s="224" t="s">
        <v>95</v>
      </c>
      <c r="D964" s="224" t="s">
        <v>529</v>
      </c>
      <c r="E964" s="225" t="s">
        <v>337</v>
      </c>
      <c r="F964" s="224" t="s">
        <v>99</v>
      </c>
      <c r="G964" s="224"/>
      <c r="H964" s="228">
        <f t="shared" si="318"/>
        <v>0</v>
      </c>
      <c r="I964" s="228"/>
      <c r="J964" s="231">
        <f t="shared" si="308"/>
        <v>0</v>
      </c>
      <c r="K964" s="118"/>
      <c r="L964" s="118"/>
      <c r="M964" s="231">
        <f t="shared" si="310"/>
        <v>0</v>
      </c>
      <c r="N964" s="118"/>
      <c r="O964" s="272"/>
      <c r="P964" s="281">
        <f t="shared" si="311"/>
        <v>0</v>
      </c>
    </row>
    <row r="965" spans="1:16" ht="25.5" hidden="1">
      <c r="A965" s="227" t="s">
        <v>100</v>
      </c>
      <c r="B965" s="230" t="s">
        <v>404</v>
      </c>
      <c r="C965" s="224" t="s">
        <v>95</v>
      </c>
      <c r="D965" s="224" t="s">
        <v>529</v>
      </c>
      <c r="E965" s="225" t="s">
        <v>337</v>
      </c>
      <c r="F965" s="224" t="s">
        <v>101</v>
      </c>
      <c r="G965" s="224"/>
      <c r="H965" s="228">
        <f t="shared" si="318"/>
        <v>0</v>
      </c>
      <c r="I965" s="228"/>
      <c r="J965" s="231">
        <f t="shared" si="308"/>
        <v>0</v>
      </c>
      <c r="K965" s="118"/>
      <c r="L965" s="118"/>
      <c r="M965" s="231">
        <f t="shared" si="310"/>
        <v>0</v>
      </c>
      <c r="N965" s="118"/>
      <c r="O965" s="272"/>
      <c r="P965" s="281">
        <f t="shared" si="311"/>
        <v>0</v>
      </c>
    </row>
    <row r="966" spans="1:16" hidden="1">
      <c r="A966" s="227" t="s">
        <v>9</v>
      </c>
      <c r="B966" s="230" t="s">
        <v>404</v>
      </c>
      <c r="C966" s="224" t="s">
        <v>95</v>
      </c>
      <c r="D966" s="224" t="s">
        <v>529</v>
      </c>
      <c r="E966" s="225" t="s">
        <v>337</v>
      </c>
      <c r="F966" s="224" t="s">
        <v>101</v>
      </c>
      <c r="G966" s="224" t="s">
        <v>10</v>
      </c>
      <c r="H966" s="233"/>
      <c r="I966" s="233"/>
      <c r="J966" s="231">
        <f t="shared" si="308"/>
        <v>0</v>
      </c>
      <c r="K966" s="118"/>
      <c r="L966" s="118"/>
      <c r="M966" s="231">
        <f t="shared" si="310"/>
        <v>0</v>
      </c>
      <c r="N966" s="118"/>
      <c r="O966" s="272"/>
      <c r="P966" s="281">
        <f t="shared" si="311"/>
        <v>0</v>
      </c>
    </row>
    <row r="967" spans="1:16" ht="26.25" customHeight="1">
      <c r="A967" s="21" t="s">
        <v>118</v>
      </c>
      <c r="B967" s="76" t="s">
        <v>404</v>
      </c>
      <c r="C967" s="223" t="s">
        <v>95</v>
      </c>
      <c r="D967" s="223" t="s">
        <v>119</v>
      </c>
      <c r="E967" s="223"/>
      <c r="F967" s="223"/>
      <c r="G967" s="223"/>
      <c r="H967" s="229">
        <f>H986+H1010+H968</f>
        <v>819.8</v>
      </c>
      <c r="I967" s="229">
        <f>I986+I1010+I968</f>
        <v>145.6</v>
      </c>
      <c r="J967" s="231">
        <f t="shared" si="308"/>
        <v>965.4</v>
      </c>
      <c r="K967" s="229">
        <f t="shared" ref="K967:P967" si="319">K986+K1010+K968</f>
        <v>919.8</v>
      </c>
      <c r="L967" s="229">
        <f t="shared" si="319"/>
        <v>84</v>
      </c>
      <c r="M967" s="229">
        <f t="shared" si="319"/>
        <v>1003.8</v>
      </c>
      <c r="N967" s="229">
        <f t="shared" si="319"/>
        <v>819.8</v>
      </c>
      <c r="O967" s="229">
        <f t="shared" si="319"/>
        <v>90</v>
      </c>
      <c r="P967" s="229">
        <f t="shared" si="319"/>
        <v>909.8</v>
      </c>
    </row>
    <row r="968" spans="1:16" ht="24" customHeight="1">
      <c r="A968" s="36" t="s">
        <v>723</v>
      </c>
      <c r="B968" s="111" t="s">
        <v>404</v>
      </c>
      <c r="C968" s="223" t="s">
        <v>95</v>
      </c>
      <c r="D968" s="223" t="s">
        <v>119</v>
      </c>
      <c r="E968" s="223" t="s">
        <v>735</v>
      </c>
      <c r="F968" s="223"/>
      <c r="G968" s="223"/>
      <c r="H968" s="228">
        <f t="shared" ref="H968:P969" si="320">H969</f>
        <v>760</v>
      </c>
      <c r="I968" s="228">
        <f t="shared" si="320"/>
        <v>61.6</v>
      </c>
      <c r="J968" s="231">
        <f t="shared" si="308"/>
        <v>821.6</v>
      </c>
      <c r="K968" s="228">
        <f t="shared" si="320"/>
        <v>860</v>
      </c>
      <c r="L968" s="228">
        <f t="shared" si="320"/>
        <v>0</v>
      </c>
      <c r="M968" s="228">
        <f t="shared" si="320"/>
        <v>860</v>
      </c>
      <c r="N968" s="228">
        <f t="shared" si="320"/>
        <v>760</v>
      </c>
      <c r="O968" s="228">
        <f t="shared" si="320"/>
        <v>0</v>
      </c>
      <c r="P968" s="228">
        <f t="shared" si="320"/>
        <v>760</v>
      </c>
    </row>
    <row r="969" spans="1:16" ht="55.5" customHeight="1">
      <c r="A969" s="98" t="s">
        <v>724</v>
      </c>
      <c r="B969" s="111" t="s">
        <v>404</v>
      </c>
      <c r="C969" s="223" t="s">
        <v>95</v>
      </c>
      <c r="D969" s="223" t="s">
        <v>119</v>
      </c>
      <c r="E969" s="223" t="s">
        <v>725</v>
      </c>
      <c r="F969" s="223"/>
      <c r="G969" s="223"/>
      <c r="H969" s="228">
        <f t="shared" si="320"/>
        <v>760</v>
      </c>
      <c r="I969" s="228">
        <f t="shared" si="320"/>
        <v>61.6</v>
      </c>
      <c r="J969" s="231">
        <f t="shared" si="308"/>
        <v>821.6</v>
      </c>
      <c r="K969" s="228">
        <f t="shared" si="320"/>
        <v>860</v>
      </c>
      <c r="L969" s="228">
        <f t="shared" si="320"/>
        <v>0</v>
      </c>
      <c r="M969" s="228">
        <f t="shared" si="320"/>
        <v>860</v>
      </c>
      <c r="N969" s="228">
        <f t="shared" si="320"/>
        <v>760</v>
      </c>
      <c r="O969" s="228">
        <f t="shared" si="320"/>
        <v>0</v>
      </c>
      <c r="P969" s="228">
        <f t="shared" si="320"/>
        <v>760</v>
      </c>
    </row>
    <row r="970" spans="1:16" ht="39" customHeight="1">
      <c r="A970" s="72" t="s">
        <v>869</v>
      </c>
      <c r="B970" s="82" t="s">
        <v>404</v>
      </c>
      <c r="C970" s="223" t="s">
        <v>95</v>
      </c>
      <c r="D970" s="223" t="s">
        <v>119</v>
      </c>
      <c r="E970" s="223" t="s">
        <v>754</v>
      </c>
      <c r="F970" s="223"/>
      <c r="G970" s="223"/>
      <c r="H970" s="228">
        <f t="shared" ref="H970:P970" si="321">H971+H975+H979</f>
        <v>760</v>
      </c>
      <c r="I970" s="228">
        <f t="shared" si="321"/>
        <v>61.6</v>
      </c>
      <c r="J970" s="231">
        <f t="shared" si="308"/>
        <v>821.6</v>
      </c>
      <c r="K970" s="228">
        <f t="shared" si="321"/>
        <v>860</v>
      </c>
      <c r="L970" s="228">
        <f t="shared" si="321"/>
        <v>0</v>
      </c>
      <c r="M970" s="228">
        <f t="shared" si="321"/>
        <v>860</v>
      </c>
      <c r="N970" s="228">
        <f t="shared" si="321"/>
        <v>760</v>
      </c>
      <c r="O970" s="228">
        <f t="shared" si="321"/>
        <v>0</v>
      </c>
      <c r="P970" s="228">
        <f t="shared" si="321"/>
        <v>760</v>
      </c>
    </row>
    <row r="971" spans="1:16" ht="28.5" customHeight="1">
      <c r="A971" s="226" t="s">
        <v>891</v>
      </c>
      <c r="B971" s="110" t="s">
        <v>404</v>
      </c>
      <c r="C971" s="224" t="s">
        <v>95</v>
      </c>
      <c r="D971" s="224" t="s">
        <v>119</v>
      </c>
      <c r="E971" s="60" t="s">
        <v>890</v>
      </c>
      <c r="F971" s="223"/>
      <c r="G971" s="223"/>
      <c r="H971" s="228">
        <f t="shared" ref="H971:N973" si="322">H972</f>
        <v>0</v>
      </c>
      <c r="I971" s="228">
        <f t="shared" si="322"/>
        <v>61.6</v>
      </c>
      <c r="J971" s="231">
        <f t="shared" si="308"/>
        <v>61.6</v>
      </c>
      <c r="K971" s="228">
        <f t="shared" si="322"/>
        <v>0</v>
      </c>
      <c r="L971" s="228"/>
      <c r="M971" s="231">
        <f t="shared" si="310"/>
        <v>0</v>
      </c>
      <c r="N971" s="228">
        <f t="shared" si="322"/>
        <v>0</v>
      </c>
      <c r="O971" s="272"/>
      <c r="P971" s="281">
        <f t="shared" si="311"/>
        <v>0</v>
      </c>
    </row>
    <row r="972" spans="1:16" ht="23.25" customHeight="1">
      <c r="A972" s="20" t="s">
        <v>123</v>
      </c>
      <c r="B972" s="75" t="s">
        <v>404</v>
      </c>
      <c r="C972" s="224" t="s">
        <v>95</v>
      </c>
      <c r="D972" s="224" t="s">
        <v>119</v>
      </c>
      <c r="E972" s="60" t="s">
        <v>890</v>
      </c>
      <c r="F972" s="224" t="s">
        <v>124</v>
      </c>
      <c r="G972" s="224"/>
      <c r="H972" s="228">
        <f t="shared" si="322"/>
        <v>0</v>
      </c>
      <c r="I972" s="228">
        <f t="shared" si="322"/>
        <v>61.6</v>
      </c>
      <c r="J972" s="231">
        <f t="shared" si="308"/>
        <v>61.6</v>
      </c>
      <c r="K972" s="228">
        <f t="shared" si="322"/>
        <v>0</v>
      </c>
      <c r="L972" s="228"/>
      <c r="M972" s="231">
        <f t="shared" si="310"/>
        <v>0</v>
      </c>
      <c r="N972" s="228">
        <f t="shared" si="322"/>
        <v>0</v>
      </c>
      <c r="O972" s="272"/>
      <c r="P972" s="281">
        <f t="shared" si="311"/>
        <v>0</v>
      </c>
    </row>
    <row r="973" spans="1:16" ht="38.25">
      <c r="A973" s="20" t="s">
        <v>125</v>
      </c>
      <c r="B973" s="75" t="s">
        <v>404</v>
      </c>
      <c r="C973" s="224" t="s">
        <v>95</v>
      </c>
      <c r="D973" s="224" t="s">
        <v>119</v>
      </c>
      <c r="E973" s="60" t="s">
        <v>890</v>
      </c>
      <c r="F973" s="224" t="s">
        <v>126</v>
      </c>
      <c r="G973" s="224"/>
      <c r="H973" s="228">
        <f t="shared" si="322"/>
        <v>0</v>
      </c>
      <c r="I973" s="228">
        <f t="shared" si="322"/>
        <v>61.6</v>
      </c>
      <c r="J973" s="231">
        <f t="shared" si="308"/>
        <v>61.6</v>
      </c>
      <c r="K973" s="228">
        <f t="shared" si="322"/>
        <v>0</v>
      </c>
      <c r="L973" s="228"/>
      <c r="M973" s="231">
        <f t="shared" si="310"/>
        <v>0</v>
      </c>
      <c r="N973" s="228">
        <f t="shared" si="322"/>
        <v>0</v>
      </c>
      <c r="O973" s="272"/>
      <c r="P973" s="281">
        <f t="shared" si="311"/>
        <v>0</v>
      </c>
    </row>
    <row r="974" spans="1:16" ht="15.75" customHeight="1">
      <c r="A974" s="20" t="s">
        <v>625</v>
      </c>
      <c r="B974" s="75" t="s">
        <v>404</v>
      </c>
      <c r="C974" s="224" t="s">
        <v>95</v>
      </c>
      <c r="D974" s="224" t="s">
        <v>119</v>
      </c>
      <c r="E974" s="60" t="s">
        <v>890</v>
      </c>
      <c r="F974" s="224" t="s">
        <v>126</v>
      </c>
      <c r="G974" s="224" t="s">
        <v>10</v>
      </c>
      <c r="H974" s="233"/>
      <c r="I974" s="233">
        <v>61.6</v>
      </c>
      <c r="J974" s="231">
        <f t="shared" si="308"/>
        <v>61.6</v>
      </c>
      <c r="K974" s="118"/>
      <c r="L974" s="118"/>
      <c r="M974" s="231">
        <f t="shared" si="310"/>
        <v>0</v>
      </c>
      <c r="N974" s="118"/>
      <c r="O974" s="272"/>
      <c r="P974" s="281">
        <f t="shared" si="311"/>
        <v>0</v>
      </c>
    </row>
    <row r="975" spans="1:16" ht="58.5" hidden="1" customHeight="1">
      <c r="A975" s="226" t="s">
        <v>335</v>
      </c>
      <c r="B975" s="110" t="s">
        <v>404</v>
      </c>
      <c r="C975" s="224" t="s">
        <v>95</v>
      </c>
      <c r="D975" s="224" t="s">
        <v>119</v>
      </c>
      <c r="E975" s="60" t="s">
        <v>755</v>
      </c>
      <c r="F975" s="223"/>
      <c r="G975" s="223"/>
      <c r="H975" s="228">
        <f t="shared" ref="H975:H977" si="323">H976</f>
        <v>0</v>
      </c>
      <c r="I975" s="228"/>
      <c r="J975" s="231">
        <f t="shared" si="308"/>
        <v>0</v>
      </c>
      <c r="K975" s="118"/>
      <c r="L975" s="118"/>
      <c r="M975" s="231">
        <f t="shared" si="310"/>
        <v>0</v>
      </c>
      <c r="N975" s="118"/>
      <c r="O975" s="272"/>
      <c r="P975" s="281">
        <f t="shared" si="311"/>
        <v>0</v>
      </c>
    </row>
    <row r="976" spans="1:16" ht="26.25" hidden="1" customHeight="1">
      <c r="A976" s="20" t="s">
        <v>123</v>
      </c>
      <c r="B976" s="75" t="s">
        <v>404</v>
      </c>
      <c r="C976" s="224" t="s">
        <v>95</v>
      </c>
      <c r="D976" s="224" t="s">
        <v>119</v>
      </c>
      <c r="E976" s="60" t="s">
        <v>755</v>
      </c>
      <c r="F976" s="224" t="s">
        <v>124</v>
      </c>
      <c r="G976" s="224"/>
      <c r="H976" s="228">
        <f t="shared" si="323"/>
        <v>0</v>
      </c>
      <c r="I976" s="228"/>
      <c r="J976" s="231">
        <f t="shared" si="308"/>
        <v>0</v>
      </c>
      <c r="K976" s="118"/>
      <c r="L976" s="118"/>
      <c r="M976" s="231">
        <f t="shared" si="310"/>
        <v>0</v>
      </c>
      <c r="N976" s="118"/>
      <c r="O976" s="272"/>
      <c r="P976" s="281">
        <f t="shared" si="311"/>
        <v>0</v>
      </c>
    </row>
    <row r="977" spans="1:16" ht="39.75" hidden="1" customHeight="1">
      <c r="A977" s="20" t="s">
        <v>125</v>
      </c>
      <c r="B977" s="75" t="s">
        <v>404</v>
      </c>
      <c r="C977" s="224" t="s">
        <v>95</v>
      </c>
      <c r="D977" s="224" t="s">
        <v>119</v>
      </c>
      <c r="E977" s="60" t="s">
        <v>755</v>
      </c>
      <c r="F977" s="224" t="s">
        <v>126</v>
      </c>
      <c r="G977" s="224"/>
      <c r="H977" s="228">
        <f t="shared" si="323"/>
        <v>0</v>
      </c>
      <c r="I977" s="228"/>
      <c r="J977" s="231">
        <f t="shared" si="308"/>
        <v>0</v>
      </c>
      <c r="K977" s="118"/>
      <c r="L977" s="118"/>
      <c r="M977" s="231">
        <f t="shared" si="310"/>
        <v>0</v>
      </c>
      <c r="N977" s="118"/>
      <c r="O977" s="272"/>
      <c r="P977" s="281">
        <f t="shared" si="311"/>
        <v>0</v>
      </c>
    </row>
    <row r="978" spans="1:16" hidden="1">
      <c r="A978" s="20" t="s">
        <v>11</v>
      </c>
      <c r="B978" s="75" t="s">
        <v>404</v>
      </c>
      <c r="C978" s="224" t="s">
        <v>95</v>
      </c>
      <c r="D978" s="224" t="s">
        <v>119</v>
      </c>
      <c r="E978" s="60" t="s">
        <v>755</v>
      </c>
      <c r="F978" s="224" t="s">
        <v>126</v>
      </c>
      <c r="G978" s="224" t="s">
        <v>12</v>
      </c>
      <c r="H978" s="233"/>
      <c r="I978" s="233"/>
      <c r="J978" s="231">
        <f t="shared" si="308"/>
        <v>0</v>
      </c>
      <c r="K978" s="118"/>
      <c r="L978" s="118"/>
      <c r="M978" s="231">
        <f t="shared" si="310"/>
        <v>0</v>
      </c>
      <c r="N978" s="118"/>
      <c r="O978" s="272"/>
      <c r="P978" s="281">
        <f t="shared" si="311"/>
        <v>0</v>
      </c>
    </row>
    <row r="979" spans="1:16" ht="28.5" customHeight="1">
      <c r="A979" s="226" t="s">
        <v>756</v>
      </c>
      <c r="B979" s="110" t="s">
        <v>404</v>
      </c>
      <c r="C979" s="224" t="s">
        <v>95</v>
      </c>
      <c r="D979" s="224" t="s">
        <v>119</v>
      </c>
      <c r="E979" s="225" t="s">
        <v>757</v>
      </c>
      <c r="F979" s="224"/>
      <c r="G979" s="224"/>
      <c r="H979" s="228">
        <f t="shared" ref="H979:P979" si="324">H983</f>
        <v>760</v>
      </c>
      <c r="I979" s="228">
        <f t="shared" si="324"/>
        <v>0</v>
      </c>
      <c r="J979" s="231">
        <f t="shared" si="308"/>
        <v>760</v>
      </c>
      <c r="K979" s="228">
        <f t="shared" si="324"/>
        <v>860</v>
      </c>
      <c r="L979" s="228">
        <f t="shared" si="324"/>
        <v>0</v>
      </c>
      <c r="M979" s="228">
        <f t="shared" si="324"/>
        <v>860</v>
      </c>
      <c r="N979" s="228">
        <f t="shared" si="324"/>
        <v>760</v>
      </c>
      <c r="O979" s="228">
        <f t="shared" si="324"/>
        <v>0</v>
      </c>
      <c r="P979" s="228">
        <f t="shared" si="324"/>
        <v>760</v>
      </c>
    </row>
    <row r="980" spans="1:16" ht="38.25" hidden="1">
      <c r="A980" s="226" t="s">
        <v>26</v>
      </c>
      <c r="B980" s="230" t="s">
        <v>404</v>
      </c>
      <c r="C980" s="224" t="s">
        <v>95</v>
      </c>
      <c r="D980" s="224" t="s">
        <v>119</v>
      </c>
      <c r="E980" s="225" t="s">
        <v>332</v>
      </c>
      <c r="F980" s="224" t="s">
        <v>27</v>
      </c>
      <c r="G980" s="224"/>
      <c r="H980" s="228">
        <f t="shared" ref="H980:H981" si="325">H981</f>
        <v>0</v>
      </c>
      <c r="I980" s="228"/>
      <c r="J980" s="231">
        <f t="shared" si="308"/>
        <v>0</v>
      </c>
      <c r="K980" s="118"/>
      <c r="L980" s="118"/>
      <c r="M980" s="231">
        <f t="shared" si="310"/>
        <v>0</v>
      </c>
      <c r="N980" s="118"/>
      <c r="O980" s="272"/>
      <c r="P980" s="281">
        <f t="shared" si="311"/>
        <v>0</v>
      </c>
    </row>
    <row r="981" spans="1:16" ht="51" hidden="1">
      <c r="A981" s="226" t="s">
        <v>131</v>
      </c>
      <c r="B981" s="230" t="s">
        <v>404</v>
      </c>
      <c r="C981" s="224" t="s">
        <v>95</v>
      </c>
      <c r="D981" s="224" t="s">
        <v>119</v>
      </c>
      <c r="E981" s="225" t="s">
        <v>332</v>
      </c>
      <c r="F981" s="224" t="s">
        <v>29</v>
      </c>
      <c r="G981" s="224"/>
      <c r="H981" s="228">
        <f t="shared" si="325"/>
        <v>0</v>
      </c>
      <c r="I981" s="228"/>
      <c r="J981" s="231">
        <f t="shared" si="308"/>
        <v>0</v>
      </c>
      <c r="K981" s="118"/>
      <c r="L981" s="118"/>
      <c r="M981" s="231">
        <f t="shared" si="310"/>
        <v>0</v>
      </c>
      <c r="N981" s="118"/>
      <c r="O981" s="272"/>
      <c r="P981" s="281">
        <f t="shared" si="311"/>
        <v>0</v>
      </c>
    </row>
    <row r="982" spans="1:16" hidden="1">
      <c r="A982" s="226" t="s">
        <v>9</v>
      </c>
      <c r="B982" s="110" t="s">
        <v>404</v>
      </c>
      <c r="C982" s="224" t="s">
        <v>95</v>
      </c>
      <c r="D982" s="224" t="s">
        <v>119</v>
      </c>
      <c r="E982" s="225" t="s">
        <v>332</v>
      </c>
      <c r="F982" s="224" t="s">
        <v>29</v>
      </c>
      <c r="G982" s="224" t="s">
        <v>10</v>
      </c>
      <c r="H982" s="233"/>
      <c r="I982" s="233"/>
      <c r="J982" s="231">
        <f t="shared" si="308"/>
        <v>0</v>
      </c>
      <c r="K982" s="118"/>
      <c r="L982" s="118"/>
      <c r="M982" s="231">
        <f t="shared" si="310"/>
        <v>0</v>
      </c>
      <c r="N982" s="118"/>
      <c r="O982" s="272"/>
      <c r="P982" s="281">
        <f t="shared" si="311"/>
        <v>0</v>
      </c>
    </row>
    <row r="983" spans="1:16" ht="49.5" customHeight="1">
      <c r="A983" s="227" t="s">
        <v>174</v>
      </c>
      <c r="B983" s="110" t="s">
        <v>404</v>
      </c>
      <c r="C983" s="224" t="s">
        <v>95</v>
      </c>
      <c r="D983" s="224" t="s">
        <v>119</v>
      </c>
      <c r="E983" s="225" t="s">
        <v>757</v>
      </c>
      <c r="F983" s="224" t="s">
        <v>99</v>
      </c>
      <c r="G983" s="224"/>
      <c r="H983" s="228">
        <f t="shared" ref="H983:P984" si="326">H984</f>
        <v>760</v>
      </c>
      <c r="I983" s="228">
        <f t="shared" si="326"/>
        <v>0</v>
      </c>
      <c r="J983" s="231">
        <f t="shared" si="308"/>
        <v>760</v>
      </c>
      <c r="K983" s="228">
        <f t="shared" si="326"/>
        <v>860</v>
      </c>
      <c r="L983" s="228">
        <f t="shared" si="326"/>
        <v>0</v>
      </c>
      <c r="M983" s="228">
        <f t="shared" si="326"/>
        <v>860</v>
      </c>
      <c r="N983" s="228">
        <f t="shared" si="326"/>
        <v>760</v>
      </c>
      <c r="O983" s="228">
        <f t="shared" si="326"/>
        <v>0</v>
      </c>
      <c r="P983" s="228">
        <f t="shared" si="326"/>
        <v>760</v>
      </c>
    </row>
    <row r="984" spans="1:16" ht="13.5" customHeight="1">
      <c r="A984" s="227" t="s">
        <v>100</v>
      </c>
      <c r="B984" s="110" t="s">
        <v>404</v>
      </c>
      <c r="C984" s="224" t="s">
        <v>95</v>
      </c>
      <c r="D984" s="224" t="s">
        <v>119</v>
      </c>
      <c r="E984" s="225" t="s">
        <v>757</v>
      </c>
      <c r="F984" s="224" t="s">
        <v>101</v>
      </c>
      <c r="G984" s="224"/>
      <c r="H984" s="228">
        <f t="shared" si="326"/>
        <v>760</v>
      </c>
      <c r="I984" s="228">
        <f t="shared" si="326"/>
        <v>0</v>
      </c>
      <c r="J984" s="231">
        <f t="shared" si="308"/>
        <v>760</v>
      </c>
      <c r="K984" s="228">
        <f t="shared" si="326"/>
        <v>860</v>
      </c>
      <c r="L984" s="228">
        <f t="shared" si="326"/>
        <v>0</v>
      </c>
      <c r="M984" s="228">
        <f t="shared" si="326"/>
        <v>860</v>
      </c>
      <c r="N984" s="228">
        <f t="shared" si="326"/>
        <v>760</v>
      </c>
      <c r="O984" s="228">
        <f t="shared" si="326"/>
        <v>0</v>
      </c>
      <c r="P984" s="228">
        <f t="shared" si="326"/>
        <v>760</v>
      </c>
    </row>
    <row r="985" spans="1:16">
      <c r="A985" s="227" t="s">
        <v>9</v>
      </c>
      <c r="B985" s="110" t="s">
        <v>404</v>
      </c>
      <c r="C985" s="224" t="s">
        <v>95</v>
      </c>
      <c r="D985" s="224" t="s">
        <v>119</v>
      </c>
      <c r="E985" s="225" t="s">
        <v>757</v>
      </c>
      <c r="F985" s="224" t="s">
        <v>101</v>
      </c>
      <c r="G985" s="224" t="s">
        <v>10</v>
      </c>
      <c r="H985" s="233">
        <v>760</v>
      </c>
      <c r="I985" s="233"/>
      <c r="J985" s="231">
        <f t="shared" si="308"/>
        <v>760</v>
      </c>
      <c r="K985" s="120">
        <v>860</v>
      </c>
      <c r="L985" s="120"/>
      <c r="M985" s="231">
        <f t="shared" si="310"/>
        <v>860</v>
      </c>
      <c r="N985" s="120">
        <v>760</v>
      </c>
      <c r="O985" s="272"/>
      <c r="P985" s="281">
        <f t="shared" si="311"/>
        <v>760</v>
      </c>
    </row>
    <row r="986" spans="1:16" ht="51">
      <c r="A986" s="158" t="s">
        <v>951</v>
      </c>
      <c r="B986" s="162" t="s">
        <v>404</v>
      </c>
      <c r="C986" s="163" t="s">
        <v>95</v>
      </c>
      <c r="D986" s="163" t="s">
        <v>119</v>
      </c>
      <c r="E986" s="24" t="s">
        <v>952</v>
      </c>
      <c r="F986" s="163"/>
      <c r="G986" s="163"/>
      <c r="H986" s="229">
        <f>H987+H992+H998</f>
        <v>0</v>
      </c>
      <c r="I986" s="229">
        <f t="shared" ref="I986:P986" si="327">I987+I992+I998</f>
        <v>84</v>
      </c>
      <c r="J986" s="229">
        <f t="shared" si="327"/>
        <v>84</v>
      </c>
      <c r="K986" s="229">
        <f t="shared" si="327"/>
        <v>0</v>
      </c>
      <c r="L986" s="229">
        <f t="shared" si="327"/>
        <v>84</v>
      </c>
      <c r="M986" s="229">
        <f t="shared" si="327"/>
        <v>84</v>
      </c>
      <c r="N986" s="229">
        <f t="shared" si="327"/>
        <v>0</v>
      </c>
      <c r="O986" s="229">
        <f t="shared" si="327"/>
        <v>90</v>
      </c>
      <c r="P986" s="229">
        <f t="shared" si="327"/>
        <v>90</v>
      </c>
    </row>
    <row r="987" spans="1:16" ht="40.5" customHeight="1">
      <c r="A987" s="158" t="s">
        <v>953</v>
      </c>
      <c r="B987" s="162" t="s">
        <v>404</v>
      </c>
      <c r="C987" s="163" t="s">
        <v>95</v>
      </c>
      <c r="D987" s="163" t="s">
        <v>119</v>
      </c>
      <c r="E987" s="24" t="s">
        <v>955</v>
      </c>
      <c r="F987" s="163"/>
      <c r="G987" s="163"/>
      <c r="H987" s="229">
        <f>H988</f>
        <v>0</v>
      </c>
      <c r="I987" s="229">
        <f t="shared" ref="I987:P987" si="328">I988</f>
        <v>10</v>
      </c>
      <c r="J987" s="229">
        <f t="shared" si="328"/>
        <v>10</v>
      </c>
      <c r="K987" s="229">
        <f t="shared" si="328"/>
        <v>0</v>
      </c>
      <c r="L987" s="229">
        <f t="shared" si="328"/>
        <v>10</v>
      </c>
      <c r="M987" s="229">
        <f t="shared" si="328"/>
        <v>10</v>
      </c>
      <c r="N987" s="229">
        <f t="shared" si="328"/>
        <v>0</v>
      </c>
      <c r="O987" s="229">
        <f t="shared" si="328"/>
        <v>12</v>
      </c>
      <c r="P987" s="229">
        <f t="shared" si="328"/>
        <v>12</v>
      </c>
    </row>
    <row r="988" spans="1:16" ht="15" customHeight="1">
      <c r="A988" s="193" t="s">
        <v>214</v>
      </c>
      <c r="B988" s="164" t="s">
        <v>404</v>
      </c>
      <c r="C988" s="165" t="s">
        <v>95</v>
      </c>
      <c r="D988" s="165" t="s">
        <v>119</v>
      </c>
      <c r="E988" s="27" t="s">
        <v>956</v>
      </c>
      <c r="F988" s="165"/>
      <c r="G988" s="165"/>
      <c r="H988" s="228">
        <f t="shared" ref="H988:P990" si="329">H989</f>
        <v>0</v>
      </c>
      <c r="I988" s="228">
        <f t="shared" si="329"/>
        <v>10</v>
      </c>
      <c r="J988" s="228">
        <f t="shared" si="329"/>
        <v>10</v>
      </c>
      <c r="K988" s="228">
        <f t="shared" si="329"/>
        <v>0</v>
      </c>
      <c r="L988" s="228">
        <f t="shared" si="329"/>
        <v>10</v>
      </c>
      <c r="M988" s="228">
        <f t="shared" si="329"/>
        <v>10</v>
      </c>
      <c r="N988" s="228">
        <f t="shared" si="329"/>
        <v>0</v>
      </c>
      <c r="O988" s="228">
        <f t="shared" si="329"/>
        <v>12</v>
      </c>
      <c r="P988" s="228">
        <f t="shared" si="329"/>
        <v>12</v>
      </c>
    </row>
    <row r="989" spans="1:16" ht="27.75" customHeight="1">
      <c r="A989" s="226" t="s">
        <v>35</v>
      </c>
      <c r="B989" s="164" t="s">
        <v>404</v>
      </c>
      <c r="C989" s="165" t="s">
        <v>95</v>
      </c>
      <c r="D989" s="165" t="s">
        <v>119</v>
      </c>
      <c r="E989" s="27" t="s">
        <v>956</v>
      </c>
      <c r="F989" s="165" t="s">
        <v>27</v>
      </c>
      <c r="G989" s="165"/>
      <c r="H989" s="228">
        <f t="shared" si="329"/>
        <v>0</v>
      </c>
      <c r="I989" s="228">
        <f t="shared" si="329"/>
        <v>10</v>
      </c>
      <c r="J989" s="228">
        <f t="shared" si="329"/>
        <v>10</v>
      </c>
      <c r="K989" s="228">
        <f t="shared" si="329"/>
        <v>0</v>
      </c>
      <c r="L989" s="228">
        <f t="shared" si="329"/>
        <v>10</v>
      </c>
      <c r="M989" s="228">
        <f t="shared" si="329"/>
        <v>10</v>
      </c>
      <c r="N989" s="228">
        <f t="shared" si="329"/>
        <v>0</v>
      </c>
      <c r="O989" s="228">
        <f t="shared" si="329"/>
        <v>12</v>
      </c>
      <c r="P989" s="228">
        <f t="shared" si="329"/>
        <v>12</v>
      </c>
    </row>
    <row r="990" spans="1:16" ht="42" customHeight="1">
      <c r="A990" s="226" t="s">
        <v>28</v>
      </c>
      <c r="B990" s="164" t="s">
        <v>404</v>
      </c>
      <c r="C990" s="165" t="s">
        <v>95</v>
      </c>
      <c r="D990" s="165" t="s">
        <v>119</v>
      </c>
      <c r="E990" s="27" t="s">
        <v>956</v>
      </c>
      <c r="F990" s="165" t="s">
        <v>76</v>
      </c>
      <c r="G990" s="165"/>
      <c r="H990" s="228">
        <f t="shared" si="329"/>
        <v>0</v>
      </c>
      <c r="I990" s="228">
        <f t="shared" si="329"/>
        <v>10</v>
      </c>
      <c r="J990" s="228">
        <f t="shared" si="329"/>
        <v>10</v>
      </c>
      <c r="K990" s="228">
        <f t="shared" si="329"/>
        <v>0</v>
      </c>
      <c r="L990" s="228">
        <f t="shared" si="329"/>
        <v>10</v>
      </c>
      <c r="M990" s="228">
        <f t="shared" si="329"/>
        <v>10</v>
      </c>
      <c r="N990" s="228">
        <f t="shared" si="329"/>
        <v>0</v>
      </c>
      <c r="O990" s="228">
        <f t="shared" si="329"/>
        <v>12</v>
      </c>
      <c r="P990" s="228">
        <f t="shared" si="329"/>
        <v>12</v>
      </c>
    </row>
    <row r="991" spans="1:16">
      <c r="A991" s="226" t="s">
        <v>9</v>
      </c>
      <c r="B991" s="164" t="s">
        <v>404</v>
      </c>
      <c r="C991" s="165" t="s">
        <v>95</v>
      </c>
      <c r="D991" s="165" t="s">
        <v>119</v>
      </c>
      <c r="E991" s="27" t="s">
        <v>956</v>
      </c>
      <c r="F991" s="165" t="s">
        <v>76</v>
      </c>
      <c r="G991" s="165" t="s">
        <v>10</v>
      </c>
      <c r="H991" s="228"/>
      <c r="I991" s="228">
        <v>10</v>
      </c>
      <c r="J991" s="231">
        <f t="shared" si="308"/>
        <v>10</v>
      </c>
      <c r="K991" s="118"/>
      <c r="L991" s="120">
        <v>10</v>
      </c>
      <c r="M991" s="231">
        <f t="shared" si="310"/>
        <v>10</v>
      </c>
      <c r="N991" s="118"/>
      <c r="O991" s="281">
        <v>12</v>
      </c>
      <c r="P991" s="281">
        <f t="shared" si="311"/>
        <v>12</v>
      </c>
    </row>
    <row r="992" spans="1:16" s="252" customFormat="1" ht="51">
      <c r="A992" s="64" t="s">
        <v>963</v>
      </c>
      <c r="B992" s="164" t="s">
        <v>404</v>
      </c>
      <c r="C992" s="165" t="s">
        <v>95</v>
      </c>
      <c r="D992" s="165" t="s">
        <v>119</v>
      </c>
      <c r="E992" s="27" t="s">
        <v>957</v>
      </c>
      <c r="F992" s="165"/>
      <c r="G992" s="165"/>
      <c r="H992" s="228">
        <f t="shared" ref="H992:P996" si="330">H993</f>
        <v>0</v>
      </c>
      <c r="I992" s="228">
        <f t="shared" si="330"/>
        <v>64</v>
      </c>
      <c r="J992" s="228">
        <f t="shared" si="330"/>
        <v>64</v>
      </c>
      <c r="K992" s="228">
        <f t="shared" si="330"/>
        <v>0</v>
      </c>
      <c r="L992" s="228">
        <f t="shared" si="330"/>
        <v>64</v>
      </c>
      <c r="M992" s="228">
        <f t="shared" si="330"/>
        <v>64</v>
      </c>
      <c r="N992" s="228">
        <f t="shared" si="330"/>
        <v>0</v>
      </c>
      <c r="O992" s="228">
        <f t="shared" si="330"/>
        <v>66</v>
      </c>
      <c r="P992" s="228">
        <f t="shared" si="330"/>
        <v>66</v>
      </c>
    </row>
    <row r="993" spans="1:16" ht="38.25">
      <c r="A993" s="193" t="s">
        <v>537</v>
      </c>
      <c r="B993" s="164" t="s">
        <v>404</v>
      </c>
      <c r="C993" s="165" t="s">
        <v>95</v>
      </c>
      <c r="D993" s="165" t="s">
        <v>119</v>
      </c>
      <c r="E993" s="27" t="s">
        <v>958</v>
      </c>
      <c r="F993" s="165"/>
      <c r="G993" s="165"/>
      <c r="H993" s="228">
        <f t="shared" si="330"/>
        <v>0</v>
      </c>
      <c r="I993" s="228">
        <f t="shared" si="330"/>
        <v>64</v>
      </c>
      <c r="J993" s="228">
        <f t="shared" si="330"/>
        <v>64</v>
      </c>
      <c r="K993" s="228">
        <f t="shared" si="330"/>
        <v>0</v>
      </c>
      <c r="L993" s="228">
        <f t="shared" si="330"/>
        <v>64</v>
      </c>
      <c r="M993" s="228">
        <f t="shared" si="330"/>
        <v>64</v>
      </c>
      <c r="N993" s="228">
        <f t="shared" si="330"/>
        <v>0</v>
      </c>
      <c r="O993" s="228">
        <f t="shared" si="330"/>
        <v>66</v>
      </c>
      <c r="P993" s="228">
        <f t="shared" si="330"/>
        <v>66</v>
      </c>
    </row>
    <row r="994" spans="1:16" ht="17.25" customHeight="1">
      <c r="A994" s="193" t="s">
        <v>214</v>
      </c>
      <c r="B994" s="164" t="s">
        <v>404</v>
      </c>
      <c r="C994" s="165" t="s">
        <v>95</v>
      </c>
      <c r="D994" s="165" t="s">
        <v>119</v>
      </c>
      <c r="E994" s="27" t="s">
        <v>959</v>
      </c>
      <c r="F994" s="165"/>
      <c r="G994" s="165"/>
      <c r="H994" s="228">
        <f t="shared" si="330"/>
        <v>0</v>
      </c>
      <c r="I994" s="228">
        <f t="shared" si="330"/>
        <v>64</v>
      </c>
      <c r="J994" s="228">
        <f t="shared" si="330"/>
        <v>64</v>
      </c>
      <c r="K994" s="228">
        <f t="shared" si="330"/>
        <v>0</v>
      </c>
      <c r="L994" s="228">
        <f t="shared" si="330"/>
        <v>64</v>
      </c>
      <c r="M994" s="228">
        <f t="shared" si="330"/>
        <v>64</v>
      </c>
      <c r="N994" s="228">
        <f t="shared" si="330"/>
        <v>0</v>
      </c>
      <c r="O994" s="228">
        <f t="shared" si="330"/>
        <v>66</v>
      </c>
      <c r="P994" s="228">
        <f t="shared" si="330"/>
        <v>66</v>
      </c>
    </row>
    <row r="995" spans="1:16" ht="28.5" customHeight="1">
      <c r="A995" s="226" t="s">
        <v>35</v>
      </c>
      <c r="B995" s="164" t="s">
        <v>404</v>
      </c>
      <c r="C995" s="165" t="s">
        <v>95</v>
      </c>
      <c r="D995" s="165" t="s">
        <v>119</v>
      </c>
      <c r="E995" s="27" t="s">
        <v>959</v>
      </c>
      <c r="F995" s="165" t="s">
        <v>27</v>
      </c>
      <c r="G995" s="165"/>
      <c r="H995" s="228">
        <f t="shared" si="330"/>
        <v>0</v>
      </c>
      <c r="I995" s="228">
        <f t="shared" si="330"/>
        <v>64</v>
      </c>
      <c r="J995" s="228">
        <f t="shared" si="330"/>
        <v>64</v>
      </c>
      <c r="K995" s="228">
        <f t="shared" si="330"/>
        <v>0</v>
      </c>
      <c r="L995" s="228">
        <f t="shared" si="330"/>
        <v>64</v>
      </c>
      <c r="M995" s="228">
        <f t="shared" si="330"/>
        <v>64</v>
      </c>
      <c r="N995" s="228">
        <f t="shared" si="330"/>
        <v>0</v>
      </c>
      <c r="O995" s="228">
        <f t="shared" si="330"/>
        <v>66</v>
      </c>
      <c r="P995" s="228">
        <f t="shared" si="330"/>
        <v>66</v>
      </c>
    </row>
    <row r="996" spans="1:16" ht="40.5" customHeight="1">
      <c r="A996" s="226" t="s">
        <v>28</v>
      </c>
      <c r="B996" s="164" t="s">
        <v>404</v>
      </c>
      <c r="C996" s="165" t="s">
        <v>95</v>
      </c>
      <c r="D996" s="165" t="s">
        <v>119</v>
      </c>
      <c r="E996" s="27" t="s">
        <v>959</v>
      </c>
      <c r="F996" s="165" t="s">
        <v>76</v>
      </c>
      <c r="G996" s="165"/>
      <c r="H996" s="228">
        <f t="shared" si="330"/>
        <v>0</v>
      </c>
      <c r="I996" s="228">
        <f t="shared" si="330"/>
        <v>64</v>
      </c>
      <c r="J996" s="228">
        <f t="shared" si="330"/>
        <v>64</v>
      </c>
      <c r="K996" s="228">
        <f t="shared" si="330"/>
        <v>0</v>
      </c>
      <c r="L996" s="228">
        <f t="shared" si="330"/>
        <v>64</v>
      </c>
      <c r="M996" s="228">
        <f t="shared" si="330"/>
        <v>64</v>
      </c>
      <c r="N996" s="228">
        <f t="shared" si="330"/>
        <v>0</v>
      </c>
      <c r="O996" s="228">
        <f t="shared" si="330"/>
        <v>66</v>
      </c>
      <c r="P996" s="228">
        <f t="shared" si="330"/>
        <v>66</v>
      </c>
    </row>
    <row r="997" spans="1:16">
      <c r="A997" s="226" t="s">
        <v>9</v>
      </c>
      <c r="B997" s="164" t="s">
        <v>404</v>
      </c>
      <c r="C997" s="165" t="s">
        <v>95</v>
      </c>
      <c r="D997" s="165" t="s">
        <v>119</v>
      </c>
      <c r="E997" s="27" t="s">
        <v>959</v>
      </c>
      <c r="F997" s="165" t="s">
        <v>76</v>
      </c>
      <c r="G997" s="165" t="s">
        <v>10</v>
      </c>
      <c r="H997" s="228"/>
      <c r="I997" s="228">
        <v>64</v>
      </c>
      <c r="J997" s="233">
        <f t="shared" ref="J997:J1059" si="331">H997+I997</f>
        <v>64</v>
      </c>
      <c r="K997" s="118"/>
      <c r="L997" s="118">
        <v>64</v>
      </c>
      <c r="M997" s="231">
        <f t="shared" si="310"/>
        <v>64</v>
      </c>
      <c r="N997" s="118"/>
      <c r="O997" s="281">
        <v>66</v>
      </c>
      <c r="P997" s="281">
        <f t="shared" si="311"/>
        <v>66</v>
      </c>
    </row>
    <row r="998" spans="1:16" s="252" customFormat="1" ht="63" customHeight="1">
      <c r="A998" s="64" t="s">
        <v>954</v>
      </c>
      <c r="B998" s="164" t="s">
        <v>404</v>
      </c>
      <c r="C998" s="165" t="s">
        <v>95</v>
      </c>
      <c r="D998" s="165" t="s">
        <v>119</v>
      </c>
      <c r="E998" s="27" t="s">
        <v>960</v>
      </c>
      <c r="F998" s="165"/>
      <c r="G998" s="165"/>
      <c r="H998" s="228">
        <f t="shared" ref="H998:P1002" si="332">H999</f>
        <v>0</v>
      </c>
      <c r="I998" s="228">
        <f t="shared" si="332"/>
        <v>10</v>
      </c>
      <c r="J998" s="228">
        <f t="shared" si="332"/>
        <v>10</v>
      </c>
      <c r="K998" s="228">
        <f t="shared" si="332"/>
        <v>0</v>
      </c>
      <c r="L998" s="228">
        <f t="shared" si="332"/>
        <v>10</v>
      </c>
      <c r="M998" s="228">
        <f t="shared" si="332"/>
        <v>10</v>
      </c>
      <c r="N998" s="228">
        <f t="shared" si="332"/>
        <v>0</v>
      </c>
      <c r="O998" s="228">
        <f t="shared" si="332"/>
        <v>12</v>
      </c>
      <c r="P998" s="228">
        <f t="shared" si="332"/>
        <v>12</v>
      </c>
    </row>
    <row r="999" spans="1:16" ht="54" customHeight="1">
      <c r="A999" s="193" t="s">
        <v>541</v>
      </c>
      <c r="B999" s="164" t="s">
        <v>404</v>
      </c>
      <c r="C999" s="165" t="s">
        <v>95</v>
      </c>
      <c r="D999" s="165" t="s">
        <v>119</v>
      </c>
      <c r="E999" s="27" t="s">
        <v>961</v>
      </c>
      <c r="F999" s="165"/>
      <c r="G999" s="165"/>
      <c r="H999" s="228">
        <f t="shared" si="332"/>
        <v>0</v>
      </c>
      <c r="I999" s="228">
        <f t="shared" si="332"/>
        <v>10</v>
      </c>
      <c r="J999" s="228">
        <f t="shared" si="332"/>
        <v>10</v>
      </c>
      <c r="K999" s="228">
        <f t="shared" si="332"/>
        <v>0</v>
      </c>
      <c r="L999" s="228">
        <f t="shared" si="332"/>
        <v>10</v>
      </c>
      <c r="M999" s="228">
        <f t="shared" si="332"/>
        <v>10</v>
      </c>
      <c r="N999" s="228">
        <f t="shared" si="332"/>
        <v>0</v>
      </c>
      <c r="O999" s="228">
        <f t="shared" si="332"/>
        <v>12</v>
      </c>
      <c r="P999" s="228">
        <f t="shared" si="332"/>
        <v>12</v>
      </c>
    </row>
    <row r="1000" spans="1:16" ht="15.75" customHeight="1">
      <c r="A1000" s="193" t="s">
        <v>214</v>
      </c>
      <c r="B1000" s="164" t="s">
        <v>404</v>
      </c>
      <c r="C1000" s="165" t="s">
        <v>95</v>
      </c>
      <c r="D1000" s="165" t="s">
        <v>119</v>
      </c>
      <c r="E1000" s="27" t="s">
        <v>962</v>
      </c>
      <c r="F1000" s="165"/>
      <c r="G1000" s="165"/>
      <c r="H1000" s="228">
        <f t="shared" si="332"/>
        <v>0</v>
      </c>
      <c r="I1000" s="228">
        <f t="shared" si="332"/>
        <v>10</v>
      </c>
      <c r="J1000" s="228">
        <f t="shared" si="332"/>
        <v>10</v>
      </c>
      <c r="K1000" s="228">
        <f t="shared" si="332"/>
        <v>0</v>
      </c>
      <c r="L1000" s="228">
        <f t="shared" si="332"/>
        <v>10</v>
      </c>
      <c r="M1000" s="228">
        <f t="shared" si="332"/>
        <v>10</v>
      </c>
      <c r="N1000" s="228">
        <f t="shared" si="332"/>
        <v>0</v>
      </c>
      <c r="O1000" s="228">
        <f t="shared" si="332"/>
        <v>12</v>
      </c>
      <c r="P1000" s="228">
        <f t="shared" si="332"/>
        <v>12</v>
      </c>
    </row>
    <row r="1001" spans="1:16" ht="27" customHeight="1">
      <c r="A1001" s="226" t="s">
        <v>35</v>
      </c>
      <c r="B1001" s="164" t="s">
        <v>404</v>
      </c>
      <c r="C1001" s="165" t="s">
        <v>95</v>
      </c>
      <c r="D1001" s="165" t="s">
        <v>119</v>
      </c>
      <c r="E1001" s="27" t="s">
        <v>962</v>
      </c>
      <c r="F1001" s="165" t="s">
        <v>27</v>
      </c>
      <c r="G1001" s="165"/>
      <c r="H1001" s="228">
        <f t="shared" si="332"/>
        <v>0</v>
      </c>
      <c r="I1001" s="228">
        <f t="shared" si="332"/>
        <v>10</v>
      </c>
      <c r="J1001" s="228">
        <f t="shared" si="332"/>
        <v>10</v>
      </c>
      <c r="K1001" s="228">
        <f t="shared" si="332"/>
        <v>0</v>
      </c>
      <c r="L1001" s="228">
        <f t="shared" si="332"/>
        <v>10</v>
      </c>
      <c r="M1001" s="228">
        <f t="shared" si="332"/>
        <v>10</v>
      </c>
      <c r="N1001" s="228">
        <f t="shared" si="332"/>
        <v>0</v>
      </c>
      <c r="O1001" s="228">
        <f t="shared" si="332"/>
        <v>12</v>
      </c>
      <c r="P1001" s="228">
        <f t="shared" si="332"/>
        <v>12</v>
      </c>
    </row>
    <row r="1002" spans="1:16" ht="40.5" customHeight="1">
      <c r="A1002" s="226" t="s">
        <v>28</v>
      </c>
      <c r="B1002" s="164" t="s">
        <v>404</v>
      </c>
      <c r="C1002" s="165" t="s">
        <v>95</v>
      </c>
      <c r="D1002" s="165" t="s">
        <v>119</v>
      </c>
      <c r="E1002" s="27" t="s">
        <v>962</v>
      </c>
      <c r="F1002" s="165" t="s">
        <v>76</v>
      </c>
      <c r="G1002" s="165"/>
      <c r="H1002" s="228">
        <f t="shared" si="332"/>
        <v>0</v>
      </c>
      <c r="I1002" s="228">
        <f t="shared" si="332"/>
        <v>10</v>
      </c>
      <c r="J1002" s="228">
        <f t="shared" si="332"/>
        <v>10</v>
      </c>
      <c r="K1002" s="228">
        <f t="shared" si="332"/>
        <v>0</v>
      </c>
      <c r="L1002" s="228">
        <f t="shared" si="332"/>
        <v>10</v>
      </c>
      <c r="M1002" s="228">
        <f t="shared" si="332"/>
        <v>10</v>
      </c>
      <c r="N1002" s="228">
        <f t="shared" si="332"/>
        <v>0</v>
      </c>
      <c r="O1002" s="228">
        <f t="shared" si="332"/>
        <v>12</v>
      </c>
      <c r="P1002" s="228">
        <f t="shared" si="332"/>
        <v>12</v>
      </c>
    </row>
    <row r="1003" spans="1:16">
      <c r="A1003" s="226" t="s">
        <v>9</v>
      </c>
      <c r="B1003" s="164" t="s">
        <v>404</v>
      </c>
      <c r="C1003" s="165" t="s">
        <v>95</v>
      </c>
      <c r="D1003" s="165" t="s">
        <v>119</v>
      </c>
      <c r="E1003" s="27" t="s">
        <v>962</v>
      </c>
      <c r="F1003" s="165" t="s">
        <v>76</v>
      </c>
      <c r="G1003" s="165" t="s">
        <v>10</v>
      </c>
      <c r="H1003" s="228"/>
      <c r="I1003" s="228">
        <v>10</v>
      </c>
      <c r="J1003" s="231">
        <f t="shared" si="331"/>
        <v>10</v>
      </c>
      <c r="K1003" s="118"/>
      <c r="L1003" s="120">
        <v>10</v>
      </c>
      <c r="M1003" s="231">
        <f t="shared" ref="M1003:M1062" si="333">K1003+L1003</f>
        <v>10</v>
      </c>
      <c r="N1003" s="118"/>
      <c r="O1003" s="281">
        <v>12</v>
      </c>
      <c r="P1003" s="281">
        <f t="shared" ref="P1003:P1062" si="334">N1003+O1003</f>
        <v>12</v>
      </c>
    </row>
    <row r="1004" spans="1:16" ht="39" hidden="1" customHeight="1">
      <c r="A1004" s="158" t="s">
        <v>964</v>
      </c>
      <c r="B1004" s="162" t="s">
        <v>404</v>
      </c>
      <c r="C1004" s="163" t="s">
        <v>95</v>
      </c>
      <c r="D1004" s="163" t="s">
        <v>119</v>
      </c>
      <c r="E1004" s="24" t="s">
        <v>615</v>
      </c>
      <c r="F1004" s="163"/>
      <c r="G1004" s="163"/>
      <c r="H1004" s="228">
        <f t="shared" ref="H1004:H1008" si="335">H1005</f>
        <v>0</v>
      </c>
      <c r="I1004" s="228"/>
      <c r="J1004" s="231">
        <f t="shared" si="331"/>
        <v>0</v>
      </c>
      <c r="K1004" s="118"/>
      <c r="L1004" s="118"/>
      <c r="M1004" s="231">
        <f t="shared" si="333"/>
        <v>0</v>
      </c>
      <c r="N1004" s="118"/>
      <c r="O1004" s="272"/>
      <c r="P1004" s="281">
        <f t="shared" si="334"/>
        <v>0</v>
      </c>
    </row>
    <row r="1005" spans="1:16" ht="63.75" hidden="1">
      <c r="A1005" s="64" t="s">
        <v>616</v>
      </c>
      <c r="B1005" s="164" t="s">
        <v>404</v>
      </c>
      <c r="C1005" s="165" t="s">
        <v>95</v>
      </c>
      <c r="D1005" s="165" t="s">
        <v>119</v>
      </c>
      <c r="E1005" s="27" t="s">
        <v>617</v>
      </c>
      <c r="F1005" s="165"/>
      <c r="G1005" s="165"/>
      <c r="H1005" s="228">
        <f t="shared" si="335"/>
        <v>0</v>
      </c>
      <c r="I1005" s="228"/>
      <c r="J1005" s="231">
        <f t="shared" si="331"/>
        <v>0</v>
      </c>
      <c r="K1005" s="118"/>
      <c r="L1005" s="118"/>
      <c r="M1005" s="231">
        <f t="shared" si="333"/>
        <v>0</v>
      </c>
      <c r="N1005" s="118"/>
      <c r="O1005" s="272"/>
      <c r="P1005" s="281">
        <f t="shared" si="334"/>
        <v>0</v>
      </c>
    </row>
    <row r="1006" spans="1:16" ht="15.75" hidden="1" customHeight="1">
      <c r="A1006" s="64" t="s">
        <v>214</v>
      </c>
      <c r="B1006" s="164" t="s">
        <v>404</v>
      </c>
      <c r="C1006" s="165" t="s">
        <v>95</v>
      </c>
      <c r="D1006" s="165" t="s">
        <v>119</v>
      </c>
      <c r="E1006" s="27" t="s">
        <v>618</v>
      </c>
      <c r="F1006" s="165"/>
      <c r="G1006" s="165"/>
      <c r="H1006" s="228">
        <f t="shared" si="335"/>
        <v>0</v>
      </c>
      <c r="I1006" s="228"/>
      <c r="J1006" s="231">
        <f t="shared" si="331"/>
        <v>0</v>
      </c>
      <c r="K1006" s="118"/>
      <c r="L1006" s="118"/>
      <c r="M1006" s="231">
        <f t="shared" si="333"/>
        <v>0</v>
      </c>
      <c r="N1006" s="118"/>
      <c r="O1006" s="272"/>
      <c r="P1006" s="281">
        <f t="shared" si="334"/>
        <v>0</v>
      </c>
    </row>
    <row r="1007" spans="1:16" ht="51" hidden="1">
      <c r="A1007" s="227" t="s">
        <v>174</v>
      </c>
      <c r="B1007" s="164" t="s">
        <v>404</v>
      </c>
      <c r="C1007" s="165" t="s">
        <v>95</v>
      </c>
      <c r="D1007" s="165" t="s">
        <v>119</v>
      </c>
      <c r="E1007" s="27" t="s">
        <v>618</v>
      </c>
      <c r="F1007" s="224" t="s">
        <v>99</v>
      </c>
      <c r="G1007" s="224"/>
      <c r="H1007" s="228">
        <f t="shared" si="335"/>
        <v>0</v>
      </c>
      <c r="I1007" s="228"/>
      <c r="J1007" s="231">
        <f t="shared" si="331"/>
        <v>0</v>
      </c>
      <c r="K1007" s="118"/>
      <c r="L1007" s="118"/>
      <c r="M1007" s="231">
        <f t="shared" si="333"/>
        <v>0</v>
      </c>
      <c r="N1007" s="118"/>
      <c r="O1007" s="272"/>
      <c r="P1007" s="281">
        <f t="shared" si="334"/>
        <v>0</v>
      </c>
    </row>
    <row r="1008" spans="1:16" ht="15" hidden="1" customHeight="1">
      <c r="A1008" s="227" t="s">
        <v>100</v>
      </c>
      <c r="B1008" s="164" t="s">
        <v>404</v>
      </c>
      <c r="C1008" s="165" t="s">
        <v>95</v>
      </c>
      <c r="D1008" s="165" t="s">
        <v>119</v>
      </c>
      <c r="E1008" s="27" t="s">
        <v>618</v>
      </c>
      <c r="F1008" s="224" t="s">
        <v>101</v>
      </c>
      <c r="G1008" s="224"/>
      <c r="H1008" s="228">
        <f t="shared" si="335"/>
        <v>0</v>
      </c>
      <c r="I1008" s="228"/>
      <c r="J1008" s="231">
        <f t="shared" si="331"/>
        <v>0</v>
      </c>
      <c r="K1008" s="118"/>
      <c r="L1008" s="118"/>
      <c r="M1008" s="231">
        <f t="shared" si="333"/>
        <v>0</v>
      </c>
      <c r="N1008" s="118"/>
      <c r="O1008" s="272"/>
      <c r="P1008" s="281">
        <f t="shared" si="334"/>
        <v>0</v>
      </c>
    </row>
    <row r="1009" spans="1:16" hidden="1">
      <c r="A1009" s="227" t="s">
        <v>9</v>
      </c>
      <c r="B1009" s="164" t="s">
        <v>404</v>
      </c>
      <c r="C1009" s="165" t="s">
        <v>95</v>
      </c>
      <c r="D1009" s="165" t="s">
        <v>119</v>
      </c>
      <c r="E1009" s="27" t="s">
        <v>618</v>
      </c>
      <c r="F1009" s="224" t="s">
        <v>101</v>
      </c>
      <c r="G1009" s="224" t="s">
        <v>10</v>
      </c>
      <c r="H1009" s="228"/>
      <c r="I1009" s="228"/>
      <c r="J1009" s="231">
        <f t="shared" si="331"/>
        <v>0</v>
      </c>
      <c r="K1009" s="118"/>
      <c r="L1009" s="118"/>
      <c r="M1009" s="231">
        <f t="shared" si="333"/>
        <v>0</v>
      </c>
      <c r="N1009" s="118"/>
      <c r="O1009" s="272"/>
      <c r="P1009" s="281">
        <f t="shared" si="334"/>
        <v>0</v>
      </c>
    </row>
    <row r="1010" spans="1:16" ht="53.25" customHeight="1">
      <c r="A1010" s="158" t="s">
        <v>638</v>
      </c>
      <c r="B1010" s="162" t="s">
        <v>404</v>
      </c>
      <c r="C1010" s="163" t="s">
        <v>95</v>
      </c>
      <c r="D1010" s="163" t="s">
        <v>119</v>
      </c>
      <c r="E1010" s="24" t="s">
        <v>672</v>
      </c>
      <c r="F1010" s="163"/>
      <c r="G1010" s="163"/>
      <c r="H1010" s="228">
        <f t="shared" ref="H1010:P1014" si="336">H1011</f>
        <v>59.8</v>
      </c>
      <c r="I1010" s="228">
        <f t="shared" si="336"/>
        <v>0</v>
      </c>
      <c r="J1010" s="231">
        <f t="shared" si="331"/>
        <v>59.8</v>
      </c>
      <c r="K1010" s="228">
        <f t="shared" si="336"/>
        <v>59.8</v>
      </c>
      <c r="L1010" s="228">
        <f t="shared" si="336"/>
        <v>0</v>
      </c>
      <c r="M1010" s="228">
        <f t="shared" si="336"/>
        <v>59.8</v>
      </c>
      <c r="N1010" s="228">
        <f t="shared" si="336"/>
        <v>59.8</v>
      </c>
      <c r="O1010" s="228">
        <f t="shared" si="336"/>
        <v>0</v>
      </c>
      <c r="P1010" s="228">
        <f t="shared" si="336"/>
        <v>59.8</v>
      </c>
    </row>
    <row r="1011" spans="1:16" ht="62.25" customHeight="1">
      <c r="A1011" s="64" t="s">
        <v>758</v>
      </c>
      <c r="B1011" s="164" t="s">
        <v>404</v>
      </c>
      <c r="C1011" s="165" t="s">
        <v>95</v>
      </c>
      <c r="D1011" s="165" t="s">
        <v>119</v>
      </c>
      <c r="E1011" s="27" t="s">
        <v>759</v>
      </c>
      <c r="F1011" s="165"/>
      <c r="G1011" s="165"/>
      <c r="H1011" s="228">
        <f t="shared" si="336"/>
        <v>59.8</v>
      </c>
      <c r="I1011" s="228">
        <f t="shared" si="336"/>
        <v>0</v>
      </c>
      <c r="J1011" s="231">
        <f t="shared" si="331"/>
        <v>59.8</v>
      </c>
      <c r="K1011" s="228">
        <f t="shared" si="336"/>
        <v>59.8</v>
      </c>
      <c r="L1011" s="228">
        <f t="shared" si="336"/>
        <v>0</v>
      </c>
      <c r="M1011" s="228">
        <f t="shared" si="336"/>
        <v>59.8</v>
      </c>
      <c r="N1011" s="228">
        <f t="shared" si="336"/>
        <v>59.8</v>
      </c>
      <c r="O1011" s="228">
        <f t="shared" si="336"/>
        <v>0</v>
      </c>
      <c r="P1011" s="228">
        <f t="shared" si="336"/>
        <v>59.8</v>
      </c>
    </row>
    <row r="1012" spans="1:16" ht="13.5" customHeight="1">
      <c r="A1012" s="64" t="s">
        <v>214</v>
      </c>
      <c r="B1012" s="164" t="s">
        <v>404</v>
      </c>
      <c r="C1012" s="165" t="s">
        <v>95</v>
      </c>
      <c r="D1012" s="165" t="s">
        <v>119</v>
      </c>
      <c r="E1012" s="27" t="s">
        <v>760</v>
      </c>
      <c r="F1012" s="165"/>
      <c r="G1012" s="165"/>
      <c r="H1012" s="228">
        <f t="shared" si="336"/>
        <v>59.8</v>
      </c>
      <c r="I1012" s="228">
        <f t="shared" si="336"/>
        <v>0</v>
      </c>
      <c r="J1012" s="231">
        <f t="shared" si="331"/>
        <v>59.8</v>
      </c>
      <c r="K1012" s="228">
        <f t="shared" si="336"/>
        <v>59.8</v>
      </c>
      <c r="L1012" s="228">
        <f t="shared" si="336"/>
        <v>0</v>
      </c>
      <c r="M1012" s="228">
        <f t="shared" si="336"/>
        <v>59.8</v>
      </c>
      <c r="N1012" s="228">
        <f t="shared" si="336"/>
        <v>59.8</v>
      </c>
      <c r="O1012" s="228">
        <f t="shared" si="336"/>
        <v>0</v>
      </c>
      <c r="P1012" s="228">
        <f t="shared" si="336"/>
        <v>59.8</v>
      </c>
    </row>
    <row r="1013" spans="1:16" ht="51.75" customHeight="1">
      <c r="A1013" s="227" t="s">
        <v>174</v>
      </c>
      <c r="B1013" s="164" t="s">
        <v>404</v>
      </c>
      <c r="C1013" s="165" t="s">
        <v>95</v>
      </c>
      <c r="D1013" s="165" t="s">
        <v>119</v>
      </c>
      <c r="E1013" s="27" t="s">
        <v>760</v>
      </c>
      <c r="F1013" s="224" t="s">
        <v>99</v>
      </c>
      <c r="G1013" s="224"/>
      <c r="H1013" s="228">
        <f t="shared" si="336"/>
        <v>59.8</v>
      </c>
      <c r="I1013" s="228">
        <f t="shared" si="336"/>
        <v>0</v>
      </c>
      <c r="J1013" s="231">
        <f t="shared" si="331"/>
        <v>59.8</v>
      </c>
      <c r="K1013" s="228">
        <f t="shared" si="336"/>
        <v>59.8</v>
      </c>
      <c r="L1013" s="228">
        <f t="shared" si="336"/>
        <v>0</v>
      </c>
      <c r="M1013" s="228">
        <f t="shared" si="336"/>
        <v>59.8</v>
      </c>
      <c r="N1013" s="228">
        <f t="shared" si="336"/>
        <v>59.8</v>
      </c>
      <c r="O1013" s="228">
        <f t="shared" si="336"/>
        <v>0</v>
      </c>
      <c r="P1013" s="228">
        <f t="shared" si="336"/>
        <v>59.8</v>
      </c>
    </row>
    <row r="1014" spans="1:16" ht="12.75" customHeight="1">
      <c r="A1014" s="227" t="s">
        <v>100</v>
      </c>
      <c r="B1014" s="164" t="s">
        <v>404</v>
      </c>
      <c r="C1014" s="165" t="s">
        <v>95</v>
      </c>
      <c r="D1014" s="165" t="s">
        <v>119</v>
      </c>
      <c r="E1014" s="27" t="s">
        <v>760</v>
      </c>
      <c r="F1014" s="224" t="s">
        <v>101</v>
      </c>
      <c r="G1014" s="224"/>
      <c r="H1014" s="228">
        <f t="shared" si="336"/>
        <v>59.8</v>
      </c>
      <c r="I1014" s="228">
        <f t="shared" si="336"/>
        <v>0</v>
      </c>
      <c r="J1014" s="231">
        <f t="shared" si="331"/>
        <v>59.8</v>
      </c>
      <c r="K1014" s="228">
        <f t="shared" si="336"/>
        <v>59.8</v>
      </c>
      <c r="L1014" s="228">
        <f t="shared" si="336"/>
        <v>0</v>
      </c>
      <c r="M1014" s="228">
        <f t="shared" si="336"/>
        <v>59.8</v>
      </c>
      <c r="N1014" s="228">
        <f t="shared" si="336"/>
        <v>59.8</v>
      </c>
      <c r="O1014" s="228">
        <f t="shared" si="336"/>
        <v>0</v>
      </c>
      <c r="P1014" s="228">
        <f t="shared" si="336"/>
        <v>59.8</v>
      </c>
    </row>
    <row r="1015" spans="1:16">
      <c r="A1015" s="227" t="s">
        <v>9</v>
      </c>
      <c r="B1015" s="164" t="s">
        <v>404</v>
      </c>
      <c r="C1015" s="165" t="s">
        <v>95</v>
      </c>
      <c r="D1015" s="165" t="s">
        <v>119</v>
      </c>
      <c r="E1015" s="27" t="s">
        <v>760</v>
      </c>
      <c r="F1015" s="224" t="s">
        <v>101</v>
      </c>
      <c r="G1015" s="224" t="s">
        <v>10</v>
      </c>
      <c r="H1015" s="228">
        <v>59.8</v>
      </c>
      <c r="I1015" s="228"/>
      <c r="J1015" s="231">
        <f t="shared" si="331"/>
        <v>59.8</v>
      </c>
      <c r="K1015" s="120">
        <v>59.8</v>
      </c>
      <c r="L1015" s="120"/>
      <c r="M1015" s="231">
        <f t="shared" si="333"/>
        <v>59.8</v>
      </c>
      <c r="N1015" s="120">
        <v>59.8</v>
      </c>
      <c r="O1015" s="272"/>
      <c r="P1015" s="281">
        <f t="shared" si="334"/>
        <v>59.8</v>
      </c>
    </row>
    <row r="1016" spans="1:16" ht="25.5">
      <c r="A1016" s="36" t="s">
        <v>129</v>
      </c>
      <c r="B1016" s="111" t="s">
        <v>404</v>
      </c>
      <c r="C1016" s="223" t="s">
        <v>95</v>
      </c>
      <c r="D1016" s="223" t="s">
        <v>130</v>
      </c>
      <c r="E1016" s="223"/>
      <c r="F1016" s="223"/>
      <c r="G1016" s="223"/>
      <c r="H1016" s="229">
        <f t="shared" ref="H1016:P1016" si="337">H1025</f>
        <v>4348</v>
      </c>
      <c r="I1016" s="229">
        <f t="shared" si="337"/>
        <v>255</v>
      </c>
      <c r="J1016" s="231">
        <f t="shared" si="331"/>
        <v>4603</v>
      </c>
      <c r="K1016" s="229">
        <f t="shared" si="337"/>
        <v>3819.6</v>
      </c>
      <c r="L1016" s="229">
        <f t="shared" si="337"/>
        <v>0</v>
      </c>
      <c r="M1016" s="229">
        <f t="shared" si="337"/>
        <v>3819.6</v>
      </c>
      <c r="N1016" s="229">
        <f t="shared" si="337"/>
        <v>3719.6</v>
      </c>
      <c r="O1016" s="229">
        <f t="shared" si="337"/>
        <v>0</v>
      </c>
      <c r="P1016" s="229">
        <f t="shared" si="337"/>
        <v>3719.6</v>
      </c>
    </row>
    <row r="1017" spans="1:16" ht="27.75" hidden="1" customHeight="1">
      <c r="A1017" s="36" t="s">
        <v>16</v>
      </c>
      <c r="B1017" s="111" t="s">
        <v>404</v>
      </c>
      <c r="C1017" s="223" t="s">
        <v>95</v>
      </c>
      <c r="D1017" s="223" t="s">
        <v>130</v>
      </c>
      <c r="E1017" s="223" t="s">
        <v>203</v>
      </c>
      <c r="F1017" s="223"/>
      <c r="G1017" s="223"/>
      <c r="H1017" s="229" t="e">
        <f t="shared" ref="H1017" si="338">H1018</f>
        <v>#REF!</v>
      </c>
      <c r="I1017" s="229"/>
      <c r="J1017" s="231" t="e">
        <f t="shared" si="331"/>
        <v>#REF!</v>
      </c>
      <c r="K1017" s="118"/>
      <c r="L1017" s="118"/>
      <c r="M1017" s="231">
        <f t="shared" si="333"/>
        <v>0</v>
      </c>
      <c r="N1017" s="118"/>
      <c r="O1017" s="272"/>
      <c r="P1017" s="281">
        <f t="shared" si="334"/>
        <v>0</v>
      </c>
    </row>
    <row r="1018" spans="1:16" hidden="1">
      <c r="A1018" s="36" t="s">
        <v>207</v>
      </c>
      <c r="B1018" s="111" t="s">
        <v>404</v>
      </c>
      <c r="C1018" s="223" t="s">
        <v>95</v>
      </c>
      <c r="D1018" s="223" t="s">
        <v>130</v>
      </c>
      <c r="E1018" s="223" t="s">
        <v>206</v>
      </c>
      <c r="F1018" s="223"/>
      <c r="G1018" s="223"/>
      <c r="H1018" s="229" t="e">
        <f t="shared" ref="H1018" si="339">H1019+H1022</f>
        <v>#REF!</v>
      </c>
      <c r="I1018" s="229"/>
      <c r="J1018" s="231" t="e">
        <f t="shared" si="331"/>
        <v>#REF!</v>
      </c>
      <c r="K1018" s="118"/>
      <c r="L1018" s="118"/>
      <c r="M1018" s="231">
        <f t="shared" si="333"/>
        <v>0</v>
      </c>
      <c r="N1018" s="118"/>
      <c r="O1018" s="272"/>
      <c r="P1018" s="281">
        <f t="shared" si="334"/>
        <v>0</v>
      </c>
    </row>
    <row r="1019" spans="1:16" ht="65.25" hidden="1" customHeight="1">
      <c r="A1019" s="226" t="s">
        <v>18</v>
      </c>
      <c r="B1019" s="110" t="s">
        <v>404</v>
      </c>
      <c r="C1019" s="224" t="s">
        <v>95</v>
      </c>
      <c r="D1019" s="224" t="s">
        <v>130</v>
      </c>
      <c r="E1019" s="224" t="s">
        <v>206</v>
      </c>
      <c r="F1019" s="224" t="s">
        <v>19</v>
      </c>
      <c r="G1019" s="224"/>
      <c r="H1019" s="228">
        <f t="shared" ref="H1019:H1020" si="340">H1020</f>
        <v>0</v>
      </c>
      <c r="I1019" s="228"/>
      <c r="J1019" s="231">
        <f t="shared" si="331"/>
        <v>0</v>
      </c>
      <c r="K1019" s="118"/>
      <c r="L1019" s="118"/>
      <c r="M1019" s="231">
        <f t="shared" si="333"/>
        <v>0</v>
      </c>
      <c r="N1019" s="118"/>
      <c r="O1019" s="272"/>
      <c r="P1019" s="281">
        <f t="shared" si="334"/>
        <v>0</v>
      </c>
    </row>
    <row r="1020" spans="1:16" ht="38.25" hidden="1">
      <c r="A1020" s="226" t="s">
        <v>20</v>
      </c>
      <c r="B1020" s="110" t="s">
        <v>404</v>
      </c>
      <c r="C1020" s="224" t="s">
        <v>95</v>
      </c>
      <c r="D1020" s="224" t="s">
        <v>130</v>
      </c>
      <c r="E1020" s="224" t="s">
        <v>206</v>
      </c>
      <c r="F1020" s="224" t="s">
        <v>21</v>
      </c>
      <c r="G1020" s="224"/>
      <c r="H1020" s="228">
        <f t="shared" si="340"/>
        <v>0</v>
      </c>
      <c r="I1020" s="228"/>
      <c r="J1020" s="231">
        <f t="shared" si="331"/>
        <v>0</v>
      </c>
      <c r="K1020" s="118"/>
      <c r="L1020" s="118"/>
      <c r="M1020" s="231">
        <f t="shared" si="333"/>
        <v>0</v>
      </c>
      <c r="N1020" s="118"/>
      <c r="O1020" s="272"/>
      <c r="P1020" s="281">
        <f t="shared" si="334"/>
        <v>0</v>
      </c>
    </row>
    <row r="1021" spans="1:16" hidden="1">
      <c r="A1021" s="226" t="s">
        <v>9</v>
      </c>
      <c r="B1021" s="110" t="s">
        <v>404</v>
      </c>
      <c r="C1021" s="224" t="s">
        <v>95</v>
      </c>
      <c r="D1021" s="224" t="s">
        <v>130</v>
      </c>
      <c r="E1021" s="224" t="s">
        <v>206</v>
      </c>
      <c r="F1021" s="224" t="s">
        <v>21</v>
      </c>
      <c r="G1021" s="224" t="s">
        <v>10</v>
      </c>
      <c r="H1021" s="233"/>
      <c r="I1021" s="233"/>
      <c r="J1021" s="231">
        <f t="shared" si="331"/>
        <v>0</v>
      </c>
      <c r="K1021" s="118"/>
      <c r="L1021" s="118"/>
      <c r="M1021" s="231">
        <f t="shared" si="333"/>
        <v>0</v>
      </c>
      <c r="N1021" s="118"/>
      <c r="O1021" s="272"/>
      <c r="P1021" s="281">
        <f t="shared" si="334"/>
        <v>0</v>
      </c>
    </row>
    <row r="1022" spans="1:16" ht="38.25" hidden="1">
      <c r="A1022" s="226" t="s">
        <v>26</v>
      </c>
      <c r="B1022" s="110"/>
      <c r="C1022" s="224" t="s">
        <v>95</v>
      </c>
      <c r="D1022" s="224" t="s">
        <v>130</v>
      </c>
      <c r="E1022" s="224" t="s">
        <v>206</v>
      </c>
      <c r="F1022" s="224" t="s">
        <v>27</v>
      </c>
      <c r="G1022" s="224"/>
      <c r="H1022" s="231" t="e">
        <f>#REF!+#REF!</f>
        <v>#REF!</v>
      </c>
      <c r="I1022" s="231"/>
      <c r="J1022" s="231" t="e">
        <f t="shared" si="331"/>
        <v>#REF!</v>
      </c>
      <c r="K1022" s="118"/>
      <c r="L1022" s="118"/>
      <c r="M1022" s="231">
        <f t="shared" si="333"/>
        <v>0</v>
      </c>
      <c r="N1022" s="118"/>
      <c r="O1022" s="272"/>
      <c r="P1022" s="281">
        <f t="shared" si="334"/>
        <v>0</v>
      </c>
    </row>
    <row r="1023" spans="1:16" ht="51" hidden="1">
      <c r="A1023" s="226" t="s">
        <v>131</v>
      </c>
      <c r="B1023" s="110"/>
      <c r="C1023" s="224" t="s">
        <v>95</v>
      </c>
      <c r="D1023" s="224" t="s">
        <v>130</v>
      </c>
      <c r="E1023" s="224" t="s">
        <v>206</v>
      </c>
      <c r="F1023" s="224" t="s">
        <v>29</v>
      </c>
      <c r="G1023" s="224"/>
      <c r="H1023" s="231" t="e">
        <f>#REF!+#REF!</f>
        <v>#REF!</v>
      </c>
      <c r="I1023" s="231"/>
      <c r="J1023" s="231" t="e">
        <f t="shared" si="331"/>
        <v>#REF!</v>
      </c>
      <c r="K1023" s="118"/>
      <c r="L1023" s="118"/>
      <c r="M1023" s="231">
        <f t="shared" si="333"/>
        <v>0</v>
      </c>
      <c r="N1023" s="118"/>
      <c r="O1023" s="272"/>
      <c r="P1023" s="281">
        <f t="shared" si="334"/>
        <v>0</v>
      </c>
    </row>
    <row r="1024" spans="1:16" hidden="1">
      <c r="A1024" s="226" t="s">
        <v>9</v>
      </c>
      <c r="B1024" s="110"/>
      <c r="C1024" s="224" t="s">
        <v>95</v>
      </c>
      <c r="D1024" s="224" t="s">
        <v>130</v>
      </c>
      <c r="E1024" s="224" t="s">
        <v>206</v>
      </c>
      <c r="F1024" s="224" t="s">
        <v>29</v>
      </c>
      <c r="G1024" s="224" t="s">
        <v>10</v>
      </c>
      <c r="H1024" s="231" t="e">
        <f>#REF!+#REF!</f>
        <v>#REF!</v>
      </c>
      <c r="I1024" s="231"/>
      <c r="J1024" s="231" t="e">
        <f t="shared" si="331"/>
        <v>#REF!</v>
      </c>
      <c r="K1024" s="118"/>
      <c r="L1024" s="118"/>
      <c r="M1024" s="231">
        <f t="shared" si="333"/>
        <v>0</v>
      </c>
      <c r="N1024" s="118"/>
      <c r="O1024" s="272"/>
      <c r="P1024" s="281">
        <f t="shared" si="334"/>
        <v>0</v>
      </c>
    </row>
    <row r="1025" spans="1:16" ht="27.75" customHeight="1">
      <c r="A1025" s="36" t="s">
        <v>16</v>
      </c>
      <c r="B1025" s="111" t="s">
        <v>404</v>
      </c>
      <c r="C1025" s="223" t="s">
        <v>95</v>
      </c>
      <c r="D1025" s="223" t="s">
        <v>130</v>
      </c>
      <c r="E1025" s="223" t="s">
        <v>660</v>
      </c>
      <c r="F1025" s="223"/>
      <c r="G1025" s="223"/>
      <c r="H1025" s="228">
        <f t="shared" ref="H1025:P1025" si="341">H1026+H1034+H1030</f>
        <v>4348</v>
      </c>
      <c r="I1025" s="228">
        <f t="shared" si="341"/>
        <v>255</v>
      </c>
      <c r="J1025" s="231">
        <f t="shared" si="331"/>
        <v>4603</v>
      </c>
      <c r="K1025" s="228">
        <f t="shared" si="341"/>
        <v>3819.6</v>
      </c>
      <c r="L1025" s="228">
        <f t="shared" si="341"/>
        <v>0</v>
      </c>
      <c r="M1025" s="228">
        <f t="shared" si="341"/>
        <v>3819.6</v>
      </c>
      <c r="N1025" s="228">
        <f t="shared" si="341"/>
        <v>3719.6</v>
      </c>
      <c r="O1025" s="228">
        <f t="shared" si="341"/>
        <v>0</v>
      </c>
      <c r="P1025" s="228">
        <f t="shared" si="341"/>
        <v>3719.6</v>
      </c>
    </row>
    <row r="1026" spans="1:16">
      <c r="A1026" s="36" t="s">
        <v>207</v>
      </c>
      <c r="B1026" s="111" t="s">
        <v>404</v>
      </c>
      <c r="C1026" s="223" t="s">
        <v>95</v>
      </c>
      <c r="D1026" s="223" t="s">
        <v>130</v>
      </c>
      <c r="E1026" s="223" t="s">
        <v>662</v>
      </c>
      <c r="F1026" s="223"/>
      <c r="G1026" s="223"/>
      <c r="H1026" s="228">
        <f t="shared" ref="H1026:P1028" si="342">H1027</f>
        <v>3039</v>
      </c>
      <c r="I1026" s="228">
        <f t="shared" si="342"/>
        <v>0</v>
      </c>
      <c r="J1026" s="231">
        <f t="shared" si="331"/>
        <v>3039</v>
      </c>
      <c r="K1026" s="228">
        <f t="shared" si="342"/>
        <v>2219.6</v>
      </c>
      <c r="L1026" s="228">
        <f t="shared" si="342"/>
        <v>0</v>
      </c>
      <c r="M1026" s="228">
        <f t="shared" si="342"/>
        <v>2219.6</v>
      </c>
      <c r="N1026" s="228">
        <f t="shared" si="342"/>
        <v>2219.6</v>
      </c>
      <c r="O1026" s="228">
        <f t="shared" si="342"/>
        <v>0</v>
      </c>
      <c r="P1026" s="228">
        <f t="shared" si="342"/>
        <v>2219.6</v>
      </c>
    </row>
    <row r="1027" spans="1:16" ht="66" customHeight="1">
      <c r="A1027" s="226" t="s">
        <v>18</v>
      </c>
      <c r="B1027" s="110" t="s">
        <v>404</v>
      </c>
      <c r="C1027" s="224" t="s">
        <v>95</v>
      </c>
      <c r="D1027" s="224" t="s">
        <v>130</v>
      </c>
      <c r="E1027" s="224" t="s">
        <v>662</v>
      </c>
      <c r="F1027" s="224" t="s">
        <v>19</v>
      </c>
      <c r="G1027" s="224"/>
      <c r="H1027" s="228">
        <f t="shared" si="342"/>
        <v>3039</v>
      </c>
      <c r="I1027" s="228">
        <f t="shared" si="342"/>
        <v>0</v>
      </c>
      <c r="J1027" s="231">
        <f t="shared" si="331"/>
        <v>3039</v>
      </c>
      <c r="K1027" s="228">
        <f t="shared" si="342"/>
        <v>2219.6</v>
      </c>
      <c r="L1027" s="228">
        <f t="shared" si="342"/>
        <v>0</v>
      </c>
      <c r="M1027" s="228">
        <f t="shared" si="342"/>
        <v>2219.6</v>
      </c>
      <c r="N1027" s="228">
        <f t="shared" si="342"/>
        <v>2219.6</v>
      </c>
      <c r="O1027" s="228">
        <f t="shared" si="342"/>
        <v>0</v>
      </c>
      <c r="P1027" s="228">
        <f t="shared" si="342"/>
        <v>2219.6</v>
      </c>
    </row>
    <row r="1028" spans="1:16" ht="38.25" customHeight="1">
      <c r="A1028" s="226" t="s">
        <v>20</v>
      </c>
      <c r="B1028" s="110" t="s">
        <v>404</v>
      </c>
      <c r="C1028" s="224" t="s">
        <v>95</v>
      </c>
      <c r="D1028" s="224" t="s">
        <v>130</v>
      </c>
      <c r="E1028" s="224" t="s">
        <v>662</v>
      </c>
      <c r="F1028" s="224" t="s">
        <v>21</v>
      </c>
      <c r="G1028" s="224"/>
      <c r="H1028" s="228">
        <f t="shared" si="342"/>
        <v>3039</v>
      </c>
      <c r="I1028" s="228">
        <f t="shared" si="342"/>
        <v>0</v>
      </c>
      <c r="J1028" s="231">
        <f t="shared" si="331"/>
        <v>3039</v>
      </c>
      <c r="K1028" s="228">
        <f t="shared" si="342"/>
        <v>2219.6</v>
      </c>
      <c r="L1028" s="228">
        <f t="shared" si="342"/>
        <v>0</v>
      </c>
      <c r="M1028" s="228">
        <f t="shared" si="342"/>
        <v>2219.6</v>
      </c>
      <c r="N1028" s="228">
        <f t="shared" si="342"/>
        <v>2219.6</v>
      </c>
      <c r="O1028" s="228">
        <f t="shared" si="342"/>
        <v>0</v>
      </c>
      <c r="P1028" s="228">
        <f t="shared" si="342"/>
        <v>2219.6</v>
      </c>
    </row>
    <row r="1029" spans="1:16">
      <c r="A1029" s="226" t="s">
        <v>9</v>
      </c>
      <c r="B1029" s="110" t="s">
        <v>404</v>
      </c>
      <c r="C1029" s="224" t="s">
        <v>95</v>
      </c>
      <c r="D1029" s="224" t="s">
        <v>130</v>
      </c>
      <c r="E1029" s="224" t="s">
        <v>662</v>
      </c>
      <c r="F1029" s="224" t="s">
        <v>21</v>
      </c>
      <c r="G1029" s="224" t="s">
        <v>10</v>
      </c>
      <c r="H1029" s="233">
        <v>3039</v>
      </c>
      <c r="I1029" s="233"/>
      <c r="J1029" s="231">
        <f t="shared" si="331"/>
        <v>3039</v>
      </c>
      <c r="K1029" s="120">
        <v>2219.6</v>
      </c>
      <c r="L1029" s="120"/>
      <c r="M1029" s="231">
        <f t="shared" si="333"/>
        <v>2219.6</v>
      </c>
      <c r="N1029" s="120">
        <v>2219.6</v>
      </c>
      <c r="O1029" s="272"/>
      <c r="P1029" s="281">
        <f t="shared" si="334"/>
        <v>2219.6</v>
      </c>
    </row>
    <row r="1030" spans="1:16" ht="51" hidden="1">
      <c r="A1030" s="226" t="s">
        <v>900</v>
      </c>
      <c r="B1030" s="110" t="s">
        <v>404</v>
      </c>
      <c r="C1030" s="224" t="s">
        <v>95</v>
      </c>
      <c r="D1030" s="224" t="s">
        <v>130</v>
      </c>
      <c r="E1030" s="224" t="s">
        <v>897</v>
      </c>
      <c r="F1030" s="224"/>
      <c r="G1030" s="224"/>
      <c r="H1030" s="120">
        <f t="shared" ref="H1030:N1032" si="343">H1031</f>
        <v>0</v>
      </c>
      <c r="I1030" s="120"/>
      <c r="J1030" s="231">
        <f t="shared" si="331"/>
        <v>0</v>
      </c>
      <c r="K1030" s="120">
        <f t="shared" si="343"/>
        <v>0</v>
      </c>
      <c r="L1030" s="120"/>
      <c r="M1030" s="231">
        <f t="shared" si="333"/>
        <v>0</v>
      </c>
      <c r="N1030" s="120">
        <f t="shared" si="343"/>
        <v>0</v>
      </c>
      <c r="O1030" s="272"/>
      <c r="P1030" s="281">
        <f t="shared" si="334"/>
        <v>0</v>
      </c>
    </row>
    <row r="1031" spans="1:16" ht="118.5" hidden="1" customHeight="1">
      <c r="A1031" s="226" t="s">
        <v>18</v>
      </c>
      <c r="B1031" s="110" t="s">
        <v>404</v>
      </c>
      <c r="C1031" s="224" t="s">
        <v>95</v>
      </c>
      <c r="D1031" s="224" t="s">
        <v>130</v>
      </c>
      <c r="E1031" s="224" t="s">
        <v>897</v>
      </c>
      <c r="F1031" s="224" t="s">
        <v>19</v>
      </c>
      <c r="G1031" s="224"/>
      <c r="H1031" s="120">
        <f t="shared" si="343"/>
        <v>0</v>
      </c>
      <c r="I1031" s="120"/>
      <c r="J1031" s="231">
        <f t="shared" si="331"/>
        <v>0</v>
      </c>
      <c r="K1031" s="120">
        <f t="shared" si="343"/>
        <v>0</v>
      </c>
      <c r="L1031" s="120"/>
      <c r="M1031" s="231">
        <f t="shared" si="333"/>
        <v>0</v>
      </c>
      <c r="N1031" s="120">
        <f t="shared" si="343"/>
        <v>0</v>
      </c>
      <c r="O1031" s="272"/>
      <c r="P1031" s="281">
        <f t="shared" si="334"/>
        <v>0</v>
      </c>
    </row>
    <row r="1032" spans="1:16" ht="38.25" hidden="1">
      <c r="A1032" s="226" t="s">
        <v>20</v>
      </c>
      <c r="B1032" s="110" t="s">
        <v>404</v>
      </c>
      <c r="C1032" s="224" t="s">
        <v>95</v>
      </c>
      <c r="D1032" s="224" t="s">
        <v>130</v>
      </c>
      <c r="E1032" s="224" t="s">
        <v>897</v>
      </c>
      <c r="F1032" s="224" t="s">
        <v>21</v>
      </c>
      <c r="G1032" s="224"/>
      <c r="H1032" s="120">
        <f t="shared" si="343"/>
        <v>0</v>
      </c>
      <c r="I1032" s="120"/>
      <c r="J1032" s="231">
        <f t="shared" si="331"/>
        <v>0</v>
      </c>
      <c r="K1032" s="120">
        <f t="shared" si="343"/>
        <v>0</v>
      </c>
      <c r="L1032" s="120"/>
      <c r="M1032" s="231">
        <f t="shared" si="333"/>
        <v>0</v>
      </c>
      <c r="N1032" s="120">
        <f t="shared" si="343"/>
        <v>0</v>
      </c>
      <c r="O1032" s="272"/>
      <c r="P1032" s="281">
        <f t="shared" si="334"/>
        <v>0</v>
      </c>
    </row>
    <row r="1033" spans="1:16" hidden="1">
      <c r="A1033" s="226" t="s">
        <v>898</v>
      </c>
      <c r="B1033" s="110" t="s">
        <v>404</v>
      </c>
      <c r="C1033" s="224" t="s">
        <v>95</v>
      </c>
      <c r="D1033" s="224" t="s">
        <v>130</v>
      </c>
      <c r="E1033" s="224" t="s">
        <v>897</v>
      </c>
      <c r="F1033" s="224" t="s">
        <v>21</v>
      </c>
      <c r="G1033" s="224" t="s">
        <v>197</v>
      </c>
      <c r="H1033" s="233"/>
      <c r="I1033" s="233"/>
      <c r="J1033" s="231">
        <f t="shared" si="331"/>
        <v>0</v>
      </c>
      <c r="K1033" s="120"/>
      <c r="L1033" s="120"/>
      <c r="M1033" s="231">
        <f t="shared" si="333"/>
        <v>0</v>
      </c>
      <c r="N1033" s="118"/>
      <c r="O1033" s="272"/>
      <c r="P1033" s="281">
        <f t="shared" si="334"/>
        <v>0</v>
      </c>
    </row>
    <row r="1034" spans="1:16" ht="36" customHeight="1">
      <c r="A1034" s="21" t="s">
        <v>307</v>
      </c>
      <c r="B1034" s="76" t="s">
        <v>404</v>
      </c>
      <c r="C1034" s="223" t="s">
        <v>95</v>
      </c>
      <c r="D1034" s="223" t="s">
        <v>130</v>
      </c>
      <c r="E1034" s="22" t="s">
        <v>761</v>
      </c>
      <c r="F1034" s="18"/>
      <c r="G1034" s="18"/>
      <c r="H1034" s="228">
        <f t="shared" ref="H1034:P1036" si="344">H1035</f>
        <v>1309</v>
      </c>
      <c r="I1034" s="228">
        <f t="shared" si="344"/>
        <v>255</v>
      </c>
      <c r="J1034" s="231">
        <f t="shared" si="331"/>
        <v>1564</v>
      </c>
      <c r="K1034" s="228">
        <f t="shared" si="344"/>
        <v>1600</v>
      </c>
      <c r="L1034" s="228">
        <f t="shared" si="344"/>
        <v>0</v>
      </c>
      <c r="M1034" s="228">
        <f t="shared" si="344"/>
        <v>1600</v>
      </c>
      <c r="N1034" s="228">
        <f t="shared" si="344"/>
        <v>1500</v>
      </c>
      <c r="O1034" s="228">
        <f t="shared" si="344"/>
        <v>0</v>
      </c>
      <c r="P1034" s="228">
        <f t="shared" si="344"/>
        <v>1500</v>
      </c>
    </row>
    <row r="1035" spans="1:16" ht="46.5" customHeight="1">
      <c r="A1035" s="227" t="s">
        <v>174</v>
      </c>
      <c r="B1035" s="230" t="s">
        <v>404</v>
      </c>
      <c r="C1035" s="224" t="s">
        <v>95</v>
      </c>
      <c r="D1035" s="224" t="s">
        <v>130</v>
      </c>
      <c r="E1035" s="225" t="s">
        <v>761</v>
      </c>
      <c r="F1035" s="224" t="s">
        <v>99</v>
      </c>
      <c r="G1035" s="224"/>
      <c r="H1035" s="228">
        <f t="shared" si="344"/>
        <v>1309</v>
      </c>
      <c r="I1035" s="228">
        <f t="shared" si="344"/>
        <v>255</v>
      </c>
      <c r="J1035" s="231">
        <f t="shared" si="331"/>
        <v>1564</v>
      </c>
      <c r="K1035" s="228">
        <f t="shared" si="344"/>
        <v>1600</v>
      </c>
      <c r="L1035" s="228">
        <f t="shared" si="344"/>
        <v>0</v>
      </c>
      <c r="M1035" s="228">
        <f t="shared" si="344"/>
        <v>1600</v>
      </c>
      <c r="N1035" s="228">
        <f t="shared" si="344"/>
        <v>1500</v>
      </c>
      <c r="O1035" s="228">
        <f t="shared" si="344"/>
        <v>0</v>
      </c>
      <c r="P1035" s="228">
        <f t="shared" si="344"/>
        <v>1500</v>
      </c>
    </row>
    <row r="1036" spans="1:16" ht="14.25" customHeight="1">
      <c r="A1036" s="227" t="s">
        <v>100</v>
      </c>
      <c r="B1036" s="230" t="s">
        <v>404</v>
      </c>
      <c r="C1036" s="224" t="s">
        <v>95</v>
      </c>
      <c r="D1036" s="224" t="s">
        <v>130</v>
      </c>
      <c r="E1036" s="225" t="s">
        <v>761</v>
      </c>
      <c r="F1036" s="224" t="s">
        <v>101</v>
      </c>
      <c r="G1036" s="224"/>
      <c r="H1036" s="228">
        <f t="shared" si="344"/>
        <v>1309</v>
      </c>
      <c r="I1036" s="228">
        <f t="shared" si="344"/>
        <v>255</v>
      </c>
      <c r="J1036" s="231">
        <f t="shared" si="331"/>
        <v>1564</v>
      </c>
      <c r="K1036" s="228">
        <f t="shared" si="344"/>
        <v>1600</v>
      </c>
      <c r="L1036" s="228">
        <f t="shared" si="344"/>
        <v>0</v>
      </c>
      <c r="M1036" s="228">
        <f t="shared" si="344"/>
        <v>1600</v>
      </c>
      <c r="N1036" s="228">
        <f t="shared" si="344"/>
        <v>1500</v>
      </c>
      <c r="O1036" s="228">
        <f t="shared" si="344"/>
        <v>0</v>
      </c>
      <c r="P1036" s="228">
        <f t="shared" si="344"/>
        <v>1500</v>
      </c>
    </row>
    <row r="1037" spans="1:16">
      <c r="A1037" s="226" t="s">
        <v>128</v>
      </c>
      <c r="B1037" s="110" t="s">
        <v>404</v>
      </c>
      <c r="C1037" s="224" t="s">
        <v>95</v>
      </c>
      <c r="D1037" s="224" t="s">
        <v>130</v>
      </c>
      <c r="E1037" s="225" t="s">
        <v>761</v>
      </c>
      <c r="F1037" s="224" t="s">
        <v>101</v>
      </c>
      <c r="G1037" s="224" t="s">
        <v>10</v>
      </c>
      <c r="H1037" s="233">
        <v>1309</v>
      </c>
      <c r="I1037" s="233">
        <v>255</v>
      </c>
      <c r="J1037" s="231">
        <f t="shared" si="331"/>
        <v>1564</v>
      </c>
      <c r="K1037" s="120">
        <v>1600</v>
      </c>
      <c r="L1037" s="120"/>
      <c r="M1037" s="231">
        <f t="shared" si="333"/>
        <v>1600</v>
      </c>
      <c r="N1037" s="120">
        <v>1500</v>
      </c>
      <c r="O1037" s="272"/>
      <c r="P1037" s="281">
        <f t="shared" si="334"/>
        <v>1500</v>
      </c>
    </row>
    <row r="1038" spans="1:16">
      <c r="A1038" s="36" t="s">
        <v>401</v>
      </c>
      <c r="B1038" s="111" t="s">
        <v>404</v>
      </c>
      <c r="C1038" s="223" t="s">
        <v>138</v>
      </c>
      <c r="D1038" s="224"/>
      <c r="E1038" s="22"/>
      <c r="F1038" s="223"/>
      <c r="G1038" s="223"/>
      <c r="H1038" s="229">
        <f t="shared" ref="H1038:P1038" si="345">H1054+H1087+H1039</f>
        <v>3529.7</v>
      </c>
      <c r="I1038" s="229">
        <f t="shared" si="345"/>
        <v>0</v>
      </c>
      <c r="J1038" s="231">
        <f t="shared" si="331"/>
        <v>3529.7</v>
      </c>
      <c r="K1038" s="229">
        <f t="shared" si="345"/>
        <v>3456.2</v>
      </c>
      <c r="L1038" s="229">
        <f t="shared" si="345"/>
        <v>0</v>
      </c>
      <c r="M1038" s="229">
        <f t="shared" si="345"/>
        <v>3456.2</v>
      </c>
      <c r="N1038" s="229">
        <f t="shared" si="345"/>
        <v>3417.7</v>
      </c>
      <c r="O1038" s="229">
        <f t="shared" si="345"/>
        <v>0</v>
      </c>
      <c r="P1038" s="229">
        <f t="shared" si="345"/>
        <v>3417.7</v>
      </c>
    </row>
    <row r="1039" spans="1:16" ht="12.75" customHeight="1">
      <c r="A1039" s="36" t="s">
        <v>139</v>
      </c>
      <c r="B1039" s="111" t="s">
        <v>404</v>
      </c>
      <c r="C1039" s="223" t="s">
        <v>138</v>
      </c>
      <c r="D1039" s="223" t="s">
        <v>140</v>
      </c>
      <c r="E1039" s="223"/>
      <c r="F1039" s="18"/>
      <c r="G1039" s="18"/>
      <c r="H1039" s="229">
        <f t="shared" ref="H1039:P1039" si="346">H1040+H1047</f>
        <v>46.7</v>
      </c>
      <c r="I1039" s="229">
        <f t="shared" si="346"/>
        <v>0</v>
      </c>
      <c r="J1039" s="231">
        <f t="shared" si="331"/>
        <v>46.7</v>
      </c>
      <c r="K1039" s="229">
        <f t="shared" si="346"/>
        <v>46.7</v>
      </c>
      <c r="L1039" s="229">
        <f t="shared" si="346"/>
        <v>0</v>
      </c>
      <c r="M1039" s="229">
        <f t="shared" si="346"/>
        <v>46.7</v>
      </c>
      <c r="N1039" s="229">
        <f t="shared" si="346"/>
        <v>46.7</v>
      </c>
      <c r="O1039" s="229">
        <f t="shared" si="346"/>
        <v>0</v>
      </c>
      <c r="P1039" s="229">
        <f t="shared" si="346"/>
        <v>46.7</v>
      </c>
    </row>
    <row r="1040" spans="1:16" ht="25.5" hidden="1">
      <c r="A1040" s="36" t="s">
        <v>16</v>
      </c>
      <c r="B1040" s="111" t="s">
        <v>404</v>
      </c>
      <c r="C1040" s="223" t="s">
        <v>138</v>
      </c>
      <c r="D1040" s="223" t="s">
        <v>140</v>
      </c>
      <c r="E1040" s="223" t="s">
        <v>203</v>
      </c>
      <c r="F1040" s="18"/>
      <c r="G1040" s="18"/>
      <c r="H1040" s="229">
        <f t="shared" ref="H1040:H1043" si="347">H1041</f>
        <v>0</v>
      </c>
      <c r="I1040" s="229"/>
      <c r="J1040" s="231">
        <f t="shared" si="331"/>
        <v>0</v>
      </c>
      <c r="K1040" s="118"/>
      <c r="L1040" s="118"/>
      <c r="M1040" s="231">
        <f t="shared" si="333"/>
        <v>0</v>
      </c>
      <c r="N1040" s="118"/>
      <c r="O1040" s="272"/>
      <c r="P1040" s="281">
        <f t="shared" si="334"/>
        <v>0</v>
      </c>
    </row>
    <row r="1041" spans="1:16" ht="38.25" hidden="1">
      <c r="A1041" s="21" t="s">
        <v>141</v>
      </c>
      <c r="B1041" s="76" t="s">
        <v>404</v>
      </c>
      <c r="C1041" s="223" t="s">
        <v>138</v>
      </c>
      <c r="D1041" s="223" t="s">
        <v>140</v>
      </c>
      <c r="E1041" s="22" t="s">
        <v>340</v>
      </c>
      <c r="F1041" s="224"/>
      <c r="G1041" s="224"/>
      <c r="H1041" s="229">
        <f t="shared" si="347"/>
        <v>0</v>
      </c>
      <c r="I1041" s="229"/>
      <c r="J1041" s="231">
        <f t="shared" si="331"/>
        <v>0</v>
      </c>
      <c r="K1041" s="118"/>
      <c r="L1041" s="118"/>
      <c r="M1041" s="231">
        <f t="shared" si="333"/>
        <v>0</v>
      </c>
      <c r="N1041" s="118"/>
      <c r="O1041" s="272"/>
      <c r="P1041" s="281">
        <f t="shared" si="334"/>
        <v>0</v>
      </c>
    </row>
    <row r="1042" spans="1:16" ht="25.5" hidden="1">
      <c r="A1042" s="36" t="s">
        <v>123</v>
      </c>
      <c r="B1042" s="111" t="s">
        <v>404</v>
      </c>
      <c r="C1042" s="223" t="s">
        <v>138</v>
      </c>
      <c r="D1042" s="223" t="s">
        <v>140</v>
      </c>
      <c r="E1042" s="22" t="s">
        <v>340</v>
      </c>
      <c r="F1042" s="224" t="s">
        <v>124</v>
      </c>
      <c r="G1042" s="224"/>
      <c r="H1042" s="229">
        <f t="shared" ref="H1042" si="348">H1043+H1046</f>
        <v>0</v>
      </c>
      <c r="I1042" s="229"/>
      <c r="J1042" s="231">
        <f t="shared" si="331"/>
        <v>0</v>
      </c>
      <c r="K1042" s="118"/>
      <c r="L1042" s="118"/>
      <c r="M1042" s="231">
        <f t="shared" si="333"/>
        <v>0</v>
      </c>
      <c r="N1042" s="118"/>
      <c r="O1042" s="272"/>
      <c r="P1042" s="281">
        <f t="shared" si="334"/>
        <v>0</v>
      </c>
    </row>
    <row r="1043" spans="1:16" ht="25.5" hidden="1">
      <c r="A1043" s="21" t="s">
        <v>434</v>
      </c>
      <c r="B1043" s="76" t="s">
        <v>404</v>
      </c>
      <c r="C1043" s="223" t="s">
        <v>138</v>
      </c>
      <c r="D1043" s="223" t="s">
        <v>140</v>
      </c>
      <c r="E1043" s="22" t="s">
        <v>340</v>
      </c>
      <c r="F1043" s="224" t="s">
        <v>435</v>
      </c>
      <c r="G1043" s="224"/>
      <c r="H1043" s="229">
        <f t="shared" si="347"/>
        <v>0</v>
      </c>
      <c r="I1043" s="229"/>
      <c r="J1043" s="231">
        <f t="shared" si="331"/>
        <v>0</v>
      </c>
      <c r="K1043" s="118"/>
      <c r="L1043" s="118"/>
      <c r="M1043" s="231">
        <f t="shared" si="333"/>
        <v>0</v>
      </c>
      <c r="N1043" s="118"/>
      <c r="O1043" s="272"/>
      <c r="P1043" s="281">
        <f t="shared" si="334"/>
        <v>0</v>
      </c>
    </row>
    <row r="1044" spans="1:16" hidden="1">
      <c r="A1044" s="21" t="s">
        <v>9</v>
      </c>
      <c r="B1044" s="76" t="s">
        <v>404</v>
      </c>
      <c r="C1044" s="223" t="s">
        <v>138</v>
      </c>
      <c r="D1044" s="223" t="s">
        <v>140</v>
      </c>
      <c r="E1044" s="22" t="s">
        <v>340</v>
      </c>
      <c r="F1044" s="224" t="s">
        <v>435</v>
      </c>
      <c r="G1044" s="224" t="s">
        <v>10</v>
      </c>
      <c r="H1044" s="229"/>
      <c r="I1044" s="229"/>
      <c r="J1044" s="231">
        <f t="shared" si="331"/>
        <v>0</v>
      </c>
      <c r="K1044" s="118"/>
      <c r="L1044" s="118"/>
      <c r="M1044" s="231">
        <f t="shared" si="333"/>
        <v>0</v>
      </c>
      <c r="N1044" s="118"/>
      <c r="O1044" s="272"/>
      <c r="P1044" s="281">
        <f t="shared" si="334"/>
        <v>0</v>
      </c>
    </row>
    <row r="1045" spans="1:16" ht="38.25" hidden="1">
      <c r="A1045" s="21" t="s">
        <v>127</v>
      </c>
      <c r="B1045" s="76" t="s">
        <v>404</v>
      </c>
      <c r="C1045" s="223" t="s">
        <v>138</v>
      </c>
      <c r="D1045" s="223" t="s">
        <v>140</v>
      </c>
      <c r="E1045" s="22" t="s">
        <v>340</v>
      </c>
      <c r="F1045" s="224" t="s">
        <v>126</v>
      </c>
      <c r="G1045" s="224"/>
      <c r="H1045" s="229">
        <f t="shared" ref="H1045" si="349">H1046</f>
        <v>0</v>
      </c>
      <c r="I1045" s="229"/>
      <c r="J1045" s="231">
        <f t="shared" si="331"/>
        <v>0</v>
      </c>
      <c r="K1045" s="118"/>
      <c r="L1045" s="118"/>
      <c r="M1045" s="231">
        <f t="shared" si="333"/>
        <v>0</v>
      </c>
      <c r="N1045" s="118"/>
      <c r="O1045" s="272"/>
      <c r="P1045" s="281">
        <f t="shared" si="334"/>
        <v>0</v>
      </c>
    </row>
    <row r="1046" spans="1:16" hidden="1">
      <c r="A1046" s="21" t="s">
        <v>9</v>
      </c>
      <c r="B1046" s="76" t="s">
        <v>404</v>
      </c>
      <c r="C1046" s="223" t="s">
        <v>138</v>
      </c>
      <c r="D1046" s="223" t="s">
        <v>140</v>
      </c>
      <c r="E1046" s="22" t="s">
        <v>340</v>
      </c>
      <c r="F1046" s="224" t="s">
        <v>126</v>
      </c>
      <c r="G1046" s="224" t="s">
        <v>10</v>
      </c>
      <c r="H1046" s="229"/>
      <c r="I1046" s="229"/>
      <c r="J1046" s="231">
        <f t="shared" si="331"/>
        <v>0</v>
      </c>
      <c r="K1046" s="118"/>
      <c r="L1046" s="118"/>
      <c r="M1046" s="231">
        <f t="shared" si="333"/>
        <v>0</v>
      </c>
      <c r="N1046" s="118"/>
      <c r="O1046" s="272"/>
      <c r="P1046" s="281">
        <f t="shared" si="334"/>
        <v>0</v>
      </c>
    </row>
    <row r="1047" spans="1:16" ht="25.5" customHeight="1">
      <c r="A1047" s="36" t="s">
        <v>16</v>
      </c>
      <c r="B1047" s="111" t="s">
        <v>404</v>
      </c>
      <c r="C1047" s="223" t="s">
        <v>138</v>
      </c>
      <c r="D1047" s="223" t="s">
        <v>140</v>
      </c>
      <c r="E1047" s="223" t="s">
        <v>660</v>
      </c>
      <c r="F1047" s="18"/>
      <c r="G1047" s="18"/>
      <c r="H1047" s="229">
        <f t="shared" ref="H1047:P1052" si="350">H1048</f>
        <v>46.7</v>
      </c>
      <c r="I1047" s="229">
        <f t="shared" si="350"/>
        <v>0</v>
      </c>
      <c r="J1047" s="231">
        <f t="shared" si="331"/>
        <v>46.7</v>
      </c>
      <c r="K1047" s="229">
        <f t="shared" si="350"/>
        <v>46.7</v>
      </c>
      <c r="L1047" s="229">
        <f t="shared" si="350"/>
        <v>0</v>
      </c>
      <c r="M1047" s="229">
        <f t="shared" si="350"/>
        <v>46.7</v>
      </c>
      <c r="N1047" s="229">
        <f t="shared" si="350"/>
        <v>46.7</v>
      </c>
      <c r="O1047" s="229">
        <f t="shared" si="350"/>
        <v>0</v>
      </c>
      <c r="P1047" s="229">
        <f t="shared" si="350"/>
        <v>46.7</v>
      </c>
    </row>
    <row r="1048" spans="1:16" ht="37.5" customHeight="1">
      <c r="A1048" s="227" t="s">
        <v>141</v>
      </c>
      <c r="B1048" s="230" t="s">
        <v>404</v>
      </c>
      <c r="C1048" s="224" t="s">
        <v>138</v>
      </c>
      <c r="D1048" s="224" t="s">
        <v>140</v>
      </c>
      <c r="E1048" s="225" t="s">
        <v>762</v>
      </c>
      <c r="F1048" s="224"/>
      <c r="G1048" s="224"/>
      <c r="H1048" s="228">
        <f t="shared" si="350"/>
        <v>46.7</v>
      </c>
      <c r="I1048" s="228">
        <f t="shared" si="350"/>
        <v>0</v>
      </c>
      <c r="J1048" s="231">
        <f t="shared" si="331"/>
        <v>46.7</v>
      </c>
      <c r="K1048" s="228">
        <f t="shared" si="350"/>
        <v>46.7</v>
      </c>
      <c r="L1048" s="228">
        <f t="shared" si="350"/>
        <v>0</v>
      </c>
      <c r="M1048" s="228">
        <f t="shared" si="350"/>
        <v>46.7</v>
      </c>
      <c r="N1048" s="228">
        <f t="shared" si="350"/>
        <v>46.7</v>
      </c>
      <c r="O1048" s="228">
        <f t="shared" si="350"/>
        <v>0</v>
      </c>
      <c r="P1048" s="228">
        <f t="shared" si="350"/>
        <v>46.7</v>
      </c>
    </row>
    <row r="1049" spans="1:16" ht="27" customHeight="1">
      <c r="A1049" s="226" t="s">
        <v>123</v>
      </c>
      <c r="B1049" s="110" t="s">
        <v>404</v>
      </c>
      <c r="C1049" s="224" t="s">
        <v>138</v>
      </c>
      <c r="D1049" s="224" t="s">
        <v>140</v>
      </c>
      <c r="E1049" s="225" t="s">
        <v>762</v>
      </c>
      <c r="F1049" s="224" t="s">
        <v>124</v>
      </c>
      <c r="G1049" s="224"/>
      <c r="H1049" s="228">
        <f t="shared" ref="H1049:P1049" si="351">H1052+H1050</f>
        <v>46.7</v>
      </c>
      <c r="I1049" s="228">
        <f t="shared" si="351"/>
        <v>0</v>
      </c>
      <c r="J1049" s="231">
        <f t="shared" si="331"/>
        <v>46.7</v>
      </c>
      <c r="K1049" s="228">
        <f t="shared" si="351"/>
        <v>46.7</v>
      </c>
      <c r="L1049" s="228">
        <f t="shared" si="351"/>
        <v>0</v>
      </c>
      <c r="M1049" s="228">
        <f t="shared" si="351"/>
        <v>46.7</v>
      </c>
      <c r="N1049" s="228">
        <f t="shared" si="351"/>
        <v>46.7</v>
      </c>
      <c r="O1049" s="228">
        <f t="shared" si="351"/>
        <v>0</v>
      </c>
      <c r="P1049" s="228">
        <f t="shared" si="351"/>
        <v>46.7</v>
      </c>
    </row>
    <row r="1050" spans="1:16" ht="27" customHeight="1">
      <c r="A1050" s="226" t="s">
        <v>879</v>
      </c>
      <c r="B1050" s="110" t="s">
        <v>404</v>
      </c>
      <c r="C1050" s="224" t="s">
        <v>138</v>
      </c>
      <c r="D1050" s="224" t="s">
        <v>140</v>
      </c>
      <c r="E1050" s="225" t="s">
        <v>762</v>
      </c>
      <c r="F1050" s="224" t="s">
        <v>880</v>
      </c>
      <c r="G1050" s="224"/>
      <c r="H1050" s="228">
        <f t="shared" ref="H1050:P1050" si="352">H1051</f>
        <v>46.7</v>
      </c>
      <c r="I1050" s="228">
        <f t="shared" si="352"/>
        <v>0</v>
      </c>
      <c r="J1050" s="231">
        <f t="shared" si="331"/>
        <v>46.7</v>
      </c>
      <c r="K1050" s="228">
        <f t="shared" si="352"/>
        <v>46.7</v>
      </c>
      <c r="L1050" s="228">
        <f t="shared" si="352"/>
        <v>0</v>
      </c>
      <c r="M1050" s="228">
        <f t="shared" si="352"/>
        <v>46.7</v>
      </c>
      <c r="N1050" s="228">
        <f t="shared" si="352"/>
        <v>46.7</v>
      </c>
      <c r="O1050" s="228">
        <f t="shared" si="352"/>
        <v>0</v>
      </c>
      <c r="P1050" s="228">
        <f t="shared" si="352"/>
        <v>46.7</v>
      </c>
    </row>
    <row r="1051" spans="1:16" ht="15" customHeight="1">
      <c r="A1051" s="227" t="s">
        <v>9</v>
      </c>
      <c r="B1051" s="110" t="s">
        <v>404</v>
      </c>
      <c r="C1051" s="224" t="s">
        <v>138</v>
      </c>
      <c r="D1051" s="224" t="s">
        <v>140</v>
      </c>
      <c r="E1051" s="225" t="s">
        <v>762</v>
      </c>
      <c r="F1051" s="224" t="s">
        <v>880</v>
      </c>
      <c r="G1051" s="224" t="s">
        <v>10</v>
      </c>
      <c r="H1051" s="229">
        <v>46.7</v>
      </c>
      <c r="I1051" s="229"/>
      <c r="J1051" s="231">
        <f t="shared" si="331"/>
        <v>46.7</v>
      </c>
      <c r="K1051" s="229">
        <v>46.7</v>
      </c>
      <c r="L1051" s="229"/>
      <c r="M1051" s="231">
        <f t="shared" si="333"/>
        <v>46.7</v>
      </c>
      <c r="N1051" s="118">
        <v>46.7</v>
      </c>
      <c r="O1051" s="272"/>
      <c r="P1051" s="281">
        <f t="shared" si="334"/>
        <v>46.7</v>
      </c>
    </row>
    <row r="1052" spans="1:16" ht="38.25" hidden="1">
      <c r="A1052" s="227" t="s">
        <v>127</v>
      </c>
      <c r="B1052" s="230" t="s">
        <v>404</v>
      </c>
      <c r="C1052" s="224" t="s">
        <v>138</v>
      </c>
      <c r="D1052" s="224" t="s">
        <v>140</v>
      </c>
      <c r="E1052" s="225" t="s">
        <v>762</v>
      </c>
      <c r="F1052" s="224" t="s">
        <v>126</v>
      </c>
      <c r="G1052" s="224"/>
      <c r="H1052" s="228">
        <f t="shared" si="350"/>
        <v>0</v>
      </c>
      <c r="I1052" s="228"/>
      <c r="J1052" s="231">
        <f t="shared" si="331"/>
        <v>0</v>
      </c>
      <c r="K1052" s="228">
        <f t="shared" si="350"/>
        <v>0</v>
      </c>
      <c r="L1052" s="228"/>
      <c r="M1052" s="231">
        <f t="shared" si="333"/>
        <v>0</v>
      </c>
      <c r="N1052" s="228">
        <f t="shared" si="350"/>
        <v>0</v>
      </c>
      <c r="O1052" s="272"/>
      <c r="P1052" s="281">
        <f t="shared" si="334"/>
        <v>0</v>
      </c>
    </row>
    <row r="1053" spans="1:16" hidden="1">
      <c r="A1053" s="227" t="s">
        <v>9</v>
      </c>
      <c r="B1053" s="230" t="s">
        <v>404</v>
      </c>
      <c r="C1053" s="224" t="s">
        <v>138</v>
      </c>
      <c r="D1053" s="224" t="s">
        <v>140</v>
      </c>
      <c r="E1053" s="225" t="s">
        <v>762</v>
      </c>
      <c r="F1053" s="224" t="s">
        <v>126</v>
      </c>
      <c r="G1053" s="224" t="s">
        <v>10</v>
      </c>
      <c r="H1053" s="228"/>
      <c r="I1053" s="228"/>
      <c r="J1053" s="231">
        <f t="shared" si="331"/>
        <v>0</v>
      </c>
      <c r="K1053" s="118"/>
      <c r="L1053" s="118"/>
      <c r="M1053" s="231">
        <f t="shared" si="333"/>
        <v>0</v>
      </c>
      <c r="N1053" s="118"/>
      <c r="O1053" s="272"/>
      <c r="P1053" s="281">
        <f t="shared" si="334"/>
        <v>0</v>
      </c>
    </row>
    <row r="1054" spans="1:16" ht="14.25" customHeight="1">
      <c r="A1054" s="36" t="s">
        <v>145</v>
      </c>
      <c r="B1054" s="111" t="s">
        <v>404</v>
      </c>
      <c r="C1054" s="223" t="s">
        <v>138</v>
      </c>
      <c r="D1054" s="223" t="s">
        <v>146</v>
      </c>
      <c r="E1054" s="223"/>
      <c r="F1054" s="223"/>
      <c r="G1054" s="223"/>
      <c r="H1054" s="229">
        <f t="shared" ref="H1054:P1054" si="353">H1055</f>
        <v>2672.2999999999997</v>
      </c>
      <c r="I1054" s="229">
        <f t="shared" si="353"/>
        <v>0</v>
      </c>
      <c r="J1054" s="231">
        <f t="shared" si="331"/>
        <v>2672.2999999999997</v>
      </c>
      <c r="K1054" s="229">
        <f t="shared" si="353"/>
        <v>2598.7999999999997</v>
      </c>
      <c r="L1054" s="229">
        <f t="shared" si="353"/>
        <v>0</v>
      </c>
      <c r="M1054" s="229">
        <f t="shared" si="353"/>
        <v>2598.7999999999997</v>
      </c>
      <c r="N1054" s="229">
        <f t="shared" si="353"/>
        <v>2560.2999999999997</v>
      </c>
      <c r="O1054" s="229">
        <f t="shared" si="353"/>
        <v>0</v>
      </c>
      <c r="P1054" s="229">
        <f t="shared" si="353"/>
        <v>2560.2999999999997</v>
      </c>
    </row>
    <row r="1055" spans="1:16" ht="30" customHeight="1">
      <c r="A1055" s="98" t="s">
        <v>16</v>
      </c>
      <c r="B1055" s="130" t="s">
        <v>404</v>
      </c>
      <c r="C1055" s="223" t="s">
        <v>138</v>
      </c>
      <c r="D1055" s="223" t="s">
        <v>146</v>
      </c>
      <c r="E1055" s="42" t="s">
        <v>660</v>
      </c>
      <c r="F1055" s="223"/>
      <c r="G1055" s="223"/>
      <c r="H1055" s="229">
        <f>H1062+H1073+H1079+H1083+H1067</f>
        <v>2672.2999999999997</v>
      </c>
      <c r="I1055" s="229">
        <f>I1062+I1073+I1079+I1083+I1067</f>
        <v>0</v>
      </c>
      <c r="J1055" s="231">
        <f t="shared" si="331"/>
        <v>2672.2999999999997</v>
      </c>
      <c r="K1055" s="229">
        <f t="shared" ref="K1055:P1055" si="354">K1062+K1073+K1079+K1083+K1067</f>
        <v>2598.7999999999997</v>
      </c>
      <c r="L1055" s="229">
        <f t="shared" si="354"/>
        <v>0</v>
      </c>
      <c r="M1055" s="229">
        <f t="shared" si="354"/>
        <v>2598.7999999999997</v>
      </c>
      <c r="N1055" s="229">
        <f t="shared" si="354"/>
        <v>2560.2999999999997</v>
      </c>
      <c r="O1055" s="229">
        <f t="shared" si="354"/>
        <v>0</v>
      </c>
      <c r="P1055" s="229">
        <f t="shared" si="354"/>
        <v>2560.2999999999997</v>
      </c>
    </row>
    <row r="1056" spans="1:16" ht="102" hidden="1">
      <c r="A1056" s="26" t="s">
        <v>412</v>
      </c>
      <c r="B1056" s="74" t="s">
        <v>404</v>
      </c>
      <c r="C1056" s="224" t="s">
        <v>138</v>
      </c>
      <c r="D1056" s="224" t="s">
        <v>146</v>
      </c>
      <c r="E1056" s="44" t="s">
        <v>413</v>
      </c>
      <c r="F1056" s="224"/>
      <c r="G1056" s="224"/>
      <c r="H1056" s="228">
        <f>H1057</f>
        <v>0</v>
      </c>
      <c r="I1056" s="228"/>
      <c r="J1056" s="231">
        <f t="shared" si="331"/>
        <v>0</v>
      </c>
      <c r="K1056" s="118"/>
      <c r="L1056" s="118"/>
      <c r="M1056" s="231">
        <f t="shared" si="333"/>
        <v>0</v>
      </c>
      <c r="N1056" s="118"/>
      <c r="O1056" s="272"/>
      <c r="P1056" s="281">
        <f t="shared" si="334"/>
        <v>0</v>
      </c>
    </row>
    <row r="1057" spans="1:16" ht="25.5" hidden="1">
      <c r="A1057" s="20" t="s">
        <v>123</v>
      </c>
      <c r="B1057" s="75" t="s">
        <v>404</v>
      </c>
      <c r="C1057" s="224" t="s">
        <v>138</v>
      </c>
      <c r="D1057" s="224" t="s">
        <v>146</v>
      </c>
      <c r="E1057" s="44" t="s">
        <v>413</v>
      </c>
      <c r="F1057" s="224" t="s">
        <v>124</v>
      </c>
      <c r="G1057" s="224"/>
      <c r="H1057" s="228">
        <f>H1058+H1060</f>
        <v>0</v>
      </c>
      <c r="I1057" s="228"/>
      <c r="J1057" s="231">
        <f t="shared" si="331"/>
        <v>0</v>
      </c>
      <c r="K1057" s="118"/>
      <c r="L1057" s="118"/>
      <c r="M1057" s="231">
        <f t="shared" si="333"/>
        <v>0</v>
      </c>
      <c r="N1057" s="118"/>
      <c r="O1057" s="272"/>
      <c r="P1057" s="281">
        <f t="shared" si="334"/>
        <v>0</v>
      </c>
    </row>
    <row r="1058" spans="1:16" ht="38.25" hidden="1">
      <c r="A1058" s="20" t="s">
        <v>127</v>
      </c>
      <c r="B1058" s="75" t="s">
        <v>404</v>
      </c>
      <c r="C1058" s="224" t="s">
        <v>138</v>
      </c>
      <c r="D1058" s="224" t="s">
        <v>146</v>
      </c>
      <c r="E1058" s="44" t="s">
        <v>413</v>
      </c>
      <c r="F1058" s="224" t="s">
        <v>126</v>
      </c>
      <c r="G1058" s="224"/>
      <c r="H1058" s="233">
        <f>H1059</f>
        <v>0</v>
      </c>
      <c r="I1058" s="233"/>
      <c r="J1058" s="231">
        <f t="shared" si="331"/>
        <v>0</v>
      </c>
      <c r="K1058" s="118"/>
      <c r="L1058" s="118"/>
      <c r="M1058" s="231">
        <f t="shared" si="333"/>
        <v>0</v>
      </c>
      <c r="N1058" s="118"/>
      <c r="O1058" s="272"/>
      <c r="P1058" s="281">
        <f t="shared" si="334"/>
        <v>0</v>
      </c>
    </row>
    <row r="1059" spans="1:16" hidden="1">
      <c r="A1059" s="20" t="s">
        <v>11</v>
      </c>
      <c r="B1059" s="75" t="s">
        <v>404</v>
      </c>
      <c r="C1059" s="224" t="s">
        <v>138</v>
      </c>
      <c r="D1059" s="224" t="s">
        <v>146</v>
      </c>
      <c r="E1059" s="44" t="s">
        <v>413</v>
      </c>
      <c r="F1059" s="224" t="s">
        <v>126</v>
      </c>
      <c r="G1059" s="224" t="s">
        <v>12</v>
      </c>
      <c r="H1059" s="233"/>
      <c r="I1059" s="233"/>
      <c r="J1059" s="231">
        <f t="shared" si="331"/>
        <v>0</v>
      </c>
      <c r="K1059" s="118"/>
      <c r="L1059" s="118"/>
      <c r="M1059" s="231">
        <f t="shared" si="333"/>
        <v>0</v>
      </c>
      <c r="N1059" s="118"/>
      <c r="O1059" s="272"/>
      <c r="P1059" s="281">
        <f t="shared" si="334"/>
        <v>0</v>
      </c>
    </row>
    <row r="1060" spans="1:16" ht="24" hidden="1" customHeight="1">
      <c r="A1060" s="20" t="s">
        <v>434</v>
      </c>
      <c r="B1060" s="75" t="s">
        <v>404</v>
      </c>
      <c r="C1060" s="224" t="s">
        <v>138</v>
      </c>
      <c r="D1060" s="224" t="s">
        <v>146</v>
      </c>
      <c r="E1060" s="44" t="s">
        <v>413</v>
      </c>
      <c r="F1060" s="224" t="s">
        <v>435</v>
      </c>
      <c r="G1060" s="224"/>
      <c r="H1060" s="228">
        <f>H1061</f>
        <v>0</v>
      </c>
      <c r="I1060" s="228"/>
      <c r="J1060" s="231">
        <f t="shared" ref="J1060:J1123" si="355">H1060+I1060</f>
        <v>0</v>
      </c>
      <c r="K1060" s="118"/>
      <c r="L1060" s="118"/>
      <c r="M1060" s="231">
        <f t="shared" si="333"/>
        <v>0</v>
      </c>
      <c r="N1060" s="118"/>
      <c r="O1060" s="272"/>
      <c r="P1060" s="281">
        <f t="shared" si="334"/>
        <v>0</v>
      </c>
    </row>
    <row r="1061" spans="1:16" ht="13.5" hidden="1" customHeight="1">
      <c r="A1061" s="20" t="s">
        <v>11</v>
      </c>
      <c r="B1061" s="75" t="s">
        <v>404</v>
      </c>
      <c r="C1061" s="224" t="s">
        <v>138</v>
      </c>
      <c r="D1061" s="224" t="s">
        <v>146</v>
      </c>
      <c r="E1061" s="44" t="s">
        <v>413</v>
      </c>
      <c r="F1061" s="224" t="s">
        <v>435</v>
      </c>
      <c r="G1061" s="224" t="s">
        <v>12</v>
      </c>
      <c r="H1061" s="233"/>
      <c r="I1061" s="233"/>
      <c r="J1061" s="231">
        <f t="shared" si="355"/>
        <v>0</v>
      </c>
      <c r="K1061" s="118"/>
      <c r="L1061" s="118"/>
      <c r="M1061" s="231">
        <f t="shared" si="333"/>
        <v>0</v>
      </c>
      <c r="N1061" s="118"/>
      <c r="O1061" s="272"/>
      <c r="P1061" s="281">
        <f t="shared" si="334"/>
        <v>0</v>
      </c>
    </row>
    <row r="1062" spans="1:16" ht="51" hidden="1">
      <c r="A1062" s="20" t="s">
        <v>379</v>
      </c>
      <c r="B1062" s="75" t="s">
        <v>404</v>
      </c>
      <c r="C1062" s="224" t="s">
        <v>138</v>
      </c>
      <c r="D1062" s="224" t="s">
        <v>146</v>
      </c>
      <c r="E1062" s="43" t="s">
        <v>763</v>
      </c>
      <c r="F1062" s="224"/>
      <c r="G1062" s="224"/>
      <c r="H1062" s="228">
        <f t="shared" ref="H1062:N1063" si="356">H1063</f>
        <v>0</v>
      </c>
      <c r="I1062" s="228"/>
      <c r="J1062" s="231">
        <f t="shared" si="355"/>
        <v>0</v>
      </c>
      <c r="K1062" s="228">
        <f t="shared" si="356"/>
        <v>0</v>
      </c>
      <c r="L1062" s="228"/>
      <c r="M1062" s="231">
        <f t="shared" si="333"/>
        <v>0</v>
      </c>
      <c r="N1062" s="228">
        <f t="shared" si="356"/>
        <v>0</v>
      </c>
      <c r="O1062" s="272"/>
      <c r="P1062" s="281">
        <f t="shared" si="334"/>
        <v>0</v>
      </c>
    </row>
    <row r="1063" spans="1:16" ht="22.5" hidden="1" customHeight="1">
      <c r="A1063" s="20" t="s">
        <v>123</v>
      </c>
      <c r="B1063" s="75" t="s">
        <v>404</v>
      </c>
      <c r="C1063" s="224" t="s">
        <v>138</v>
      </c>
      <c r="D1063" s="224" t="s">
        <v>146</v>
      </c>
      <c r="E1063" s="43" t="s">
        <v>763</v>
      </c>
      <c r="F1063" s="224" t="s">
        <v>124</v>
      </c>
      <c r="G1063" s="224"/>
      <c r="H1063" s="228">
        <f t="shared" si="356"/>
        <v>0</v>
      </c>
      <c r="I1063" s="228"/>
      <c r="J1063" s="231">
        <f t="shared" si="355"/>
        <v>0</v>
      </c>
      <c r="K1063" s="228">
        <f t="shared" si="356"/>
        <v>0</v>
      </c>
      <c r="L1063" s="228"/>
      <c r="M1063" s="231">
        <f t="shared" ref="M1063:M1126" si="357">K1063+L1063</f>
        <v>0</v>
      </c>
      <c r="N1063" s="228">
        <f t="shared" si="356"/>
        <v>0</v>
      </c>
      <c r="O1063" s="272"/>
      <c r="P1063" s="281">
        <f t="shared" ref="P1063:P1126" si="358">N1063+O1063</f>
        <v>0</v>
      </c>
    </row>
    <row r="1064" spans="1:16" ht="25.5" hidden="1">
      <c r="A1064" s="20" t="s">
        <v>434</v>
      </c>
      <c r="B1064" s="75" t="s">
        <v>404</v>
      </c>
      <c r="C1064" s="224" t="s">
        <v>138</v>
      </c>
      <c r="D1064" s="224" t="s">
        <v>146</v>
      </c>
      <c r="E1064" s="43" t="s">
        <v>763</v>
      </c>
      <c r="F1064" s="224" t="s">
        <v>435</v>
      </c>
      <c r="G1064" s="224"/>
      <c r="H1064" s="228">
        <f t="shared" ref="H1064:N1064" si="359">H1065+H1066</f>
        <v>0</v>
      </c>
      <c r="I1064" s="228"/>
      <c r="J1064" s="231">
        <f t="shared" si="355"/>
        <v>0</v>
      </c>
      <c r="K1064" s="228">
        <f t="shared" si="359"/>
        <v>0</v>
      </c>
      <c r="L1064" s="228"/>
      <c r="M1064" s="231">
        <f t="shared" si="357"/>
        <v>0</v>
      </c>
      <c r="N1064" s="228">
        <f t="shared" si="359"/>
        <v>0</v>
      </c>
      <c r="O1064" s="272"/>
      <c r="P1064" s="281">
        <f t="shared" si="358"/>
        <v>0</v>
      </c>
    </row>
    <row r="1065" spans="1:16" hidden="1">
      <c r="A1065" s="20" t="s">
        <v>11</v>
      </c>
      <c r="B1065" s="75" t="s">
        <v>404</v>
      </c>
      <c r="C1065" s="224" t="s">
        <v>138</v>
      </c>
      <c r="D1065" s="224" t="s">
        <v>146</v>
      </c>
      <c r="E1065" s="43" t="s">
        <v>763</v>
      </c>
      <c r="F1065" s="224" t="s">
        <v>435</v>
      </c>
      <c r="G1065" s="224" t="s">
        <v>12</v>
      </c>
      <c r="H1065" s="233"/>
      <c r="I1065" s="233"/>
      <c r="J1065" s="231">
        <f t="shared" si="355"/>
        <v>0</v>
      </c>
      <c r="K1065" s="118"/>
      <c r="L1065" s="118"/>
      <c r="M1065" s="231">
        <f t="shared" si="357"/>
        <v>0</v>
      </c>
      <c r="N1065" s="118"/>
      <c r="O1065" s="272"/>
      <c r="P1065" s="281">
        <f t="shared" si="358"/>
        <v>0</v>
      </c>
    </row>
    <row r="1066" spans="1:16" hidden="1">
      <c r="A1066" s="20" t="s">
        <v>629</v>
      </c>
      <c r="B1066" s="75" t="s">
        <v>404</v>
      </c>
      <c r="C1066" s="224" t="s">
        <v>138</v>
      </c>
      <c r="D1066" s="224" t="s">
        <v>146</v>
      </c>
      <c r="E1066" s="43" t="s">
        <v>763</v>
      </c>
      <c r="F1066" s="224" t="s">
        <v>435</v>
      </c>
      <c r="G1066" s="224" t="s">
        <v>197</v>
      </c>
      <c r="H1066" s="233">
        <v>0</v>
      </c>
      <c r="I1066" s="233"/>
      <c r="J1066" s="231">
        <f t="shared" si="355"/>
        <v>0</v>
      </c>
      <c r="K1066" s="118">
        <v>0</v>
      </c>
      <c r="L1066" s="118"/>
      <c r="M1066" s="231">
        <f t="shared" si="357"/>
        <v>0</v>
      </c>
      <c r="N1066" s="118"/>
      <c r="O1066" s="272"/>
      <c r="P1066" s="281">
        <f t="shared" si="358"/>
        <v>0</v>
      </c>
    </row>
    <row r="1067" spans="1:16" ht="51" hidden="1">
      <c r="A1067" s="20" t="s">
        <v>467</v>
      </c>
      <c r="B1067" s="75" t="s">
        <v>404</v>
      </c>
      <c r="C1067" s="224" t="s">
        <v>138</v>
      </c>
      <c r="D1067" s="224" t="s">
        <v>146</v>
      </c>
      <c r="E1067" s="45" t="s">
        <v>864</v>
      </c>
      <c r="F1067" s="224"/>
      <c r="G1067" s="224"/>
      <c r="H1067" s="228">
        <f t="shared" ref="H1067:N1067" si="360">H1068</f>
        <v>0</v>
      </c>
      <c r="I1067" s="228"/>
      <c r="J1067" s="231">
        <f t="shared" si="355"/>
        <v>0</v>
      </c>
      <c r="K1067" s="228">
        <f t="shared" si="360"/>
        <v>0</v>
      </c>
      <c r="L1067" s="228"/>
      <c r="M1067" s="231">
        <f t="shared" si="357"/>
        <v>0</v>
      </c>
      <c r="N1067" s="228">
        <f t="shared" si="360"/>
        <v>0</v>
      </c>
      <c r="O1067" s="272"/>
      <c r="P1067" s="281">
        <f t="shared" si="358"/>
        <v>0</v>
      </c>
    </row>
    <row r="1068" spans="1:16" ht="25.5" hidden="1">
      <c r="A1068" s="20" t="s">
        <v>123</v>
      </c>
      <c r="B1068" s="75" t="s">
        <v>404</v>
      </c>
      <c r="C1068" s="224" t="s">
        <v>138</v>
      </c>
      <c r="D1068" s="224" t="s">
        <v>146</v>
      </c>
      <c r="E1068" s="45" t="s">
        <v>864</v>
      </c>
      <c r="F1068" s="224" t="s">
        <v>124</v>
      </c>
      <c r="G1068" s="224"/>
      <c r="H1068" s="228">
        <f t="shared" ref="H1068:N1068" si="361">H1069+H1071</f>
        <v>0</v>
      </c>
      <c r="I1068" s="228"/>
      <c r="J1068" s="231">
        <f t="shared" si="355"/>
        <v>0</v>
      </c>
      <c r="K1068" s="228">
        <f t="shared" si="361"/>
        <v>0</v>
      </c>
      <c r="L1068" s="228"/>
      <c r="M1068" s="231">
        <f t="shared" si="357"/>
        <v>0</v>
      </c>
      <c r="N1068" s="228">
        <f t="shared" si="361"/>
        <v>0</v>
      </c>
      <c r="O1068" s="272"/>
      <c r="P1068" s="281">
        <f t="shared" si="358"/>
        <v>0</v>
      </c>
    </row>
    <row r="1069" spans="1:16" ht="38.25" hidden="1">
      <c r="A1069" s="20" t="s">
        <v>127</v>
      </c>
      <c r="B1069" s="75" t="s">
        <v>404</v>
      </c>
      <c r="C1069" s="224" t="s">
        <v>138</v>
      </c>
      <c r="D1069" s="224" t="s">
        <v>146</v>
      </c>
      <c r="E1069" s="45" t="s">
        <v>864</v>
      </c>
      <c r="F1069" s="224" t="s">
        <v>126</v>
      </c>
      <c r="G1069" s="224"/>
      <c r="H1069" s="228">
        <f t="shared" ref="H1069:N1069" si="362">H1070</f>
        <v>0</v>
      </c>
      <c r="I1069" s="228"/>
      <c r="J1069" s="231">
        <f t="shared" si="355"/>
        <v>0</v>
      </c>
      <c r="K1069" s="228">
        <f t="shared" si="362"/>
        <v>0</v>
      </c>
      <c r="L1069" s="228"/>
      <c r="M1069" s="231">
        <f t="shared" si="357"/>
        <v>0</v>
      </c>
      <c r="N1069" s="228">
        <f t="shared" si="362"/>
        <v>0</v>
      </c>
      <c r="O1069" s="272"/>
      <c r="P1069" s="281">
        <f t="shared" si="358"/>
        <v>0</v>
      </c>
    </row>
    <row r="1070" spans="1:16" hidden="1">
      <c r="A1070" s="20" t="s">
        <v>11</v>
      </c>
      <c r="B1070" s="75" t="s">
        <v>404</v>
      </c>
      <c r="C1070" s="224" t="s">
        <v>138</v>
      </c>
      <c r="D1070" s="224" t="s">
        <v>146</v>
      </c>
      <c r="E1070" s="45" t="s">
        <v>864</v>
      </c>
      <c r="F1070" s="224" t="s">
        <v>126</v>
      </c>
      <c r="G1070" s="224" t="s">
        <v>12</v>
      </c>
      <c r="H1070" s="233"/>
      <c r="I1070" s="233"/>
      <c r="J1070" s="231">
        <f t="shared" si="355"/>
        <v>0</v>
      </c>
      <c r="K1070" s="120"/>
      <c r="L1070" s="120"/>
      <c r="M1070" s="231">
        <f t="shared" si="357"/>
        <v>0</v>
      </c>
      <c r="N1070" s="118"/>
      <c r="O1070" s="272"/>
      <c r="P1070" s="281">
        <f t="shared" si="358"/>
        <v>0</v>
      </c>
    </row>
    <row r="1071" spans="1:16" ht="25.5" hidden="1">
      <c r="A1071" s="20" t="s">
        <v>434</v>
      </c>
      <c r="B1071" s="75" t="s">
        <v>404</v>
      </c>
      <c r="C1071" s="224" t="s">
        <v>138</v>
      </c>
      <c r="D1071" s="224" t="s">
        <v>146</v>
      </c>
      <c r="E1071" s="45" t="s">
        <v>382</v>
      </c>
      <c r="F1071" s="224" t="s">
        <v>435</v>
      </c>
      <c r="G1071" s="224"/>
      <c r="H1071" s="228">
        <f t="shared" ref="H1071" si="363">H1072</f>
        <v>0</v>
      </c>
      <c r="I1071" s="228"/>
      <c r="J1071" s="231">
        <f t="shared" si="355"/>
        <v>0</v>
      </c>
      <c r="K1071" s="118"/>
      <c r="L1071" s="118"/>
      <c r="M1071" s="231">
        <f t="shared" si="357"/>
        <v>0</v>
      </c>
      <c r="N1071" s="118"/>
      <c r="O1071" s="272"/>
      <c r="P1071" s="281">
        <f t="shared" si="358"/>
        <v>0</v>
      </c>
    </row>
    <row r="1072" spans="1:16" hidden="1">
      <c r="A1072" s="20" t="s">
        <v>11</v>
      </c>
      <c r="B1072" s="75" t="s">
        <v>404</v>
      </c>
      <c r="C1072" s="224" t="s">
        <v>138</v>
      </c>
      <c r="D1072" s="224" t="s">
        <v>146</v>
      </c>
      <c r="E1072" s="45" t="s">
        <v>382</v>
      </c>
      <c r="F1072" s="224" t="s">
        <v>435</v>
      </c>
      <c r="G1072" s="224" t="s">
        <v>12</v>
      </c>
      <c r="H1072" s="233"/>
      <c r="I1072" s="233"/>
      <c r="J1072" s="231">
        <f t="shared" si="355"/>
        <v>0</v>
      </c>
      <c r="K1072" s="118"/>
      <c r="L1072" s="118"/>
      <c r="M1072" s="231">
        <f t="shared" si="357"/>
        <v>0</v>
      </c>
      <c r="N1072" s="118"/>
      <c r="O1072" s="272"/>
      <c r="P1072" s="281">
        <f t="shared" si="358"/>
        <v>0</v>
      </c>
    </row>
    <row r="1073" spans="1:16" ht="48.75" customHeight="1">
      <c r="A1073" s="20" t="s">
        <v>381</v>
      </c>
      <c r="B1073" s="75" t="s">
        <v>404</v>
      </c>
      <c r="C1073" s="224" t="s">
        <v>138</v>
      </c>
      <c r="D1073" s="224" t="s">
        <v>146</v>
      </c>
      <c r="E1073" s="45" t="s">
        <v>764</v>
      </c>
      <c r="F1073" s="224"/>
      <c r="G1073" s="224"/>
      <c r="H1073" s="228">
        <f t="shared" ref="H1073:P1073" si="364">H1074</f>
        <v>2187.1</v>
      </c>
      <c r="I1073" s="228">
        <f t="shared" si="364"/>
        <v>0</v>
      </c>
      <c r="J1073" s="231">
        <f t="shared" si="355"/>
        <v>2187.1</v>
      </c>
      <c r="K1073" s="228">
        <f t="shared" si="364"/>
        <v>2187.1</v>
      </c>
      <c r="L1073" s="228">
        <f t="shared" si="364"/>
        <v>0</v>
      </c>
      <c r="M1073" s="228">
        <f t="shared" si="364"/>
        <v>2187.1</v>
      </c>
      <c r="N1073" s="228">
        <f t="shared" si="364"/>
        <v>2187.1</v>
      </c>
      <c r="O1073" s="228">
        <f t="shared" si="364"/>
        <v>0</v>
      </c>
      <c r="P1073" s="228">
        <f t="shared" si="364"/>
        <v>2187.1</v>
      </c>
    </row>
    <row r="1074" spans="1:16" ht="29.25" customHeight="1">
      <c r="A1074" s="20" t="s">
        <v>123</v>
      </c>
      <c r="B1074" s="75" t="s">
        <v>404</v>
      </c>
      <c r="C1074" s="224" t="s">
        <v>138</v>
      </c>
      <c r="D1074" s="224" t="s">
        <v>146</v>
      </c>
      <c r="E1074" s="45" t="s">
        <v>764</v>
      </c>
      <c r="F1074" s="224" t="s">
        <v>124</v>
      </c>
      <c r="G1074" s="224"/>
      <c r="H1074" s="228">
        <f t="shared" ref="H1074:P1074" si="365">H1075+H1077</f>
        <v>2187.1</v>
      </c>
      <c r="I1074" s="228">
        <f t="shared" si="365"/>
        <v>0</v>
      </c>
      <c r="J1074" s="231">
        <f t="shared" si="355"/>
        <v>2187.1</v>
      </c>
      <c r="K1074" s="228">
        <f t="shared" si="365"/>
        <v>2187.1</v>
      </c>
      <c r="L1074" s="228">
        <f t="shared" si="365"/>
        <v>0</v>
      </c>
      <c r="M1074" s="228">
        <f t="shared" si="365"/>
        <v>2187.1</v>
      </c>
      <c r="N1074" s="228">
        <f t="shared" si="365"/>
        <v>2187.1</v>
      </c>
      <c r="O1074" s="228">
        <f t="shared" si="365"/>
        <v>0</v>
      </c>
      <c r="P1074" s="228">
        <f t="shared" si="365"/>
        <v>2187.1</v>
      </c>
    </row>
    <row r="1075" spans="1:16" ht="35.25" customHeight="1">
      <c r="A1075" s="20" t="s">
        <v>127</v>
      </c>
      <c r="B1075" s="75" t="s">
        <v>404</v>
      </c>
      <c r="C1075" s="224" t="s">
        <v>138</v>
      </c>
      <c r="D1075" s="224" t="s">
        <v>146</v>
      </c>
      <c r="E1075" s="45" t="s">
        <v>764</v>
      </c>
      <c r="F1075" s="224" t="s">
        <v>126</v>
      </c>
      <c r="G1075" s="224"/>
      <c r="H1075" s="228">
        <f t="shared" ref="H1075:P1075" si="366">H1076</f>
        <v>670</v>
      </c>
      <c r="I1075" s="228">
        <f t="shared" si="366"/>
        <v>0</v>
      </c>
      <c r="J1075" s="231">
        <f t="shared" si="355"/>
        <v>670</v>
      </c>
      <c r="K1075" s="228">
        <f t="shared" si="366"/>
        <v>670</v>
      </c>
      <c r="L1075" s="228">
        <f t="shared" si="366"/>
        <v>0</v>
      </c>
      <c r="M1075" s="228">
        <f t="shared" si="366"/>
        <v>670</v>
      </c>
      <c r="N1075" s="228">
        <f t="shared" si="366"/>
        <v>670</v>
      </c>
      <c r="O1075" s="228">
        <f t="shared" si="366"/>
        <v>0</v>
      </c>
      <c r="P1075" s="228">
        <f t="shared" si="366"/>
        <v>670</v>
      </c>
    </row>
    <row r="1076" spans="1:16">
      <c r="A1076" s="20" t="s">
        <v>11</v>
      </c>
      <c r="B1076" s="75" t="s">
        <v>404</v>
      </c>
      <c r="C1076" s="224" t="s">
        <v>138</v>
      </c>
      <c r="D1076" s="224" t="s">
        <v>146</v>
      </c>
      <c r="E1076" s="45" t="s">
        <v>764</v>
      </c>
      <c r="F1076" s="224" t="s">
        <v>126</v>
      </c>
      <c r="G1076" s="224" t="s">
        <v>12</v>
      </c>
      <c r="H1076" s="233">
        <v>670</v>
      </c>
      <c r="I1076" s="233"/>
      <c r="J1076" s="231">
        <f t="shared" si="355"/>
        <v>670</v>
      </c>
      <c r="K1076" s="120">
        <v>670</v>
      </c>
      <c r="L1076" s="120"/>
      <c r="M1076" s="231">
        <f t="shared" si="357"/>
        <v>670</v>
      </c>
      <c r="N1076" s="120">
        <v>670</v>
      </c>
      <c r="O1076" s="272"/>
      <c r="P1076" s="281">
        <f t="shared" si="358"/>
        <v>670</v>
      </c>
    </row>
    <row r="1077" spans="1:16" ht="25.5">
      <c r="A1077" s="20" t="s">
        <v>434</v>
      </c>
      <c r="B1077" s="75" t="s">
        <v>404</v>
      </c>
      <c r="C1077" s="224" t="s">
        <v>138</v>
      </c>
      <c r="D1077" s="224" t="s">
        <v>146</v>
      </c>
      <c r="E1077" s="45" t="s">
        <v>764</v>
      </c>
      <c r="F1077" s="224" t="s">
        <v>435</v>
      </c>
      <c r="G1077" s="224"/>
      <c r="H1077" s="228">
        <f t="shared" ref="H1077:P1077" si="367">H1078</f>
        <v>1517.1</v>
      </c>
      <c r="I1077" s="228">
        <f t="shared" si="367"/>
        <v>0</v>
      </c>
      <c r="J1077" s="231">
        <f t="shared" si="355"/>
        <v>1517.1</v>
      </c>
      <c r="K1077" s="228">
        <f t="shared" si="367"/>
        <v>1517.1</v>
      </c>
      <c r="L1077" s="228">
        <f t="shared" si="367"/>
        <v>0</v>
      </c>
      <c r="M1077" s="228">
        <f t="shared" si="367"/>
        <v>1517.1</v>
      </c>
      <c r="N1077" s="228">
        <f t="shared" si="367"/>
        <v>1517.1</v>
      </c>
      <c r="O1077" s="228">
        <f t="shared" si="367"/>
        <v>0</v>
      </c>
      <c r="P1077" s="228">
        <f t="shared" si="367"/>
        <v>1517.1</v>
      </c>
    </row>
    <row r="1078" spans="1:16">
      <c r="A1078" s="20" t="s">
        <v>11</v>
      </c>
      <c r="B1078" s="75" t="s">
        <v>404</v>
      </c>
      <c r="C1078" s="224" t="s">
        <v>138</v>
      </c>
      <c r="D1078" s="224" t="s">
        <v>146</v>
      </c>
      <c r="E1078" s="45" t="s">
        <v>764</v>
      </c>
      <c r="F1078" s="224" t="s">
        <v>435</v>
      </c>
      <c r="G1078" s="224" t="s">
        <v>12</v>
      </c>
      <c r="H1078" s="233">
        <v>1517.1</v>
      </c>
      <c r="I1078" s="233"/>
      <c r="J1078" s="231">
        <f t="shared" si="355"/>
        <v>1517.1</v>
      </c>
      <c r="K1078" s="118">
        <v>1517.1</v>
      </c>
      <c r="L1078" s="118"/>
      <c r="M1078" s="231">
        <f t="shared" si="357"/>
        <v>1517.1</v>
      </c>
      <c r="N1078" s="118">
        <v>1517.1</v>
      </c>
      <c r="O1078" s="272"/>
      <c r="P1078" s="281">
        <f t="shared" si="358"/>
        <v>1517.1</v>
      </c>
    </row>
    <row r="1079" spans="1:16" ht="114" hidden="1" customHeight="1">
      <c r="A1079" s="250" t="s">
        <v>633</v>
      </c>
      <c r="B1079" s="75" t="s">
        <v>404</v>
      </c>
      <c r="C1079" s="224" t="s">
        <v>138</v>
      </c>
      <c r="D1079" s="224" t="s">
        <v>146</v>
      </c>
      <c r="E1079" s="46" t="s">
        <v>765</v>
      </c>
      <c r="F1079" s="39"/>
      <c r="G1079" s="39"/>
      <c r="H1079" s="228">
        <f t="shared" ref="H1079:N1081" si="368">H1080</f>
        <v>0</v>
      </c>
      <c r="I1079" s="228"/>
      <c r="J1079" s="231">
        <f t="shared" si="355"/>
        <v>0</v>
      </c>
      <c r="K1079" s="228">
        <f t="shared" si="368"/>
        <v>0</v>
      </c>
      <c r="L1079" s="228"/>
      <c r="M1079" s="231">
        <f t="shared" si="357"/>
        <v>0</v>
      </c>
      <c r="N1079" s="228">
        <f t="shared" si="368"/>
        <v>0</v>
      </c>
      <c r="O1079" s="272"/>
      <c r="P1079" s="281">
        <f t="shared" si="358"/>
        <v>0</v>
      </c>
    </row>
    <row r="1080" spans="1:16" ht="25.5" hidden="1">
      <c r="A1080" s="20" t="s">
        <v>123</v>
      </c>
      <c r="B1080" s="75" t="s">
        <v>404</v>
      </c>
      <c r="C1080" s="224" t="s">
        <v>138</v>
      </c>
      <c r="D1080" s="224" t="s">
        <v>146</v>
      </c>
      <c r="E1080" s="46" t="s">
        <v>765</v>
      </c>
      <c r="F1080" s="224" t="s">
        <v>124</v>
      </c>
      <c r="G1080" s="224"/>
      <c r="H1080" s="228">
        <f t="shared" si="368"/>
        <v>0</v>
      </c>
      <c r="I1080" s="228"/>
      <c r="J1080" s="231">
        <f t="shared" si="355"/>
        <v>0</v>
      </c>
      <c r="K1080" s="228">
        <f t="shared" si="368"/>
        <v>0</v>
      </c>
      <c r="L1080" s="228"/>
      <c r="M1080" s="231">
        <f t="shared" si="357"/>
        <v>0</v>
      </c>
      <c r="N1080" s="228">
        <f t="shared" si="368"/>
        <v>0</v>
      </c>
      <c r="O1080" s="272"/>
      <c r="P1080" s="281">
        <f t="shared" si="358"/>
        <v>0</v>
      </c>
    </row>
    <row r="1081" spans="1:16" ht="34.5" hidden="1" customHeight="1">
      <c r="A1081" s="20" t="s">
        <v>127</v>
      </c>
      <c r="B1081" s="75" t="s">
        <v>404</v>
      </c>
      <c r="C1081" s="224" t="s">
        <v>138</v>
      </c>
      <c r="D1081" s="224" t="s">
        <v>146</v>
      </c>
      <c r="E1081" s="46" t="s">
        <v>765</v>
      </c>
      <c r="F1081" s="224" t="s">
        <v>126</v>
      </c>
      <c r="G1081" s="224"/>
      <c r="H1081" s="228">
        <f t="shared" si="368"/>
        <v>0</v>
      </c>
      <c r="I1081" s="228"/>
      <c r="J1081" s="231">
        <f t="shared" si="355"/>
        <v>0</v>
      </c>
      <c r="K1081" s="228">
        <f t="shared" si="368"/>
        <v>0</v>
      </c>
      <c r="L1081" s="228"/>
      <c r="M1081" s="231">
        <f t="shared" si="357"/>
        <v>0</v>
      </c>
      <c r="N1081" s="228">
        <f t="shared" si="368"/>
        <v>0</v>
      </c>
      <c r="O1081" s="272"/>
      <c r="P1081" s="281">
        <f t="shared" si="358"/>
        <v>0</v>
      </c>
    </row>
    <row r="1082" spans="1:16" hidden="1">
      <c r="A1082" s="20" t="s">
        <v>11</v>
      </c>
      <c r="B1082" s="75" t="s">
        <v>404</v>
      </c>
      <c r="C1082" s="224" t="s">
        <v>138</v>
      </c>
      <c r="D1082" s="224" t="s">
        <v>146</v>
      </c>
      <c r="E1082" s="46" t="s">
        <v>765</v>
      </c>
      <c r="F1082" s="224" t="s">
        <v>126</v>
      </c>
      <c r="G1082" s="224" t="s">
        <v>12</v>
      </c>
      <c r="H1082" s="233"/>
      <c r="I1082" s="233"/>
      <c r="J1082" s="231">
        <f t="shared" si="355"/>
        <v>0</v>
      </c>
      <c r="K1082" s="120"/>
      <c r="L1082" s="120"/>
      <c r="M1082" s="231">
        <f t="shared" si="357"/>
        <v>0</v>
      </c>
      <c r="N1082" s="118"/>
      <c r="O1082" s="272"/>
      <c r="P1082" s="281">
        <f t="shared" si="358"/>
        <v>0</v>
      </c>
    </row>
    <row r="1083" spans="1:16" ht="76.5">
      <c r="A1083" s="20" t="s">
        <v>383</v>
      </c>
      <c r="B1083" s="75" t="s">
        <v>404</v>
      </c>
      <c r="C1083" s="224" t="s">
        <v>138</v>
      </c>
      <c r="D1083" s="224" t="s">
        <v>146</v>
      </c>
      <c r="E1083" s="45" t="s">
        <v>766</v>
      </c>
      <c r="F1083" s="39"/>
      <c r="G1083" s="39"/>
      <c r="H1083" s="228">
        <f t="shared" ref="H1083:P1085" si="369">H1084</f>
        <v>485.2</v>
      </c>
      <c r="I1083" s="228">
        <f t="shared" si="369"/>
        <v>0</v>
      </c>
      <c r="J1083" s="231">
        <f t="shared" si="355"/>
        <v>485.2</v>
      </c>
      <c r="K1083" s="228">
        <f t="shared" si="369"/>
        <v>411.7</v>
      </c>
      <c r="L1083" s="228">
        <f t="shared" si="369"/>
        <v>0</v>
      </c>
      <c r="M1083" s="228">
        <f t="shared" si="369"/>
        <v>411.7</v>
      </c>
      <c r="N1083" s="228">
        <f t="shared" si="369"/>
        <v>373.2</v>
      </c>
      <c r="O1083" s="228">
        <f t="shared" si="369"/>
        <v>0</v>
      </c>
      <c r="P1083" s="228">
        <f t="shared" si="369"/>
        <v>373.2</v>
      </c>
    </row>
    <row r="1084" spans="1:16" ht="23.25" customHeight="1">
      <c r="A1084" s="20" t="s">
        <v>123</v>
      </c>
      <c r="B1084" s="75" t="s">
        <v>404</v>
      </c>
      <c r="C1084" s="224" t="s">
        <v>138</v>
      </c>
      <c r="D1084" s="224" t="s">
        <v>146</v>
      </c>
      <c r="E1084" s="45" t="s">
        <v>766</v>
      </c>
      <c r="F1084" s="224" t="s">
        <v>124</v>
      </c>
      <c r="G1084" s="224"/>
      <c r="H1084" s="228">
        <f t="shared" si="369"/>
        <v>485.2</v>
      </c>
      <c r="I1084" s="228">
        <f t="shared" si="369"/>
        <v>0</v>
      </c>
      <c r="J1084" s="231">
        <f t="shared" si="355"/>
        <v>485.2</v>
      </c>
      <c r="K1084" s="228">
        <f t="shared" si="369"/>
        <v>411.7</v>
      </c>
      <c r="L1084" s="228">
        <f t="shared" si="369"/>
        <v>0</v>
      </c>
      <c r="M1084" s="228">
        <f t="shared" si="369"/>
        <v>411.7</v>
      </c>
      <c r="N1084" s="228">
        <f t="shared" si="369"/>
        <v>373.2</v>
      </c>
      <c r="O1084" s="228">
        <f t="shared" si="369"/>
        <v>0</v>
      </c>
      <c r="P1084" s="228">
        <f t="shared" si="369"/>
        <v>373.2</v>
      </c>
    </row>
    <row r="1085" spans="1:16" ht="36.75" customHeight="1">
      <c r="A1085" s="20" t="s">
        <v>127</v>
      </c>
      <c r="B1085" s="75" t="s">
        <v>404</v>
      </c>
      <c r="C1085" s="224" t="s">
        <v>138</v>
      </c>
      <c r="D1085" s="224" t="s">
        <v>146</v>
      </c>
      <c r="E1085" s="45" t="s">
        <v>766</v>
      </c>
      <c r="F1085" s="224" t="s">
        <v>126</v>
      </c>
      <c r="G1085" s="224"/>
      <c r="H1085" s="228">
        <f t="shared" si="369"/>
        <v>485.2</v>
      </c>
      <c r="I1085" s="228">
        <f t="shared" si="369"/>
        <v>0</v>
      </c>
      <c r="J1085" s="231">
        <f t="shared" si="355"/>
        <v>485.2</v>
      </c>
      <c r="K1085" s="228">
        <f t="shared" si="369"/>
        <v>411.7</v>
      </c>
      <c r="L1085" s="228">
        <f t="shared" si="369"/>
        <v>0</v>
      </c>
      <c r="M1085" s="228">
        <f t="shared" si="369"/>
        <v>411.7</v>
      </c>
      <c r="N1085" s="228">
        <f t="shared" si="369"/>
        <v>373.2</v>
      </c>
      <c r="O1085" s="228">
        <f t="shared" si="369"/>
        <v>0</v>
      </c>
      <c r="P1085" s="228">
        <f t="shared" si="369"/>
        <v>373.2</v>
      </c>
    </row>
    <row r="1086" spans="1:16">
      <c r="A1086" s="20" t="s">
        <v>11</v>
      </c>
      <c r="B1086" s="75" t="s">
        <v>404</v>
      </c>
      <c r="C1086" s="224" t="s">
        <v>138</v>
      </c>
      <c r="D1086" s="224" t="s">
        <v>146</v>
      </c>
      <c r="E1086" s="45" t="s">
        <v>766</v>
      </c>
      <c r="F1086" s="224" t="s">
        <v>126</v>
      </c>
      <c r="G1086" s="224" t="s">
        <v>12</v>
      </c>
      <c r="H1086" s="233">
        <v>485.2</v>
      </c>
      <c r="I1086" s="233"/>
      <c r="J1086" s="231">
        <f t="shared" si="355"/>
        <v>485.2</v>
      </c>
      <c r="K1086" s="118">
        <v>411.7</v>
      </c>
      <c r="L1086" s="118"/>
      <c r="M1086" s="231">
        <f t="shared" si="357"/>
        <v>411.7</v>
      </c>
      <c r="N1086" s="118">
        <v>373.2</v>
      </c>
      <c r="O1086" s="272"/>
      <c r="P1086" s="281">
        <f t="shared" si="358"/>
        <v>373.2</v>
      </c>
    </row>
    <row r="1087" spans="1:16" ht="24" customHeight="1">
      <c r="A1087" s="48" t="s">
        <v>151</v>
      </c>
      <c r="B1087" s="84" t="s">
        <v>404</v>
      </c>
      <c r="C1087" s="223" t="s">
        <v>138</v>
      </c>
      <c r="D1087" s="223" t="s">
        <v>152</v>
      </c>
      <c r="E1087" s="49"/>
      <c r="F1087" s="223"/>
      <c r="G1087" s="223"/>
      <c r="H1087" s="229">
        <f t="shared" ref="H1087:P1087" si="370">H1089+H1096</f>
        <v>810.7</v>
      </c>
      <c r="I1087" s="229">
        <f t="shared" si="370"/>
        <v>0</v>
      </c>
      <c r="J1087" s="231">
        <f t="shared" si="355"/>
        <v>810.7</v>
      </c>
      <c r="K1087" s="229">
        <f t="shared" si="370"/>
        <v>810.7</v>
      </c>
      <c r="L1087" s="229">
        <f t="shared" si="370"/>
        <v>0</v>
      </c>
      <c r="M1087" s="229">
        <f t="shared" si="370"/>
        <v>810.7</v>
      </c>
      <c r="N1087" s="229">
        <f t="shared" si="370"/>
        <v>810.7</v>
      </c>
      <c r="O1087" s="229">
        <f t="shared" si="370"/>
        <v>0</v>
      </c>
      <c r="P1087" s="229">
        <f t="shared" si="370"/>
        <v>810.7</v>
      </c>
    </row>
    <row r="1088" spans="1:16" ht="25.5" hidden="1">
      <c r="A1088" s="48" t="s">
        <v>16</v>
      </c>
      <c r="B1088" s="84" t="s">
        <v>404</v>
      </c>
      <c r="C1088" s="223" t="s">
        <v>138</v>
      </c>
      <c r="D1088" s="223" t="s">
        <v>152</v>
      </c>
      <c r="E1088" s="49" t="s">
        <v>203</v>
      </c>
      <c r="F1088" s="223"/>
      <c r="G1088" s="223"/>
      <c r="H1088" s="229">
        <f t="shared" ref="H1088" si="371">H1089</f>
        <v>0</v>
      </c>
      <c r="I1088" s="229"/>
      <c r="J1088" s="231">
        <f t="shared" si="355"/>
        <v>0</v>
      </c>
      <c r="K1088" s="118"/>
      <c r="L1088" s="118"/>
      <c r="M1088" s="231">
        <f t="shared" si="357"/>
        <v>0</v>
      </c>
      <c r="N1088" s="118"/>
      <c r="O1088" s="272"/>
      <c r="P1088" s="281">
        <f t="shared" si="358"/>
        <v>0</v>
      </c>
    </row>
    <row r="1089" spans="1:16" ht="51" hidden="1">
      <c r="A1089" s="121" t="s">
        <v>153</v>
      </c>
      <c r="B1089" s="122" t="s">
        <v>404</v>
      </c>
      <c r="C1089" s="223" t="s">
        <v>138</v>
      </c>
      <c r="D1089" s="223" t="s">
        <v>152</v>
      </c>
      <c r="E1089" s="49" t="s">
        <v>257</v>
      </c>
      <c r="F1089" s="223"/>
      <c r="G1089" s="223"/>
      <c r="H1089" s="229">
        <f t="shared" ref="H1089" si="372">H1092+H1095</f>
        <v>0</v>
      </c>
      <c r="I1089" s="229"/>
      <c r="J1089" s="231">
        <f t="shared" si="355"/>
        <v>0</v>
      </c>
      <c r="K1089" s="118"/>
      <c r="L1089" s="118"/>
      <c r="M1089" s="231">
        <f t="shared" si="357"/>
        <v>0</v>
      </c>
      <c r="N1089" s="118"/>
      <c r="O1089" s="272"/>
      <c r="P1089" s="281">
        <f t="shared" si="358"/>
        <v>0</v>
      </c>
    </row>
    <row r="1090" spans="1:16" ht="73.5" hidden="1" customHeight="1">
      <c r="A1090" s="226" t="s">
        <v>18</v>
      </c>
      <c r="B1090" s="110" t="s">
        <v>404</v>
      </c>
      <c r="C1090" s="224" t="s">
        <v>138</v>
      </c>
      <c r="D1090" s="224" t="s">
        <v>152</v>
      </c>
      <c r="E1090" s="45" t="s">
        <v>257</v>
      </c>
      <c r="F1090" s="224" t="s">
        <v>19</v>
      </c>
      <c r="G1090" s="224"/>
      <c r="H1090" s="228">
        <f t="shared" ref="H1090:H1091" si="373">H1091</f>
        <v>0</v>
      </c>
      <c r="I1090" s="228"/>
      <c r="J1090" s="231">
        <f t="shared" si="355"/>
        <v>0</v>
      </c>
      <c r="K1090" s="118"/>
      <c r="L1090" s="118"/>
      <c r="M1090" s="231">
        <f t="shared" si="357"/>
        <v>0</v>
      </c>
      <c r="N1090" s="118"/>
      <c r="O1090" s="272"/>
      <c r="P1090" s="281">
        <f t="shared" si="358"/>
        <v>0</v>
      </c>
    </row>
    <row r="1091" spans="1:16" ht="38.25" hidden="1">
      <c r="A1091" s="226" t="s">
        <v>20</v>
      </c>
      <c r="B1091" s="110" t="s">
        <v>404</v>
      </c>
      <c r="C1091" s="224" t="s">
        <v>138</v>
      </c>
      <c r="D1091" s="224" t="s">
        <v>152</v>
      </c>
      <c r="E1091" s="45" t="s">
        <v>257</v>
      </c>
      <c r="F1091" s="224" t="s">
        <v>21</v>
      </c>
      <c r="G1091" s="224"/>
      <c r="H1091" s="228">
        <f t="shared" si="373"/>
        <v>0</v>
      </c>
      <c r="I1091" s="228"/>
      <c r="J1091" s="231">
        <f t="shared" si="355"/>
        <v>0</v>
      </c>
      <c r="K1091" s="118"/>
      <c r="L1091" s="118"/>
      <c r="M1091" s="231">
        <f t="shared" si="357"/>
        <v>0</v>
      </c>
      <c r="N1091" s="118"/>
      <c r="O1091" s="272"/>
      <c r="P1091" s="281">
        <f t="shared" si="358"/>
        <v>0</v>
      </c>
    </row>
    <row r="1092" spans="1:16" hidden="1">
      <c r="A1092" s="226" t="s">
        <v>57</v>
      </c>
      <c r="B1092" s="110" t="s">
        <v>404</v>
      </c>
      <c r="C1092" s="224" t="s">
        <v>138</v>
      </c>
      <c r="D1092" s="224" t="s">
        <v>152</v>
      </c>
      <c r="E1092" s="45" t="s">
        <v>257</v>
      </c>
      <c r="F1092" s="224" t="s">
        <v>21</v>
      </c>
      <c r="G1092" s="224" t="s">
        <v>12</v>
      </c>
      <c r="H1092" s="233"/>
      <c r="I1092" s="233"/>
      <c r="J1092" s="231">
        <f t="shared" si="355"/>
        <v>0</v>
      </c>
      <c r="K1092" s="118"/>
      <c r="L1092" s="118"/>
      <c r="M1092" s="231">
        <f t="shared" si="357"/>
        <v>0</v>
      </c>
      <c r="N1092" s="118"/>
      <c r="O1092" s="272"/>
      <c r="P1092" s="281">
        <f t="shared" si="358"/>
        <v>0</v>
      </c>
    </row>
    <row r="1093" spans="1:16" ht="38.25" hidden="1">
      <c r="A1093" s="226" t="s">
        <v>35</v>
      </c>
      <c r="B1093" s="110" t="s">
        <v>404</v>
      </c>
      <c r="C1093" s="224" t="s">
        <v>138</v>
      </c>
      <c r="D1093" s="224" t="s">
        <v>152</v>
      </c>
      <c r="E1093" s="45" t="s">
        <v>257</v>
      </c>
      <c r="F1093" s="224" t="s">
        <v>27</v>
      </c>
      <c r="G1093" s="224"/>
      <c r="H1093" s="228">
        <f t="shared" ref="H1093:H1094" si="374">H1094</f>
        <v>0</v>
      </c>
      <c r="I1093" s="228"/>
      <c r="J1093" s="231">
        <f t="shared" si="355"/>
        <v>0</v>
      </c>
      <c r="K1093" s="118"/>
      <c r="L1093" s="118"/>
      <c r="M1093" s="231">
        <f t="shared" si="357"/>
        <v>0</v>
      </c>
      <c r="N1093" s="118"/>
      <c r="O1093" s="272"/>
      <c r="P1093" s="281">
        <f t="shared" si="358"/>
        <v>0</v>
      </c>
    </row>
    <row r="1094" spans="1:16" ht="51" hidden="1">
      <c r="A1094" s="226" t="s">
        <v>28</v>
      </c>
      <c r="B1094" s="110" t="s">
        <v>404</v>
      </c>
      <c r="C1094" s="224" t="s">
        <v>138</v>
      </c>
      <c r="D1094" s="224" t="s">
        <v>152</v>
      </c>
      <c r="E1094" s="45" t="s">
        <v>257</v>
      </c>
      <c r="F1094" s="224" t="s">
        <v>29</v>
      </c>
      <c r="G1094" s="224"/>
      <c r="H1094" s="228">
        <f t="shared" si="374"/>
        <v>0</v>
      </c>
      <c r="I1094" s="228"/>
      <c r="J1094" s="231">
        <f t="shared" si="355"/>
        <v>0</v>
      </c>
      <c r="K1094" s="118"/>
      <c r="L1094" s="118"/>
      <c r="M1094" s="231">
        <f t="shared" si="357"/>
        <v>0</v>
      </c>
      <c r="N1094" s="118"/>
      <c r="O1094" s="272"/>
      <c r="P1094" s="281">
        <f t="shared" si="358"/>
        <v>0</v>
      </c>
    </row>
    <row r="1095" spans="1:16" hidden="1">
      <c r="A1095" s="226" t="s">
        <v>57</v>
      </c>
      <c r="B1095" s="110" t="s">
        <v>404</v>
      </c>
      <c r="C1095" s="224" t="s">
        <v>138</v>
      </c>
      <c r="D1095" s="224" t="s">
        <v>152</v>
      </c>
      <c r="E1095" s="45" t="s">
        <v>257</v>
      </c>
      <c r="F1095" s="224" t="s">
        <v>29</v>
      </c>
      <c r="G1095" s="224" t="s">
        <v>12</v>
      </c>
      <c r="H1095" s="233"/>
      <c r="I1095" s="233"/>
      <c r="J1095" s="231">
        <f t="shared" si="355"/>
        <v>0</v>
      </c>
      <c r="K1095" s="118"/>
      <c r="L1095" s="118"/>
      <c r="M1095" s="231">
        <f t="shared" si="357"/>
        <v>0</v>
      </c>
      <c r="N1095" s="118"/>
      <c r="O1095" s="272"/>
      <c r="P1095" s="281">
        <f t="shared" si="358"/>
        <v>0</v>
      </c>
    </row>
    <row r="1096" spans="1:16" ht="24" customHeight="1">
      <c r="A1096" s="48" t="s">
        <v>16</v>
      </c>
      <c r="B1096" s="84" t="s">
        <v>404</v>
      </c>
      <c r="C1096" s="223" t="s">
        <v>138</v>
      </c>
      <c r="D1096" s="223" t="s">
        <v>152</v>
      </c>
      <c r="E1096" s="49" t="s">
        <v>660</v>
      </c>
      <c r="F1096" s="223"/>
      <c r="G1096" s="223"/>
      <c r="H1096" s="228">
        <f t="shared" ref="H1096:P1096" si="375">H1101+H1097</f>
        <v>810.7</v>
      </c>
      <c r="I1096" s="228">
        <f t="shared" si="375"/>
        <v>0</v>
      </c>
      <c r="J1096" s="231">
        <f t="shared" si="355"/>
        <v>810.7</v>
      </c>
      <c r="K1096" s="228">
        <f t="shared" si="375"/>
        <v>810.7</v>
      </c>
      <c r="L1096" s="228">
        <f t="shared" si="375"/>
        <v>0</v>
      </c>
      <c r="M1096" s="228">
        <f t="shared" si="375"/>
        <v>810.7</v>
      </c>
      <c r="N1096" s="228">
        <f t="shared" si="375"/>
        <v>810.7</v>
      </c>
      <c r="O1096" s="228">
        <f t="shared" si="375"/>
        <v>0</v>
      </c>
      <c r="P1096" s="228">
        <f t="shared" si="375"/>
        <v>810.7</v>
      </c>
    </row>
    <row r="1097" spans="1:16" ht="51" hidden="1">
      <c r="A1097" s="226" t="s">
        <v>900</v>
      </c>
      <c r="B1097" s="110" t="s">
        <v>404</v>
      </c>
      <c r="C1097" s="224" t="s">
        <v>138</v>
      </c>
      <c r="D1097" s="224" t="s">
        <v>152</v>
      </c>
      <c r="E1097" s="224" t="s">
        <v>897</v>
      </c>
      <c r="F1097" s="224"/>
      <c r="G1097" s="224"/>
      <c r="H1097" s="228">
        <f t="shared" ref="H1097:N1099" si="376">H1098</f>
        <v>0</v>
      </c>
      <c r="I1097" s="228"/>
      <c r="J1097" s="231">
        <f t="shared" si="355"/>
        <v>0</v>
      </c>
      <c r="K1097" s="228">
        <f t="shared" si="376"/>
        <v>0</v>
      </c>
      <c r="L1097" s="228"/>
      <c r="M1097" s="231">
        <f t="shared" si="357"/>
        <v>0</v>
      </c>
      <c r="N1097" s="228">
        <f t="shared" si="376"/>
        <v>0</v>
      </c>
      <c r="O1097" s="272"/>
      <c r="P1097" s="281">
        <f t="shared" si="358"/>
        <v>0</v>
      </c>
    </row>
    <row r="1098" spans="1:16" ht="24" hidden="1" customHeight="1">
      <c r="A1098" s="226" t="s">
        <v>18</v>
      </c>
      <c r="B1098" s="110" t="s">
        <v>404</v>
      </c>
      <c r="C1098" s="224" t="s">
        <v>138</v>
      </c>
      <c r="D1098" s="224" t="s">
        <v>152</v>
      </c>
      <c r="E1098" s="224" t="s">
        <v>897</v>
      </c>
      <c r="F1098" s="224" t="s">
        <v>19</v>
      </c>
      <c r="G1098" s="224"/>
      <c r="H1098" s="228">
        <f t="shared" si="376"/>
        <v>0</v>
      </c>
      <c r="I1098" s="228"/>
      <c r="J1098" s="231">
        <f t="shared" si="355"/>
        <v>0</v>
      </c>
      <c r="K1098" s="228">
        <f t="shared" si="376"/>
        <v>0</v>
      </c>
      <c r="L1098" s="228"/>
      <c r="M1098" s="231">
        <f t="shared" si="357"/>
        <v>0</v>
      </c>
      <c r="N1098" s="228">
        <f t="shared" si="376"/>
        <v>0</v>
      </c>
      <c r="O1098" s="272"/>
      <c r="P1098" s="281">
        <f t="shared" si="358"/>
        <v>0</v>
      </c>
    </row>
    <row r="1099" spans="1:16" ht="40.5" hidden="1" customHeight="1">
      <c r="A1099" s="226" t="s">
        <v>20</v>
      </c>
      <c r="B1099" s="110" t="s">
        <v>404</v>
      </c>
      <c r="C1099" s="224" t="s">
        <v>138</v>
      </c>
      <c r="D1099" s="224" t="s">
        <v>152</v>
      </c>
      <c r="E1099" s="224" t="s">
        <v>897</v>
      </c>
      <c r="F1099" s="224" t="s">
        <v>21</v>
      </c>
      <c r="G1099" s="224"/>
      <c r="H1099" s="228">
        <f t="shared" si="376"/>
        <v>0</v>
      </c>
      <c r="I1099" s="228"/>
      <c r="J1099" s="231">
        <f t="shared" si="355"/>
        <v>0</v>
      </c>
      <c r="K1099" s="228">
        <f t="shared" si="376"/>
        <v>0</v>
      </c>
      <c r="L1099" s="228"/>
      <c r="M1099" s="231">
        <f t="shared" si="357"/>
        <v>0</v>
      </c>
      <c r="N1099" s="228">
        <f t="shared" si="376"/>
        <v>0</v>
      </c>
      <c r="O1099" s="272"/>
      <c r="P1099" s="281">
        <f t="shared" si="358"/>
        <v>0</v>
      </c>
    </row>
    <row r="1100" spans="1:16" ht="15" hidden="1" customHeight="1">
      <c r="A1100" s="226" t="s">
        <v>898</v>
      </c>
      <c r="B1100" s="110" t="s">
        <v>404</v>
      </c>
      <c r="C1100" s="224" t="s">
        <v>138</v>
      </c>
      <c r="D1100" s="224" t="s">
        <v>152</v>
      </c>
      <c r="E1100" s="224" t="s">
        <v>897</v>
      </c>
      <c r="F1100" s="224" t="s">
        <v>21</v>
      </c>
      <c r="G1100" s="224" t="s">
        <v>197</v>
      </c>
      <c r="H1100" s="228"/>
      <c r="I1100" s="228"/>
      <c r="J1100" s="231">
        <f t="shared" si="355"/>
        <v>0</v>
      </c>
      <c r="K1100" s="228"/>
      <c r="L1100" s="228"/>
      <c r="M1100" s="231">
        <f t="shared" si="357"/>
        <v>0</v>
      </c>
      <c r="N1100" s="118"/>
      <c r="O1100" s="272"/>
      <c r="P1100" s="281">
        <f t="shared" si="358"/>
        <v>0</v>
      </c>
    </row>
    <row r="1101" spans="1:16" ht="48" customHeight="1">
      <c r="A1101" s="121" t="s">
        <v>153</v>
      </c>
      <c r="B1101" s="122" t="s">
        <v>404</v>
      </c>
      <c r="C1101" s="223" t="s">
        <v>138</v>
      </c>
      <c r="D1101" s="223" t="s">
        <v>152</v>
      </c>
      <c r="E1101" s="49" t="s">
        <v>877</v>
      </c>
      <c r="F1101" s="223"/>
      <c r="G1101" s="223"/>
      <c r="H1101" s="228">
        <f t="shared" ref="H1101:P1101" si="377">H1102</f>
        <v>810.7</v>
      </c>
      <c r="I1101" s="228">
        <f t="shared" si="377"/>
        <v>0</v>
      </c>
      <c r="J1101" s="231">
        <f t="shared" si="355"/>
        <v>810.7</v>
      </c>
      <c r="K1101" s="228">
        <f t="shared" si="377"/>
        <v>810.7</v>
      </c>
      <c r="L1101" s="228">
        <f t="shared" si="377"/>
        <v>0</v>
      </c>
      <c r="M1101" s="228">
        <f t="shared" si="377"/>
        <v>810.7</v>
      </c>
      <c r="N1101" s="228">
        <f t="shared" si="377"/>
        <v>810.7</v>
      </c>
      <c r="O1101" s="228">
        <f t="shared" si="377"/>
        <v>0</v>
      </c>
      <c r="P1101" s="228">
        <f t="shared" si="377"/>
        <v>810.7</v>
      </c>
    </row>
    <row r="1102" spans="1:16" ht="67.5" customHeight="1">
      <c r="A1102" s="226" t="s">
        <v>18</v>
      </c>
      <c r="B1102" s="110" t="s">
        <v>404</v>
      </c>
      <c r="C1102" s="224" t="s">
        <v>138</v>
      </c>
      <c r="D1102" s="224" t="s">
        <v>152</v>
      </c>
      <c r="E1102" s="45" t="s">
        <v>877</v>
      </c>
      <c r="F1102" s="224" t="s">
        <v>19</v>
      </c>
      <c r="G1102" s="224"/>
      <c r="H1102" s="228">
        <f t="shared" ref="H1102:P1102" si="378">H1103+H1105</f>
        <v>810.7</v>
      </c>
      <c r="I1102" s="228">
        <f t="shared" si="378"/>
        <v>0</v>
      </c>
      <c r="J1102" s="231">
        <f t="shared" si="355"/>
        <v>810.7</v>
      </c>
      <c r="K1102" s="228">
        <f t="shared" si="378"/>
        <v>810.7</v>
      </c>
      <c r="L1102" s="228">
        <f t="shared" si="378"/>
        <v>0</v>
      </c>
      <c r="M1102" s="228">
        <f t="shared" si="378"/>
        <v>810.7</v>
      </c>
      <c r="N1102" s="228">
        <f t="shared" si="378"/>
        <v>810.7</v>
      </c>
      <c r="O1102" s="228">
        <f t="shared" si="378"/>
        <v>0</v>
      </c>
      <c r="P1102" s="228">
        <f t="shared" si="378"/>
        <v>810.7</v>
      </c>
    </row>
    <row r="1103" spans="1:16" ht="39.75" customHeight="1">
      <c r="A1103" s="226" t="s">
        <v>20</v>
      </c>
      <c r="B1103" s="110" t="s">
        <v>404</v>
      </c>
      <c r="C1103" s="224" t="s">
        <v>138</v>
      </c>
      <c r="D1103" s="224" t="s">
        <v>152</v>
      </c>
      <c r="E1103" s="45" t="s">
        <v>877</v>
      </c>
      <c r="F1103" s="224" t="s">
        <v>21</v>
      </c>
      <c r="G1103" s="224"/>
      <c r="H1103" s="228">
        <f t="shared" ref="H1103:P1103" si="379">H1104</f>
        <v>770.7</v>
      </c>
      <c r="I1103" s="228">
        <f t="shared" si="379"/>
        <v>0</v>
      </c>
      <c r="J1103" s="231">
        <f t="shared" si="355"/>
        <v>770.7</v>
      </c>
      <c r="K1103" s="228">
        <f t="shared" si="379"/>
        <v>770.7</v>
      </c>
      <c r="L1103" s="228">
        <f t="shared" si="379"/>
        <v>0</v>
      </c>
      <c r="M1103" s="228">
        <f t="shared" si="379"/>
        <v>770.7</v>
      </c>
      <c r="N1103" s="228">
        <f t="shared" si="379"/>
        <v>770.7</v>
      </c>
      <c r="O1103" s="228">
        <f t="shared" si="379"/>
        <v>0</v>
      </c>
      <c r="P1103" s="228">
        <f t="shared" si="379"/>
        <v>770.7</v>
      </c>
    </row>
    <row r="1104" spans="1:16">
      <c r="A1104" s="226" t="s">
        <v>57</v>
      </c>
      <c r="B1104" s="110" t="s">
        <v>404</v>
      </c>
      <c r="C1104" s="224" t="s">
        <v>138</v>
      </c>
      <c r="D1104" s="224" t="s">
        <v>152</v>
      </c>
      <c r="E1104" s="45" t="s">
        <v>877</v>
      </c>
      <c r="F1104" s="224" t="s">
        <v>21</v>
      </c>
      <c r="G1104" s="224" t="s">
        <v>12</v>
      </c>
      <c r="H1104" s="233">
        <v>770.7</v>
      </c>
      <c r="I1104" s="233"/>
      <c r="J1104" s="231">
        <f t="shared" si="355"/>
        <v>770.7</v>
      </c>
      <c r="K1104" s="118">
        <v>770.7</v>
      </c>
      <c r="L1104" s="118"/>
      <c r="M1104" s="231">
        <f t="shared" si="357"/>
        <v>770.7</v>
      </c>
      <c r="N1104" s="118">
        <v>770.7</v>
      </c>
      <c r="O1104" s="272"/>
      <c r="P1104" s="281">
        <f t="shared" si="358"/>
        <v>770.7</v>
      </c>
    </row>
    <row r="1105" spans="1:16" ht="42.75" customHeight="1">
      <c r="A1105" s="226" t="s">
        <v>35</v>
      </c>
      <c r="B1105" s="110" t="s">
        <v>404</v>
      </c>
      <c r="C1105" s="224" t="s">
        <v>138</v>
      </c>
      <c r="D1105" s="224" t="s">
        <v>152</v>
      </c>
      <c r="E1105" s="45" t="s">
        <v>877</v>
      </c>
      <c r="F1105" s="224" t="s">
        <v>27</v>
      </c>
      <c r="G1105" s="224"/>
      <c r="H1105" s="228">
        <f t="shared" ref="H1105:P1106" si="380">H1106</f>
        <v>40</v>
      </c>
      <c r="I1105" s="228">
        <f t="shared" si="380"/>
        <v>0</v>
      </c>
      <c r="J1105" s="231">
        <f t="shared" si="355"/>
        <v>40</v>
      </c>
      <c r="K1105" s="228">
        <f t="shared" si="380"/>
        <v>40</v>
      </c>
      <c r="L1105" s="228">
        <f t="shared" si="380"/>
        <v>0</v>
      </c>
      <c r="M1105" s="228">
        <f t="shared" si="380"/>
        <v>40</v>
      </c>
      <c r="N1105" s="228">
        <f t="shared" si="380"/>
        <v>40</v>
      </c>
      <c r="O1105" s="228">
        <f t="shared" si="380"/>
        <v>0</v>
      </c>
      <c r="P1105" s="228">
        <f t="shared" si="380"/>
        <v>40</v>
      </c>
    </row>
    <row r="1106" spans="1:16" ht="51.75" customHeight="1">
      <c r="A1106" s="226" t="s">
        <v>28</v>
      </c>
      <c r="B1106" s="110" t="s">
        <v>404</v>
      </c>
      <c r="C1106" s="224" t="s">
        <v>138</v>
      </c>
      <c r="D1106" s="224" t="s">
        <v>152</v>
      </c>
      <c r="E1106" s="45" t="s">
        <v>877</v>
      </c>
      <c r="F1106" s="224" t="s">
        <v>29</v>
      </c>
      <c r="G1106" s="224"/>
      <c r="H1106" s="228">
        <f t="shared" si="380"/>
        <v>40</v>
      </c>
      <c r="I1106" s="228">
        <f t="shared" si="380"/>
        <v>0</v>
      </c>
      <c r="J1106" s="231">
        <f t="shared" si="355"/>
        <v>40</v>
      </c>
      <c r="K1106" s="228">
        <f t="shared" si="380"/>
        <v>40</v>
      </c>
      <c r="L1106" s="228">
        <f t="shared" si="380"/>
        <v>0</v>
      </c>
      <c r="M1106" s="228">
        <f t="shared" si="380"/>
        <v>40</v>
      </c>
      <c r="N1106" s="228">
        <f t="shared" si="380"/>
        <v>40</v>
      </c>
      <c r="O1106" s="228">
        <f t="shared" si="380"/>
        <v>0</v>
      </c>
      <c r="P1106" s="228">
        <f t="shared" si="380"/>
        <v>40</v>
      </c>
    </row>
    <row r="1107" spans="1:16">
      <c r="A1107" s="226" t="s">
        <v>57</v>
      </c>
      <c r="B1107" s="110" t="s">
        <v>404</v>
      </c>
      <c r="C1107" s="224" t="s">
        <v>138</v>
      </c>
      <c r="D1107" s="224" t="s">
        <v>152</v>
      </c>
      <c r="E1107" s="45" t="s">
        <v>877</v>
      </c>
      <c r="F1107" s="224" t="s">
        <v>29</v>
      </c>
      <c r="G1107" s="224" t="s">
        <v>12</v>
      </c>
      <c r="H1107" s="233">
        <v>40</v>
      </c>
      <c r="I1107" s="233"/>
      <c r="J1107" s="231">
        <f t="shared" si="355"/>
        <v>40</v>
      </c>
      <c r="K1107" s="120">
        <v>40</v>
      </c>
      <c r="L1107" s="120"/>
      <c r="M1107" s="231">
        <f t="shared" si="357"/>
        <v>40</v>
      </c>
      <c r="N1107" s="120">
        <v>40</v>
      </c>
      <c r="O1107" s="272"/>
      <c r="P1107" s="281">
        <f t="shared" si="358"/>
        <v>40</v>
      </c>
    </row>
    <row r="1108" spans="1:16" ht="12.75" customHeight="1">
      <c r="A1108" s="21" t="s">
        <v>402</v>
      </c>
      <c r="B1108" s="111" t="s">
        <v>404</v>
      </c>
      <c r="C1108" s="223" t="s">
        <v>154</v>
      </c>
      <c r="D1108" s="224"/>
      <c r="E1108" s="49"/>
      <c r="F1108" s="223"/>
      <c r="G1108" s="223"/>
      <c r="H1108" s="229">
        <f t="shared" ref="H1108:P1108" si="381">H1109+H1136</f>
        <v>100</v>
      </c>
      <c r="I1108" s="229">
        <f t="shared" si="381"/>
        <v>0</v>
      </c>
      <c r="J1108" s="231">
        <f t="shared" si="355"/>
        <v>100</v>
      </c>
      <c r="K1108" s="229">
        <f t="shared" si="381"/>
        <v>0</v>
      </c>
      <c r="L1108" s="229">
        <f t="shared" si="381"/>
        <v>0</v>
      </c>
      <c r="M1108" s="229">
        <f t="shared" si="381"/>
        <v>0</v>
      </c>
      <c r="N1108" s="229">
        <f t="shared" si="381"/>
        <v>0</v>
      </c>
      <c r="O1108" s="229">
        <f t="shared" si="381"/>
        <v>0</v>
      </c>
      <c r="P1108" s="229">
        <f t="shared" si="381"/>
        <v>0</v>
      </c>
    </row>
    <row r="1109" spans="1:16">
      <c r="A1109" s="36" t="s">
        <v>155</v>
      </c>
      <c r="B1109" s="111" t="s">
        <v>404</v>
      </c>
      <c r="C1109" s="223" t="s">
        <v>154</v>
      </c>
      <c r="D1109" s="223" t="s">
        <v>156</v>
      </c>
      <c r="E1109" s="49"/>
      <c r="F1109" s="223"/>
      <c r="G1109" s="223"/>
      <c r="H1109" s="229">
        <f t="shared" ref="H1109:P1114" si="382">H1110</f>
        <v>100</v>
      </c>
      <c r="I1109" s="229">
        <f t="shared" si="382"/>
        <v>0</v>
      </c>
      <c r="J1109" s="231">
        <f t="shared" si="355"/>
        <v>100</v>
      </c>
      <c r="K1109" s="229">
        <f t="shared" si="382"/>
        <v>0</v>
      </c>
      <c r="L1109" s="229">
        <f t="shared" si="382"/>
        <v>0</v>
      </c>
      <c r="M1109" s="229">
        <f t="shared" si="382"/>
        <v>0</v>
      </c>
      <c r="N1109" s="229">
        <f t="shared" si="382"/>
        <v>0</v>
      </c>
      <c r="O1109" s="229">
        <f t="shared" si="382"/>
        <v>0</v>
      </c>
      <c r="P1109" s="229">
        <f t="shared" si="382"/>
        <v>0</v>
      </c>
    </row>
    <row r="1110" spans="1:16" ht="51">
      <c r="A1110" s="50" t="s">
        <v>639</v>
      </c>
      <c r="B1110" s="110" t="s">
        <v>404</v>
      </c>
      <c r="C1110" s="224" t="s">
        <v>154</v>
      </c>
      <c r="D1110" s="224" t="s">
        <v>156</v>
      </c>
      <c r="E1110" s="45" t="s">
        <v>767</v>
      </c>
      <c r="F1110" s="224"/>
      <c r="G1110" s="224"/>
      <c r="H1110" s="229">
        <f t="shared" si="382"/>
        <v>100</v>
      </c>
      <c r="I1110" s="229">
        <f t="shared" si="382"/>
        <v>0</v>
      </c>
      <c r="J1110" s="231">
        <f t="shared" si="355"/>
        <v>100</v>
      </c>
      <c r="K1110" s="229">
        <f t="shared" si="382"/>
        <v>0</v>
      </c>
      <c r="L1110" s="229">
        <f t="shared" si="382"/>
        <v>0</v>
      </c>
      <c r="M1110" s="229">
        <f t="shared" si="382"/>
        <v>0</v>
      </c>
      <c r="N1110" s="229">
        <f t="shared" si="382"/>
        <v>0</v>
      </c>
      <c r="O1110" s="229">
        <f t="shared" si="382"/>
        <v>0</v>
      </c>
      <c r="P1110" s="229">
        <f t="shared" si="382"/>
        <v>0</v>
      </c>
    </row>
    <row r="1111" spans="1:16" ht="50.25" customHeight="1">
      <c r="A1111" s="50" t="s">
        <v>644</v>
      </c>
      <c r="B1111" s="110" t="s">
        <v>404</v>
      </c>
      <c r="C1111" s="224" t="s">
        <v>154</v>
      </c>
      <c r="D1111" s="224" t="s">
        <v>156</v>
      </c>
      <c r="E1111" s="45" t="s">
        <v>768</v>
      </c>
      <c r="F1111" s="224"/>
      <c r="G1111" s="224"/>
      <c r="H1111" s="229">
        <f t="shared" si="382"/>
        <v>100</v>
      </c>
      <c r="I1111" s="229">
        <f t="shared" si="382"/>
        <v>0</v>
      </c>
      <c r="J1111" s="231">
        <f t="shared" si="355"/>
        <v>100</v>
      </c>
      <c r="K1111" s="229">
        <f t="shared" si="382"/>
        <v>0</v>
      </c>
      <c r="L1111" s="229">
        <f t="shared" si="382"/>
        <v>0</v>
      </c>
      <c r="M1111" s="229">
        <f t="shared" si="382"/>
        <v>0</v>
      </c>
      <c r="N1111" s="229">
        <f t="shared" si="382"/>
        <v>0</v>
      </c>
      <c r="O1111" s="229">
        <f t="shared" si="382"/>
        <v>0</v>
      </c>
      <c r="P1111" s="229">
        <f t="shared" si="382"/>
        <v>0</v>
      </c>
    </row>
    <row r="1112" spans="1:16" ht="25.5">
      <c r="A1112" s="50" t="s">
        <v>590</v>
      </c>
      <c r="B1112" s="110" t="s">
        <v>404</v>
      </c>
      <c r="C1112" s="224" t="s">
        <v>154</v>
      </c>
      <c r="D1112" s="224" t="s">
        <v>156</v>
      </c>
      <c r="E1112" s="45" t="s">
        <v>768</v>
      </c>
      <c r="F1112" s="224"/>
      <c r="G1112" s="224"/>
      <c r="H1112" s="229">
        <f t="shared" si="382"/>
        <v>100</v>
      </c>
      <c r="I1112" s="229">
        <f t="shared" si="382"/>
        <v>0</v>
      </c>
      <c r="J1112" s="231">
        <f t="shared" si="355"/>
        <v>100</v>
      </c>
      <c r="K1112" s="229">
        <f t="shared" si="382"/>
        <v>0</v>
      </c>
      <c r="L1112" s="229">
        <f t="shared" si="382"/>
        <v>0</v>
      </c>
      <c r="M1112" s="229">
        <f t="shared" si="382"/>
        <v>0</v>
      </c>
      <c r="N1112" s="229">
        <f t="shared" si="382"/>
        <v>0</v>
      </c>
      <c r="O1112" s="229">
        <f t="shared" si="382"/>
        <v>0</v>
      </c>
      <c r="P1112" s="229">
        <f t="shared" si="382"/>
        <v>0</v>
      </c>
    </row>
    <row r="1113" spans="1:16" ht="27.75" customHeight="1">
      <c r="A1113" s="226" t="s">
        <v>35</v>
      </c>
      <c r="B1113" s="110" t="s">
        <v>404</v>
      </c>
      <c r="C1113" s="224" t="s">
        <v>154</v>
      </c>
      <c r="D1113" s="224" t="s">
        <v>156</v>
      </c>
      <c r="E1113" s="45" t="s">
        <v>768</v>
      </c>
      <c r="F1113" s="224" t="s">
        <v>27</v>
      </c>
      <c r="G1113" s="224"/>
      <c r="H1113" s="229">
        <f t="shared" si="382"/>
        <v>100</v>
      </c>
      <c r="I1113" s="229">
        <f t="shared" si="382"/>
        <v>0</v>
      </c>
      <c r="J1113" s="231">
        <f t="shared" si="355"/>
        <v>100</v>
      </c>
      <c r="K1113" s="229">
        <f t="shared" si="382"/>
        <v>0</v>
      </c>
      <c r="L1113" s="229">
        <f t="shared" si="382"/>
        <v>0</v>
      </c>
      <c r="M1113" s="229">
        <f t="shared" si="382"/>
        <v>0</v>
      </c>
      <c r="N1113" s="229">
        <f t="shared" si="382"/>
        <v>0</v>
      </c>
      <c r="O1113" s="229">
        <f t="shared" si="382"/>
        <v>0</v>
      </c>
      <c r="P1113" s="229">
        <f t="shared" si="382"/>
        <v>0</v>
      </c>
    </row>
    <row r="1114" spans="1:16" ht="39" customHeight="1">
      <c r="A1114" s="226" t="s">
        <v>28</v>
      </c>
      <c r="B1114" s="110" t="s">
        <v>404</v>
      </c>
      <c r="C1114" s="224" t="s">
        <v>154</v>
      </c>
      <c r="D1114" s="224" t="s">
        <v>156</v>
      </c>
      <c r="E1114" s="45" t="s">
        <v>768</v>
      </c>
      <c r="F1114" s="224" t="s">
        <v>29</v>
      </c>
      <c r="G1114" s="224"/>
      <c r="H1114" s="229">
        <f t="shared" si="382"/>
        <v>100</v>
      </c>
      <c r="I1114" s="229">
        <f t="shared" si="382"/>
        <v>0</v>
      </c>
      <c r="J1114" s="231">
        <f t="shared" si="355"/>
        <v>100</v>
      </c>
      <c r="K1114" s="229">
        <f t="shared" si="382"/>
        <v>0</v>
      </c>
      <c r="L1114" s="229">
        <f t="shared" si="382"/>
        <v>0</v>
      </c>
      <c r="M1114" s="229">
        <f t="shared" si="382"/>
        <v>0</v>
      </c>
      <c r="N1114" s="229">
        <f t="shared" si="382"/>
        <v>0</v>
      </c>
      <c r="O1114" s="229">
        <f t="shared" si="382"/>
        <v>0</v>
      </c>
      <c r="P1114" s="229">
        <f t="shared" si="382"/>
        <v>0</v>
      </c>
    </row>
    <row r="1115" spans="1:16">
      <c r="A1115" s="226" t="s">
        <v>9</v>
      </c>
      <c r="B1115" s="110" t="s">
        <v>404</v>
      </c>
      <c r="C1115" s="224" t="s">
        <v>154</v>
      </c>
      <c r="D1115" s="224" t="s">
        <v>156</v>
      </c>
      <c r="E1115" s="45" t="s">
        <v>768</v>
      </c>
      <c r="F1115" s="224" t="s">
        <v>29</v>
      </c>
      <c r="G1115" s="224" t="s">
        <v>10</v>
      </c>
      <c r="H1115" s="229">
        <v>100</v>
      </c>
      <c r="I1115" s="229"/>
      <c r="J1115" s="231">
        <f t="shared" si="355"/>
        <v>100</v>
      </c>
      <c r="K1115" s="120"/>
      <c r="L1115" s="120"/>
      <c r="M1115" s="231">
        <f t="shared" si="357"/>
        <v>0</v>
      </c>
      <c r="N1115" s="118"/>
      <c r="O1115" s="272"/>
      <c r="P1115" s="281">
        <f t="shared" si="358"/>
        <v>0</v>
      </c>
    </row>
    <row r="1116" spans="1:16" ht="11.25" hidden="1" customHeight="1">
      <c r="A1116" s="50" t="s">
        <v>16</v>
      </c>
      <c r="B1116" s="46" t="s">
        <v>404</v>
      </c>
      <c r="C1116" s="224" t="s">
        <v>154</v>
      </c>
      <c r="D1116" s="224" t="s">
        <v>156</v>
      </c>
      <c r="E1116" s="45" t="s">
        <v>203</v>
      </c>
      <c r="F1116" s="224"/>
      <c r="G1116" s="224"/>
      <c r="H1116" s="228">
        <f>H1118</f>
        <v>0</v>
      </c>
      <c r="I1116" s="228"/>
      <c r="J1116" s="231">
        <f t="shared" si="355"/>
        <v>0</v>
      </c>
      <c r="K1116" s="118"/>
      <c r="L1116" s="118"/>
      <c r="M1116" s="231">
        <f t="shared" si="357"/>
        <v>0</v>
      </c>
      <c r="N1116" s="118"/>
      <c r="O1116" s="272"/>
      <c r="P1116" s="281">
        <f t="shared" si="358"/>
        <v>0</v>
      </c>
    </row>
    <row r="1117" spans="1:16" ht="25.5" hidden="1">
      <c r="A1117" s="50" t="s">
        <v>590</v>
      </c>
      <c r="B1117" s="46" t="s">
        <v>404</v>
      </c>
      <c r="C1117" s="224" t="s">
        <v>154</v>
      </c>
      <c r="D1117" s="224" t="s">
        <v>156</v>
      </c>
      <c r="E1117" s="45" t="s">
        <v>589</v>
      </c>
      <c r="F1117" s="224"/>
      <c r="G1117" s="224"/>
      <c r="H1117" s="228"/>
      <c r="I1117" s="228"/>
      <c r="J1117" s="231">
        <f t="shared" si="355"/>
        <v>0</v>
      </c>
      <c r="K1117" s="118"/>
      <c r="L1117" s="118"/>
      <c r="M1117" s="231">
        <f t="shared" si="357"/>
        <v>0</v>
      </c>
      <c r="N1117" s="118"/>
      <c r="O1117" s="272"/>
      <c r="P1117" s="281">
        <f t="shared" si="358"/>
        <v>0</v>
      </c>
    </row>
    <row r="1118" spans="1:16" ht="27.75" hidden="1" customHeight="1">
      <c r="A1118" s="226" t="s">
        <v>35</v>
      </c>
      <c r="B1118" s="46" t="s">
        <v>404</v>
      </c>
      <c r="C1118" s="224" t="s">
        <v>154</v>
      </c>
      <c r="D1118" s="224" t="s">
        <v>156</v>
      </c>
      <c r="E1118" s="45" t="s">
        <v>589</v>
      </c>
      <c r="F1118" s="224" t="s">
        <v>27</v>
      </c>
      <c r="G1118" s="224"/>
      <c r="H1118" s="228">
        <f>H1119+H1130</f>
        <v>0</v>
      </c>
      <c r="I1118" s="228"/>
      <c r="J1118" s="231">
        <f t="shared" si="355"/>
        <v>0</v>
      </c>
      <c r="K1118" s="118"/>
      <c r="L1118" s="118"/>
      <c r="M1118" s="231">
        <f t="shared" si="357"/>
        <v>0</v>
      </c>
      <c r="N1118" s="118"/>
      <c r="O1118" s="272"/>
      <c r="P1118" s="281">
        <f t="shared" si="358"/>
        <v>0</v>
      </c>
    </row>
    <row r="1119" spans="1:16" ht="51" hidden="1">
      <c r="A1119" s="226" t="s">
        <v>28</v>
      </c>
      <c r="B1119" s="110" t="s">
        <v>404</v>
      </c>
      <c r="C1119" s="224" t="s">
        <v>154</v>
      </c>
      <c r="D1119" s="224" t="s">
        <v>156</v>
      </c>
      <c r="E1119" s="45" t="s">
        <v>589</v>
      </c>
      <c r="F1119" s="224" t="s">
        <v>29</v>
      </c>
      <c r="G1119" s="224"/>
      <c r="H1119" s="228">
        <f t="shared" ref="H1119" si="383">H1120</f>
        <v>0</v>
      </c>
      <c r="I1119" s="228"/>
      <c r="J1119" s="231">
        <f t="shared" si="355"/>
        <v>0</v>
      </c>
      <c r="K1119" s="118"/>
      <c r="L1119" s="118"/>
      <c r="M1119" s="231">
        <f t="shared" si="357"/>
        <v>0</v>
      </c>
      <c r="N1119" s="118"/>
      <c r="O1119" s="272"/>
      <c r="P1119" s="281">
        <f t="shared" si="358"/>
        <v>0</v>
      </c>
    </row>
    <row r="1120" spans="1:16" hidden="1">
      <c r="A1120" s="226" t="s">
        <v>9</v>
      </c>
      <c r="B1120" s="110" t="s">
        <v>404</v>
      </c>
      <c r="C1120" s="224" t="s">
        <v>154</v>
      </c>
      <c r="D1120" s="224" t="s">
        <v>156</v>
      </c>
      <c r="E1120" s="45" t="s">
        <v>589</v>
      </c>
      <c r="F1120" s="224" t="s">
        <v>29</v>
      </c>
      <c r="G1120" s="224" t="s">
        <v>10</v>
      </c>
      <c r="H1120" s="233"/>
      <c r="I1120" s="233"/>
      <c r="J1120" s="231">
        <f t="shared" si="355"/>
        <v>0</v>
      </c>
      <c r="K1120" s="118"/>
      <c r="L1120" s="118"/>
      <c r="M1120" s="231">
        <f t="shared" si="357"/>
        <v>0</v>
      </c>
      <c r="N1120" s="118"/>
      <c r="O1120" s="272"/>
      <c r="P1120" s="281">
        <f t="shared" si="358"/>
        <v>0</v>
      </c>
    </row>
    <row r="1121" spans="1:16" ht="51" hidden="1">
      <c r="A1121" s="41" t="s">
        <v>185</v>
      </c>
      <c r="B1121" s="110" t="s">
        <v>404</v>
      </c>
      <c r="C1121" s="223" t="s">
        <v>154</v>
      </c>
      <c r="D1121" s="223" t="s">
        <v>156</v>
      </c>
      <c r="E1121" s="49" t="s">
        <v>223</v>
      </c>
      <c r="F1121" s="223"/>
      <c r="G1121" s="223"/>
      <c r="H1121" s="233" t="e">
        <f>#REF!+#REF!</f>
        <v>#REF!</v>
      </c>
      <c r="I1121" s="233"/>
      <c r="J1121" s="231" t="e">
        <f t="shared" si="355"/>
        <v>#REF!</v>
      </c>
      <c r="K1121" s="118"/>
      <c r="L1121" s="118"/>
      <c r="M1121" s="231">
        <f t="shared" si="357"/>
        <v>0</v>
      </c>
      <c r="N1121" s="118"/>
      <c r="O1121" s="272"/>
      <c r="P1121" s="281">
        <f t="shared" si="358"/>
        <v>0</v>
      </c>
    </row>
    <row r="1122" spans="1:16" ht="63.75" hidden="1">
      <c r="A1122" s="41" t="s">
        <v>387</v>
      </c>
      <c r="B1122" s="110" t="s">
        <v>404</v>
      </c>
      <c r="C1122" s="223" t="s">
        <v>154</v>
      </c>
      <c r="D1122" s="223" t="s">
        <v>156</v>
      </c>
      <c r="E1122" s="49" t="s">
        <v>367</v>
      </c>
      <c r="F1122" s="223"/>
      <c r="G1122" s="223"/>
      <c r="H1122" s="233" t="e">
        <f>#REF!+#REF!</f>
        <v>#REF!</v>
      </c>
      <c r="I1122" s="233"/>
      <c r="J1122" s="231" t="e">
        <f t="shared" si="355"/>
        <v>#REF!</v>
      </c>
      <c r="K1122" s="118"/>
      <c r="L1122" s="118"/>
      <c r="M1122" s="231">
        <f t="shared" si="357"/>
        <v>0</v>
      </c>
      <c r="N1122" s="118"/>
      <c r="O1122" s="272"/>
      <c r="P1122" s="281">
        <f t="shared" si="358"/>
        <v>0</v>
      </c>
    </row>
    <row r="1123" spans="1:16" ht="38.25" hidden="1">
      <c r="A1123" s="226" t="s">
        <v>388</v>
      </c>
      <c r="B1123" s="110" t="s">
        <v>404</v>
      </c>
      <c r="C1123" s="224" t="s">
        <v>154</v>
      </c>
      <c r="D1123" s="224" t="s">
        <v>156</v>
      </c>
      <c r="E1123" s="45" t="s">
        <v>268</v>
      </c>
      <c r="F1123" s="223"/>
      <c r="G1123" s="223"/>
      <c r="H1123" s="233" t="e">
        <f>#REF!+#REF!</f>
        <v>#REF!</v>
      </c>
      <c r="I1123" s="233"/>
      <c r="J1123" s="231" t="e">
        <f t="shared" si="355"/>
        <v>#REF!</v>
      </c>
      <c r="K1123" s="118"/>
      <c r="L1123" s="118"/>
      <c r="M1123" s="231">
        <f t="shared" si="357"/>
        <v>0</v>
      </c>
      <c r="N1123" s="118"/>
      <c r="O1123" s="272"/>
      <c r="P1123" s="281">
        <f t="shared" si="358"/>
        <v>0</v>
      </c>
    </row>
    <row r="1124" spans="1:16" ht="25.5" hidden="1">
      <c r="A1124" s="226" t="s">
        <v>391</v>
      </c>
      <c r="B1124" s="110" t="s">
        <v>404</v>
      </c>
      <c r="C1124" s="224" t="s">
        <v>154</v>
      </c>
      <c r="D1124" s="224" t="s">
        <v>156</v>
      </c>
      <c r="E1124" s="45" t="s">
        <v>370</v>
      </c>
      <c r="F1124" s="224"/>
      <c r="G1124" s="224"/>
      <c r="H1124" s="233" t="e">
        <f>#REF!+#REF!</f>
        <v>#REF!</v>
      </c>
      <c r="I1124" s="233"/>
      <c r="J1124" s="231" t="e">
        <f t="shared" ref="J1124:J1187" si="384">H1124+I1124</f>
        <v>#REF!</v>
      </c>
      <c r="K1124" s="118"/>
      <c r="L1124" s="118"/>
      <c r="M1124" s="231">
        <f t="shared" si="357"/>
        <v>0</v>
      </c>
      <c r="N1124" s="118"/>
      <c r="O1124" s="272"/>
      <c r="P1124" s="281">
        <f t="shared" si="358"/>
        <v>0</v>
      </c>
    </row>
    <row r="1125" spans="1:16" ht="38.25" hidden="1">
      <c r="A1125" s="226" t="s">
        <v>35</v>
      </c>
      <c r="B1125" s="110" t="s">
        <v>404</v>
      </c>
      <c r="C1125" s="224" t="s">
        <v>154</v>
      </c>
      <c r="D1125" s="224" t="s">
        <v>156</v>
      </c>
      <c r="E1125" s="45" t="s">
        <v>370</v>
      </c>
      <c r="F1125" s="224" t="s">
        <v>27</v>
      </c>
      <c r="G1125" s="224"/>
      <c r="H1125" s="233" t="e">
        <f>#REF!+#REF!</f>
        <v>#REF!</v>
      </c>
      <c r="I1125" s="233"/>
      <c r="J1125" s="231" t="e">
        <f t="shared" si="384"/>
        <v>#REF!</v>
      </c>
      <c r="K1125" s="118"/>
      <c r="L1125" s="118"/>
      <c r="M1125" s="231">
        <f t="shared" si="357"/>
        <v>0</v>
      </c>
      <c r="N1125" s="118"/>
      <c r="O1125" s="272"/>
      <c r="P1125" s="281">
        <f t="shared" si="358"/>
        <v>0</v>
      </c>
    </row>
    <row r="1126" spans="1:16" ht="51" hidden="1">
      <c r="A1126" s="226" t="s">
        <v>28</v>
      </c>
      <c r="B1126" s="110" t="s">
        <v>404</v>
      </c>
      <c r="C1126" s="224" t="s">
        <v>154</v>
      </c>
      <c r="D1126" s="224" t="s">
        <v>156</v>
      </c>
      <c r="E1126" s="45" t="s">
        <v>370</v>
      </c>
      <c r="F1126" s="224" t="s">
        <v>29</v>
      </c>
      <c r="G1126" s="224"/>
      <c r="H1126" s="233" t="e">
        <f>#REF!+#REF!</f>
        <v>#REF!</v>
      </c>
      <c r="I1126" s="233"/>
      <c r="J1126" s="231" t="e">
        <f t="shared" si="384"/>
        <v>#REF!</v>
      </c>
      <c r="K1126" s="118"/>
      <c r="L1126" s="118"/>
      <c r="M1126" s="231">
        <f t="shared" si="357"/>
        <v>0</v>
      </c>
      <c r="N1126" s="118"/>
      <c r="O1126" s="272"/>
      <c r="P1126" s="281">
        <f t="shared" si="358"/>
        <v>0</v>
      </c>
    </row>
    <row r="1127" spans="1:16" hidden="1">
      <c r="A1127" s="226" t="s">
        <v>9</v>
      </c>
      <c r="B1127" s="110" t="s">
        <v>404</v>
      </c>
      <c r="C1127" s="224" t="s">
        <v>154</v>
      </c>
      <c r="D1127" s="224" t="s">
        <v>156</v>
      </c>
      <c r="E1127" s="45" t="s">
        <v>370</v>
      </c>
      <c r="F1127" s="224" t="s">
        <v>29</v>
      </c>
      <c r="G1127" s="224" t="s">
        <v>10</v>
      </c>
      <c r="H1127" s="233" t="e">
        <f>#REF!+#REF!</f>
        <v>#REF!</v>
      </c>
      <c r="I1127" s="233"/>
      <c r="J1127" s="231" t="e">
        <f t="shared" si="384"/>
        <v>#REF!</v>
      </c>
      <c r="K1127" s="118"/>
      <c r="L1127" s="118"/>
      <c r="M1127" s="231">
        <f t="shared" ref="M1127:M1190" si="385">K1127+L1127</f>
        <v>0</v>
      </c>
      <c r="N1127" s="118"/>
      <c r="O1127" s="272"/>
      <c r="P1127" s="281">
        <f t="shared" ref="P1127:P1190" si="386">N1127+O1127</f>
        <v>0</v>
      </c>
    </row>
    <row r="1128" spans="1:16" ht="80.25" hidden="1" customHeight="1">
      <c r="A1128" s="226" t="s">
        <v>25</v>
      </c>
      <c r="B1128" s="110" t="s">
        <v>404</v>
      </c>
      <c r="C1128" s="224" t="s">
        <v>154</v>
      </c>
      <c r="D1128" s="224" t="s">
        <v>156</v>
      </c>
      <c r="E1128" s="45" t="s">
        <v>589</v>
      </c>
      <c r="F1128" s="224" t="s">
        <v>19</v>
      </c>
      <c r="G1128" s="224"/>
      <c r="H1128" s="233"/>
      <c r="I1128" s="233"/>
      <c r="J1128" s="231">
        <f t="shared" si="384"/>
        <v>0</v>
      </c>
      <c r="K1128" s="118"/>
      <c r="L1128" s="118"/>
      <c r="M1128" s="231">
        <f t="shared" si="385"/>
        <v>0</v>
      </c>
      <c r="N1128" s="118"/>
      <c r="O1128" s="272"/>
      <c r="P1128" s="281">
        <f t="shared" si="386"/>
        <v>0</v>
      </c>
    </row>
    <row r="1129" spans="1:16" ht="25.5" hidden="1">
      <c r="A1129" s="226" t="s">
        <v>444</v>
      </c>
      <c r="B1129" s="110" t="s">
        <v>404</v>
      </c>
      <c r="C1129" s="224" t="s">
        <v>154</v>
      </c>
      <c r="D1129" s="224" t="s">
        <v>156</v>
      </c>
      <c r="E1129" s="45" t="s">
        <v>589</v>
      </c>
      <c r="F1129" s="224" t="s">
        <v>445</v>
      </c>
      <c r="G1129" s="224"/>
      <c r="H1129" s="233"/>
      <c r="I1129" s="233"/>
      <c r="J1129" s="231">
        <f t="shared" si="384"/>
        <v>0</v>
      </c>
      <c r="K1129" s="118"/>
      <c r="L1129" s="118"/>
      <c r="M1129" s="231">
        <f t="shared" si="385"/>
        <v>0</v>
      </c>
      <c r="N1129" s="118"/>
      <c r="O1129" s="272"/>
      <c r="P1129" s="281">
        <f t="shared" si="386"/>
        <v>0</v>
      </c>
    </row>
    <row r="1130" spans="1:16" hidden="1">
      <c r="A1130" s="226" t="s">
        <v>9</v>
      </c>
      <c r="B1130" s="110" t="s">
        <v>404</v>
      </c>
      <c r="C1130" s="224" t="s">
        <v>154</v>
      </c>
      <c r="D1130" s="224" t="s">
        <v>156</v>
      </c>
      <c r="E1130" s="45" t="s">
        <v>589</v>
      </c>
      <c r="F1130" s="224" t="s">
        <v>445</v>
      </c>
      <c r="G1130" s="224" t="s">
        <v>10</v>
      </c>
      <c r="H1130" s="233"/>
      <c r="I1130" s="233"/>
      <c r="J1130" s="231">
        <f t="shared" si="384"/>
        <v>0</v>
      </c>
      <c r="K1130" s="118"/>
      <c r="L1130" s="118"/>
      <c r="M1130" s="231">
        <f t="shared" si="385"/>
        <v>0</v>
      </c>
      <c r="N1130" s="118"/>
      <c r="O1130" s="272"/>
      <c r="P1130" s="281">
        <f t="shared" si="386"/>
        <v>0</v>
      </c>
    </row>
    <row r="1131" spans="1:16" ht="63.75" hidden="1">
      <c r="A1131" s="41" t="s">
        <v>387</v>
      </c>
      <c r="B1131" s="131" t="s">
        <v>404</v>
      </c>
      <c r="C1131" s="223" t="s">
        <v>154</v>
      </c>
      <c r="D1131" s="223" t="s">
        <v>156</v>
      </c>
      <c r="E1131" s="49" t="s">
        <v>367</v>
      </c>
      <c r="F1131" s="224"/>
      <c r="G1131" s="224"/>
      <c r="H1131" s="233"/>
      <c r="I1131" s="233"/>
      <c r="J1131" s="231">
        <f t="shared" si="384"/>
        <v>0</v>
      </c>
      <c r="K1131" s="118"/>
      <c r="L1131" s="118"/>
      <c r="M1131" s="231">
        <f t="shared" si="385"/>
        <v>0</v>
      </c>
      <c r="N1131" s="118"/>
      <c r="O1131" s="272"/>
      <c r="P1131" s="281">
        <f t="shared" si="386"/>
        <v>0</v>
      </c>
    </row>
    <row r="1132" spans="1:16" ht="38.25" hidden="1">
      <c r="A1132" s="226" t="s">
        <v>388</v>
      </c>
      <c r="B1132" s="80" t="s">
        <v>404</v>
      </c>
      <c r="C1132" s="224" t="s">
        <v>154</v>
      </c>
      <c r="D1132" s="224" t="s">
        <v>156</v>
      </c>
      <c r="E1132" s="45" t="s">
        <v>268</v>
      </c>
      <c r="F1132" s="224"/>
      <c r="G1132" s="224"/>
      <c r="H1132" s="233"/>
      <c r="I1132" s="233"/>
      <c r="J1132" s="231">
        <f t="shared" si="384"/>
        <v>0</v>
      </c>
      <c r="K1132" s="118"/>
      <c r="L1132" s="118"/>
      <c r="M1132" s="231">
        <f t="shared" si="385"/>
        <v>0</v>
      </c>
      <c r="N1132" s="118"/>
      <c r="O1132" s="272"/>
      <c r="P1132" s="281">
        <f t="shared" si="386"/>
        <v>0</v>
      </c>
    </row>
    <row r="1133" spans="1:16" ht="51" hidden="1">
      <c r="A1133" s="38" t="s">
        <v>92</v>
      </c>
      <c r="B1133" s="80" t="s">
        <v>404</v>
      </c>
      <c r="C1133" s="224" t="s">
        <v>154</v>
      </c>
      <c r="D1133" s="224" t="s">
        <v>156</v>
      </c>
      <c r="E1133" s="45" t="s">
        <v>370</v>
      </c>
      <c r="F1133" s="224" t="s">
        <v>93</v>
      </c>
      <c r="G1133" s="224"/>
      <c r="H1133" s="233"/>
      <c r="I1133" s="233"/>
      <c r="J1133" s="231">
        <f t="shared" si="384"/>
        <v>0</v>
      </c>
      <c r="K1133" s="118"/>
      <c r="L1133" s="118"/>
      <c r="M1133" s="231">
        <f t="shared" si="385"/>
        <v>0</v>
      </c>
      <c r="N1133" s="118"/>
      <c r="O1133" s="272"/>
      <c r="P1133" s="281">
        <f t="shared" si="386"/>
        <v>0</v>
      </c>
    </row>
    <row r="1134" spans="1:16" hidden="1">
      <c r="A1134" s="38" t="s">
        <v>149</v>
      </c>
      <c r="B1134" s="80" t="s">
        <v>404</v>
      </c>
      <c r="C1134" s="224" t="s">
        <v>154</v>
      </c>
      <c r="D1134" s="224" t="s">
        <v>156</v>
      </c>
      <c r="E1134" s="45" t="s">
        <v>370</v>
      </c>
      <c r="F1134" s="224" t="s">
        <v>150</v>
      </c>
      <c r="G1134" s="224"/>
      <c r="H1134" s="233"/>
      <c r="I1134" s="233"/>
      <c r="J1134" s="231">
        <f t="shared" si="384"/>
        <v>0</v>
      </c>
      <c r="K1134" s="118"/>
      <c r="L1134" s="118"/>
      <c r="M1134" s="231">
        <f t="shared" si="385"/>
        <v>0</v>
      </c>
      <c r="N1134" s="118"/>
      <c r="O1134" s="272"/>
      <c r="P1134" s="281">
        <f t="shared" si="386"/>
        <v>0</v>
      </c>
    </row>
    <row r="1135" spans="1:16" hidden="1">
      <c r="A1135" s="226" t="s">
        <v>9</v>
      </c>
      <c r="B1135" s="80" t="s">
        <v>404</v>
      </c>
      <c r="C1135" s="224" t="s">
        <v>154</v>
      </c>
      <c r="D1135" s="224" t="s">
        <v>156</v>
      </c>
      <c r="E1135" s="45" t="s">
        <v>370</v>
      </c>
      <c r="F1135" s="224" t="s">
        <v>150</v>
      </c>
      <c r="G1135" s="224" t="s">
        <v>10</v>
      </c>
      <c r="H1135" s="233"/>
      <c r="I1135" s="233"/>
      <c r="J1135" s="231">
        <f t="shared" si="384"/>
        <v>0</v>
      </c>
      <c r="K1135" s="118"/>
      <c r="L1135" s="118"/>
      <c r="M1135" s="231">
        <f t="shared" si="385"/>
        <v>0</v>
      </c>
      <c r="N1135" s="118"/>
      <c r="O1135" s="272"/>
      <c r="P1135" s="281">
        <f t="shared" si="386"/>
        <v>0</v>
      </c>
    </row>
    <row r="1136" spans="1:16" hidden="1">
      <c r="A1136" s="36" t="s">
        <v>626</v>
      </c>
      <c r="B1136" s="80" t="s">
        <v>404</v>
      </c>
      <c r="C1136" s="224" t="s">
        <v>154</v>
      </c>
      <c r="D1136" s="224" t="s">
        <v>627</v>
      </c>
      <c r="E1136" s="45"/>
      <c r="F1136" s="224"/>
      <c r="G1136" s="224"/>
      <c r="H1136" s="228">
        <f t="shared" ref="H1136" si="387">H1137+H1142</f>
        <v>0</v>
      </c>
      <c r="I1136" s="228"/>
      <c r="J1136" s="231">
        <f t="shared" si="384"/>
        <v>0</v>
      </c>
      <c r="K1136" s="118"/>
      <c r="L1136" s="118"/>
      <c r="M1136" s="231">
        <f t="shared" si="385"/>
        <v>0</v>
      </c>
      <c r="N1136" s="118"/>
      <c r="O1136" s="272"/>
      <c r="P1136" s="281">
        <f t="shared" si="386"/>
        <v>0</v>
      </c>
    </row>
    <row r="1137" spans="1:16" ht="15.75" hidden="1" customHeight="1">
      <c r="A1137" s="226" t="s">
        <v>16</v>
      </c>
      <c r="B1137" s="80" t="s">
        <v>404</v>
      </c>
      <c r="C1137" s="224" t="s">
        <v>154</v>
      </c>
      <c r="D1137" s="224" t="s">
        <v>627</v>
      </c>
      <c r="E1137" s="11" t="s">
        <v>203</v>
      </c>
      <c r="F1137" s="224"/>
      <c r="G1137" s="224"/>
      <c r="H1137" s="233"/>
      <c r="I1137" s="233"/>
      <c r="J1137" s="231">
        <f t="shared" si="384"/>
        <v>0</v>
      </c>
      <c r="K1137" s="118"/>
      <c r="L1137" s="118"/>
      <c r="M1137" s="231">
        <f t="shared" si="385"/>
        <v>0</v>
      </c>
      <c r="N1137" s="118"/>
      <c r="O1137" s="272"/>
      <c r="P1137" s="281">
        <f t="shared" si="386"/>
        <v>0</v>
      </c>
    </row>
    <row r="1138" spans="1:16" ht="17.25" hidden="1" customHeight="1">
      <c r="A1138" s="227" t="s">
        <v>628</v>
      </c>
      <c r="B1138" s="230" t="s">
        <v>404</v>
      </c>
      <c r="C1138" s="224" t="s">
        <v>154</v>
      </c>
      <c r="D1138" s="224" t="s">
        <v>627</v>
      </c>
      <c r="E1138" s="225" t="s">
        <v>631</v>
      </c>
      <c r="F1138" s="224" t="s">
        <v>101</v>
      </c>
      <c r="G1138" s="224"/>
      <c r="H1138" s="233"/>
      <c r="I1138" s="233"/>
      <c r="J1138" s="231">
        <f t="shared" si="384"/>
        <v>0</v>
      </c>
      <c r="K1138" s="118"/>
      <c r="L1138" s="118"/>
      <c r="M1138" s="231">
        <f t="shared" si="385"/>
        <v>0</v>
      </c>
      <c r="N1138" s="118"/>
      <c r="O1138" s="272"/>
      <c r="P1138" s="281">
        <f t="shared" si="386"/>
        <v>0</v>
      </c>
    </row>
    <row r="1139" spans="1:16" ht="39" hidden="1" customHeight="1">
      <c r="A1139" s="258" t="s">
        <v>173</v>
      </c>
      <c r="B1139" s="230" t="s">
        <v>404</v>
      </c>
      <c r="C1139" s="224" t="s">
        <v>154</v>
      </c>
      <c r="D1139" s="224" t="s">
        <v>627</v>
      </c>
      <c r="E1139" s="225" t="s">
        <v>631</v>
      </c>
      <c r="F1139" s="224" t="s">
        <v>101</v>
      </c>
      <c r="G1139" s="224"/>
      <c r="H1139" s="233"/>
      <c r="I1139" s="233"/>
      <c r="J1139" s="231">
        <f t="shared" si="384"/>
        <v>0</v>
      </c>
      <c r="K1139" s="118"/>
      <c r="L1139" s="118"/>
      <c r="M1139" s="231">
        <f t="shared" si="385"/>
        <v>0</v>
      </c>
      <c r="N1139" s="118"/>
      <c r="O1139" s="272"/>
      <c r="P1139" s="281">
        <f t="shared" si="386"/>
        <v>0</v>
      </c>
    </row>
    <row r="1140" spans="1:16" ht="15" hidden="1" customHeight="1">
      <c r="A1140" s="258" t="s">
        <v>630</v>
      </c>
      <c r="B1140" s="230" t="s">
        <v>404</v>
      </c>
      <c r="C1140" s="224" t="s">
        <v>154</v>
      </c>
      <c r="D1140" s="224" t="s">
        <v>627</v>
      </c>
      <c r="E1140" s="225" t="s">
        <v>631</v>
      </c>
      <c r="F1140" s="224" t="s">
        <v>101</v>
      </c>
      <c r="G1140" s="224"/>
      <c r="H1140" s="233"/>
      <c r="I1140" s="233"/>
      <c r="J1140" s="231">
        <f t="shared" si="384"/>
        <v>0</v>
      </c>
      <c r="K1140" s="118"/>
      <c r="L1140" s="118"/>
      <c r="M1140" s="231">
        <f t="shared" si="385"/>
        <v>0</v>
      </c>
      <c r="N1140" s="118"/>
      <c r="O1140" s="272"/>
      <c r="P1140" s="281">
        <f t="shared" si="386"/>
        <v>0</v>
      </c>
    </row>
    <row r="1141" spans="1:16" hidden="1">
      <c r="A1141" s="227" t="s">
        <v>11</v>
      </c>
      <c r="B1141" s="230" t="s">
        <v>404</v>
      </c>
      <c r="C1141" s="224" t="s">
        <v>154</v>
      </c>
      <c r="D1141" s="224" t="s">
        <v>627</v>
      </c>
      <c r="E1141" s="225" t="s">
        <v>631</v>
      </c>
      <c r="F1141" s="224" t="s">
        <v>101</v>
      </c>
      <c r="G1141" s="224" t="s">
        <v>12</v>
      </c>
      <c r="H1141" s="233"/>
      <c r="I1141" s="233"/>
      <c r="J1141" s="231">
        <f t="shared" si="384"/>
        <v>0</v>
      </c>
      <c r="K1141" s="118"/>
      <c r="L1141" s="118"/>
      <c r="M1141" s="231">
        <f t="shared" si="385"/>
        <v>0</v>
      </c>
      <c r="N1141" s="118"/>
      <c r="O1141" s="272"/>
      <c r="P1141" s="281">
        <f t="shared" si="386"/>
        <v>0</v>
      </c>
    </row>
    <row r="1142" spans="1:16" ht="25.5" hidden="1">
      <c r="A1142" s="226" t="s">
        <v>16</v>
      </c>
      <c r="B1142" s="80" t="s">
        <v>404</v>
      </c>
      <c r="C1142" s="224" t="s">
        <v>154</v>
      </c>
      <c r="D1142" s="224" t="s">
        <v>627</v>
      </c>
      <c r="E1142" s="11" t="s">
        <v>660</v>
      </c>
      <c r="F1142" s="224"/>
      <c r="G1142" s="224"/>
      <c r="H1142" s="228">
        <f t="shared" ref="H1142:H1145" si="388">H1143</f>
        <v>0</v>
      </c>
      <c r="I1142" s="228"/>
      <c r="J1142" s="231">
        <f t="shared" si="384"/>
        <v>0</v>
      </c>
      <c r="K1142" s="118"/>
      <c r="L1142" s="118"/>
      <c r="M1142" s="231">
        <f t="shared" si="385"/>
        <v>0</v>
      </c>
      <c r="N1142" s="118"/>
      <c r="O1142" s="272"/>
      <c r="P1142" s="281">
        <f t="shared" si="386"/>
        <v>0</v>
      </c>
    </row>
    <row r="1143" spans="1:16" ht="13.5" hidden="1" customHeight="1">
      <c r="A1143" s="227" t="s">
        <v>628</v>
      </c>
      <c r="B1143" s="230" t="s">
        <v>404</v>
      </c>
      <c r="C1143" s="224" t="s">
        <v>154</v>
      </c>
      <c r="D1143" s="224" t="s">
        <v>627</v>
      </c>
      <c r="E1143" s="225" t="s">
        <v>769</v>
      </c>
      <c r="F1143" s="224" t="s">
        <v>101</v>
      </c>
      <c r="G1143" s="224"/>
      <c r="H1143" s="228">
        <f t="shared" si="388"/>
        <v>0</v>
      </c>
      <c r="I1143" s="228"/>
      <c r="J1143" s="231">
        <f t="shared" si="384"/>
        <v>0</v>
      </c>
      <c r="K1143" s="118"/>
      <c r="L1143" s="118"/>
      <c r="M1143" s="231">
        <f t="shared" si="385"/>
        <v>0</v>
      </c>
      <c r="N1143" s="118"/>
      <c r="O1143" s="272"/>
      <c r="P1143" s="281">
        <f t="shared" si="386"/>
        <v>0</v>
      </c>
    </row>
    <row r="1144" spans="1:16" ht="51" hidden="1">
      <c r="A1144" s="258" t="s">
        <v>173</v>
      </c>
      <c r="B1144" s="230" t="s">
        <v>404</v>
      </c>
      <c r="C1144" s="224" t="s">
        <v>154</v>
      </c>
      <c r="D1144" s="224" t="s">
        <v>627</v>
      </c>
      <c r="E1144" s="225" t="s">
        <v>769</v>
      </c>
      <c r="F1144" s="224" t="s">
        <v>101</v>
      </c>
      <c r="G1144" s="224"/>
      <c r="H1144" s="228">
        <f t="shared" si="388"/>
        <v>0</v>
      </c>
      <c r="I1144" s="228"/>
      <c r="J1144" s="231">
        <f t="shared" si="384"/>
        <v>0</v>
      </c>
      <c r="K1144" s="118"/>
      <c r="L1144" s="118"/>
      <c r="M1144" s="231">
        <f t="shared" si="385"/>
        <v>0</v>
      </c>
      <c r="N1144" s="118"/>
      <c r="O1144" s="272"/>
      <c r="P1144" s="281">
        <f t="shared" si="386"/>
        <v>0</v>
      </c>
    </row>
    <row r="1145" spans="1:16" ht="15" hidden="1" customHeight="1">
      <c r="A1145" s="258" t="s">
        <v>630</v>
      </c>
      <c r="B1145" s="230" t="s">
        <v>404</v>
      </c>
      <c r="C1145" s="224" t="s">
        <v>154</v>
      </c>
      <c r="D1145" s="224" t="s">
        <v>627</v>
      </c>
      <c r="E1145" s="225" t="s">
        <v>769</v>
      </c>
      <c r="F1145" s="224" t="s">
        <v>101</v>
      </c>
      <c r="G1145" s="224"/>
      <c r="H1145" s="228">
        <f t="shared" si="388"/>
        <v>0</v>
      </c>
      <c r="I1145" s="228"/>
      <c r="J1145" s="231">
        <f t="shared" si="384"/>
        <v>0</v>
      </c>
      <c r="K1145" s="118"/>
      <c r="L1145" s="118"/>
      <c r="M1145" s="231">
        <f t="shared" si="385"/>
        <v>0</v>
      </c>
      <c r="N1145" s="118"/>
      <c r="O1145" s="272"/>
      <c r="P1145" s="281">
        <f t="shared" si="386"/>
        <v>0</v>
      </c>
    </row>
    <row r="1146" spans="1:16" hidden="1">
      <c r="A1146" s="227" t="s">
        <v>11</v>
      </c>
      <c r="B1146" s="230" t="s">
        <v>404</v>
      </c>
      <c r="C1146" s="224" t="s">
        <v>154</v>
      </c>
      <c r="D1146" s="224" t="s">
        <v>627</v>
      </c>
      <c r="E1146" s="225" t="s">
        <v>769</v>
      </c>
      <c r="F1146" s="224" t="s">
        <v>101</v>
      </c>
      <c r="G1146" s="224" t="s">
        <v>12</v>
      </c>
      <c r="H1146" s="233"/>
      <c r="I1146" s="233"/>
      <c r="J1146" s="231">
        <f t="shared" si="384"/>
        <v>0</v>
      </c>
      <c r="K1146" s="118"/>
      <c r="L1146" s="118"/>
      <c r="M1146" s="231">
        <f t="shared" si="385"/>
        <v>0</v>
      </c>
      <c r="N1146" s="118"/>
      <c r="O1146" s="272"/>
      <c r="P1146" s="281">
        <f t="shared" si="386"/>
        <v>0</v>
      </c>
    </row>
    <row r="1147" spans="1:16" ht="51">
      <c r="A1147" s="72" t="s">
        <v>410</v>
      </c>
      <c r="B1147" s="111" t="s">
        <v>91</v>
      </c>
      <c r="C1147" s="223"/>
      <c r="D1147" s="223"/>
      <c r="E1147" s="22"/>
      <c r="F1147" s="223"/>
      <c r="G1147" s="223"/>
      <c r="H1147" s="229">
        <f t="shared" ref="H1147:P1147" si="389">H1148+H1149+H1150</f>
        <v>12993.199999999999</v>
      </c>
      <c r="I1147" s="229">
        <f t="shared" si="389"/>
        <v>100</v>
      </c>
      <c r="J1147" s="231">
        <f t="shared" si="384"/>
        <v>13093.199999999999</v>
      </c>
      <c r="K1147" s="229">
        <f t="shared" si="389"/>
        <v>11264.599999999999</v>
      </c>
      <c r="L1147" s="229">
        <f t="shared" si="389"/>
        <v>0</v>
      </c>
      <c r="M1147" s="229">
        <f t="shared" si="389"/>
        <v>11264.599999999999</v>
      </c>
      <c r="N1147" s="229">
        <f t="shared" si="389"/>
        <v>11572.099999999999</v>
      </c>
      <c r="O1147" s="229">
        <f t="shared" si="389"/>
        <v>0</v>
      </c>
      <c r="P1147" s="229">
        <f t="shared" si="389"/>
        <v>11572.099999999999</v>
      </c>
    </row>
    <row r="1148" spans="1:16">
      <c r="A1148" s="36" t="s">
        <v>128</v>
      </c>
      <c r="B1148" s="111" t="s">
        <v>91</v>
      </c>
      <c r="C1148" s="223"/>
      <c r="D1148" s="223"/>
      <c r="E1148" s="22"/>
      <c r="F1148" s="223"/>
      <c r="G1148" s="223" t="s">
        <v>10</v>
      </c>
      <c r="H1148" s="229">
        <f t="shared" ref="H1148:P1148" si="390">H1173+H1176+H1179+H1190+H1225+H1241+H1252+H1283+H1310+H1320+H1336+H1305+H1298+H1181+H1289+H1246+H1200+H1194+H1334</f>
        <v>12993.199999999999</v>
      </c>
      <c r="I1148" s="229">
        <f t="shared" si="390"/>
        <v>100</v>
      </c>
      <c r="J1148" s="231">
        <f t="shared" si="384"/>
        <v>13093.199999999999</v>
      </c>
      <c r="K1148" s="229">
        <f t="shared" si="390"/>
        <v>11264.599999999999</v>
      </c>
      <c r="L1148" s="229">
        <f t="shared" si="390"/>
        <v>0</v>
      </c>
      <c r="M1148" s="229">
        <f t="shared" si="390"/>
        <v>11264.599999999999</v>
      </c>
      <c r="N1148" s="229">
        <f t="shared" si="390"/>
        <v>11072.099999999999</v>
      </c>
      <c r="O1148" s="229">
        <f t="shared" si="390"/>
        <v>0</v>
      </c>
      <c r="P1148" s="229">
        <f t="shared" si="390"/>
        <v>11072.099999999999</v>
      </c>
    </row>
    <row r="1149" spans="1:16">
      <c r="A1149" s="36" t="s">
        <v>11</v>
      </c>
      <c r="B1149" s="111" t="s">
        <v>91</v>
      </c>
      <c r="C1149" s="223"/>
      <c r="D1149" s="223"/>
      <c r="E1149" s="22"/>
      <c r="F1149" s="223"/>
      <c r="G1149" s="223" t="s">
        <v>12</v>
      </c>
      <c r="H1149" s="229">
        <f t="shared" ref="H1149:P1149" si="391">H1242+H1233+H1204+H1229+H1299+H1247+H1294+H1195</f>
        <v>0</v>
      </c>
      <c r="I1149" s="229">
        <f t="shared" si="391"/>
        <v>0</v>
      </c>
      <c r="J1149" s="231">
        <f t="shared" si="384"/>
        <v>0</v>
      </c>
      <c r="K1149" s="229">
        <f t="shared" si="391"/>
        <v>0</v>
      </c>
      <c r="L1149" s="229">
        <f t="shared" si="391"/>
        <v>0</v>
      </c>
      <c r="M1149" s="229">
        <f t="shared" si="391"/>
        <v>0</v>
      </c>
      <c r="N1149" s="229">
        <f t="shared" si="391"/>
        <v>5</v>
      </c>
      <c r="O1149" s="229">
        <f t="shared" si="391"/>
        <v>0</v>
      </c>
      <c r="P1149" s="229">
        <f t="shared" si="391"/>
        <v>5</v>
      </c>
    </row>
    <row r="1150" spans="1:16" ht="14.25" customHeight="1">
      <c r="A1150" s="36" t="s">
        <v>629</v>
      </c>
      <c r="B1150" s="111" t="s">
        <v>91</v>
      </c>
      <c r="C1150" s="223"/>
      <c r="D1150" s="223"/>
      <c r="E1150" s="22"/>
      <c r="F1150" s="223"/>
      <c r="G1150" s="223" t="s">
        <v>197</v>
      </c>
      <c r="H1150" s="229">
        <f t="shared" ref="H1150:P1150" si="392">H1300+H1196+H1169+H1316</f>
        <v>0</v>
      </c>
      <c r="I1150" s="229">
        <f t="shared" si="392"/>
        <v>0</v>
      </c>
      <c r="J1150" s="231">
        <f t="shared" si="384"/>
        <v>0</v>
      </c>
      <c r="K1150" s="229">
        <f t="shared" si="392"/>
        <v>0</v>
      </c>
      <c r="L1150" s="229">
        <f t="shared" si="392"/>
        <v>0</v>
      </c>
      <c r="M1150" s="229">
        <f t="shared" si="392"/>
        <v>0</v>
      </c>
      <c r="N1150" s="229">
        <f t="shared" si="392"/>
        <v>495</v>
      </c>
      <c r="O1150" s="229">
        <f t="shared" si="392"/>
        <v>0</v>
      </c>
      <c r="P1150" s="229">
        <f t="shared" si="392"/>
        <v>495</v>
      </c>
    </row>
    <row r="1151" spans="1:16" ht="14.25" customHeight="1">
      <c r="A1151" s="36" t="s">
        <v>472</v>
      </c>
      <c r="B1151" s="111" t="s">
        <v>91</v>
      </c>
      <c r="C1151" s="223"/>
      <c r="D1151" s="223"/>
      <c r="E1151" s="22"/>
      <c r="F1151" s="223"/>
      <c r="G1151" s="223" t="s">
        <v>198</v>
      </c>
      <c r="H1151" s="229">
        <f t="shared" ref="H1151:P1151" si="393">H1290</f>
        <v>0</v>
      </c>
      <c r="I1151" s="229"/>
      <c r="J1151" s="231">
        <f t="shared" si="384"/>
        <v>0</v>
      </c>
      <c r="K1151" s="229">
        <f t="shared" si="393"/>
        <v>0</v>
      </c>
      <c r="L1151" s="229">
        <f t="shared" si="393"/>
        <v>0</v>
      </c>
      <c r="M1151" s="229">
        <f t="shared" si="393"/>
        <v>0</v>
      </c>
      <c r="N1151" s="229">
        <f t="shared" si="393"/>
        <v>0</v>
      </c>
      <c r="O1151" s="229">
        <f t="shared" si="393"/>
        <v>0</v>
      </c>
      <c r="P1151" s="229">
        <f t="shared" si="393"/>
        <v>0</v>
      </c>
    </row>
    <row r="1152" spans="1:16">
      <c r="A1152" s="36" t="s">
        <v>411</v>
      </c>
      <c r="B1152" s="111" t="s">
        <v>91</v>
      </c>
      <c r="C1152" s="223" t="s">
        <v>13</v>
      </c>
      <c r="D1152" s="224"/>
      <c r="E1152" s="22"/>
      <c r="F1152" s="223"/>
      <c r="G1152" s="223"/>
      <c r="H1152" s="229">
        <f t="shared" ref="H1152:P1152" si="394">H1153</f>
        <v>1072</v>
      </c>
      <c r="I1152" s="229">
        <f t="shared" si="394"/>
        <v>0</v>
      </c>
      <c r="J1152" s="231">
        <f t="shared" si="384"/>
        <v>1072</v>
      </c>
      <c r="K1152" s="229">
        <f t="shared" si="394"/>
        <v>672</v>
      </c>
      <c r="L1152" s="229">
        <f t="shared" si="394"/>
        <v>0</v>
      </c>
      <c r="M1152" s="229">
        <f t="shared" si="394"/>
        <v>672</v>
      </c>
      <c r="N1152" s="229">
        <f t="shared" si="394"/>
        <v>672</v>
      </c>
      <c r="O1152" s="229">
        <f t="shared" si="394"/>
        <v>0</v>
      </c>
      <c r="P1152" s="229">
        <f t="shared" si="394"/>
        <v>672</v>
      </c>
    </row>
    <row r="1153" spans="1:16" ht="27.75" customHeight="1">
      <c r="A1153" s="36" t="s">
        <v>50</v>
      </c>
      <c r="B1153" s="111" t="s">
        <v>91</v>
      </c>
      <c r="C1153" s="223" t="s">
        <v>13</v>
      </c>
      <c r="D1153" s="223" t="s">
        <v>51</v>
      </c>
      <c r="E1153" s="22"/>
      <c r="F1153" s="223"/>
      <c r="G1153" s="223"/>
      <c r="H1153" s="229">
        <f t="shared" ref="H1153:P1153" si="395">H1155+H1165</f>
        <v>1072</v>
      </c>
      <c r="I1153" s="229">
        <f t="shared" si="395"/>
        <v>0</v>
      </c>
      <c r="J1153" s="231">
        <f t="shared" si="384"/>
        <v>1072</v>
      </c>
      <c r="K1153" s="229">
        <f t="shared" si="395"/>
        <v>672</v>
      </c>
      <c r="L1153" s="229">
        <f t="shared" si="395"/>
        <v>0</v>
      </c>
      <c r="M1153" s="229">
        <f t="shared" si="395"/>
        <v>672</v>
      </c>
      <c r="N1153" s="229">
        <f t="shared" si="395"/>
        <v>672</v>
      </c>
      <c r="O1153" s="229">
        <f t="shared" si="395"/>
        <v>0</v>
      </c>
      <c r="P1153" s="229">
        <f t="shared" si="395"/>
        <v>672</v>
      </c>
    </row>
    <row r="1154" spans="1:16" ht="15.75" hidden="1" customHeight="1">
      <c r="A1154" s="36" t="s">
        <v>16</v>
      </c>
      <c r="B1154" s="111" t="s">
        <v>91</v>
      </c>
      <c r="C1154" s="223" t="s">
        <v>13</v>
      </c>
      <c r="D1154" s="223" t="s">
        <v>51</v>
      </c>
      <c r="E1154" s="22" t="s">
        <v>203</v>
      </c>
      <c r="F1154" s="223"/>
      <c r="G1154" s="223"/>
      <c r="H1154" s="229">
        <f>H1155</f>
        <v>0</v>
      </c>
      <c r="I1154" s="229"/>
      <c r="J1154" s="231">
        <f t="shared" si="384"/>
        <v>0</v>
      </c>
      <c r="K1154" s="118"/>
      <c r="L1154" s="118"/>
      <c r="M1154" s="231">
        <f t="shared" si="385"/>
        <v>0</v>
      </c>
      <c r="N1154" s="118"/>
      <c r="O1154" s="272"/>
      <c r="P1154" s="281">
        <f t="shared" si="386"/>
        <v>0</v>
      </c>
    </row>
    <row r="1155" spans="1:16" ht="52.5" hidden="1" customHeight="1">
      <c r="A1155" s="92" t="s">
        <v>253</v>
      </c>
      <c r="B1155" s="123" t="s">
        <v>91</v>
      </c>
      <c r="C1155" s="39" t="s">
        <v>13</v>
      </c>
      <c r="D1155" s="39" t="s">
        <v>51</v>
      </c>
      <c r="E1155" s="60" t="s">
        <v>247</v>
      </c>
      <c r="F1155" s="39"/>
      <c r="G1155" s="39"/>
      <c r="H1155" s="232">
        <f>H1156+H1159+H1164</f>
        <v>0</v>
      </c>
      <c r="I1155" s="232"/>
      <c r="J1155" s="231">
        <f t="shared" si="384"/>
        <v>0</v>
      </c>
      <c r="K1155" s="118"/>
      <c r="L1155" s="118"/>
      <c r="M1155" s="231">
        <f t="shared" si="385"/>
        <v>0</v>
      </c>
      <c r="N1155" s="118"/>
      <c r="O1155" s="272"/>
      <c r="P1155" s="281">
        <f t="shared" si="386"/>
        <v>0</v>
      </c>
    </row>
    <row r="1156" spans="1:16" ht="67.5" hidden="1" customHeight="1">
      <c r="A1156" s="226" t="s">
        <v>18</v>
      </c>
      <c r="B1156" s="110" t="s">
        <v>91</v>
      </c>
      <c r="C1156" s="224" t="s">
        <v>13</v>
      </c>
      <c r="D1156" s="224" t="s">
        <v>51</v>
      </c>
      <c r="E1156" s="60" t="s">
        <v>247</v>
      </c>
      <c r="F1156" s="224" t="s">
        <v>19</v>
      </c>
      <c r="G1156" s="224"/>
      <c r="H1156" s="228">
        <f t="shared" ref="H1156:H1157" si="396">H1157</f>
        <v>0</v>
      </c>
      <c r="I1156" s="228"/>
      <c r="J1156" s="231">
        <f t="shared" si="384"/>
        <v>0</v>
      </c>
      <c r="K1156" s="118"/>
      <c r="L1156" s="118"/>
      <c r="M1156" s="231">
        <f t="shared" si="385"/>
        <v>0</v>
      </c>
      <c r="N1156" s="118"/>
      <c r="O1156" s="272"/>
      <c r="P1156" s="281">
        <f t="shared" si="386"/>
        <v>0</v>
      </c>
    </row>
    <row r="1157" spans="1:16" ht="27" hidden="1" customHeight="1">
      <c r="A1157" s="226" t="s">
        <v>20</v>
      </c>
      <c r="B1157" s="110" t="s">
        <v>91</v>
      </c>
      <c r="C1157" s="224" t="s">
        <v>13</v>
      </c>
      <c r="D1157" s="224" t="s">
        <v>51</v>
      </c>
      <c r="E1157" s="60" t="s">
        <v>247</v>
      </c>
      <c r="F1157" s="224" t="s">
        <v>21</v>
      </c>
      <c r="G1157" s="224"/>
      <c r="H1157" s="228">
        <f t="shared" si="396"/>
        <v>0</v>
      </c>
      <c r="I1157" s="228"/>
      <c r="J1157" s="231">
        <f t="shared" si="384"/>
        <v>0</v>
      </c>
      <c r="K1157" s="118"/>
      <c r="L1157" s="118"/>
      <c r="M1157" s="231">
        <f t="shared" si="385"/>
        <v>0</v>
      </c>
      <c r="N1157" s="118"/>
      <c r="O1157" s="272"/>
      <c r="P1157" s="281">
        <f t="shared" si="386"/>
        <v>0</v>
      </c>
    </row>
    <row r="1158" spans="1:16" hidden="1">
      <c r="A1158" s="226" t="s">
        <v>9</v>
      </c>
      <c r="B1158" s="110" t="s">
        <v>91</v>
      </c>
      <c r="C1158" s="224" t="s">
        <v>13</v>
      </c>
      <c r="D1158" s="224" t="s">
        <v>51</v>
      </c>
      <c r="E1158" s="60" t="s">
        <v>247</v>
      </c>
      <c r="F1158" s="224" t="s">
        <v>21</v>
      </c>
      <c r="G1158" s="224" t="s">
        <v>10</v>
      </c>
      <c r="H1158" s="233"/>
      <c r="I1158" s="233"/>
      <c r="J1158" s="231">
        <f t="shared" si="384"/>
        <v>0</v>
      </c>
      <c r="K1158" s="118"/>
      <c r="L1158" s="118"/>
      <c r="M1158" s="231">
        <f t="shared" si="385"/>
        <v>0</v>
      </c>
      <c r="N1158" s="118"/>
      <c r="O1158" s="272"/>
      <c r="P1158" s="281">
        <f t="shared" si="386"/>
        <v>0</v>
      </c>
    </row>
    <row r="1159" spans="1:16" ht="30.75" hidden="1" customHeight="1">
      <c r="A1159" s="226" t="s">
        <v>35</v>
      </c>
      <c r="B1159" s="110" t="s">
        <v>91</v>
      </c>
      <c r="C1159" s="224" t="s">
        <v>13</v>
      </c>
      <c r="D1159" s="224" t="s">
        <v>51</v>
      </c>
      <c r="E1159" s="60" t="s">
        <v>247</v>
      </c>
      <c r="F1159" s="224" t="s">
        <v>27</v>
      </c>
      <c r="G1159" s="224"/>
      <c r="H1159" s="228">
        <f t="shared" ref="H1159:H1160" si="397">H1160</f>
        <v>0</v>
      </c>
      <c r="I1159" s="228"/>
      <c r="J1159" s="231">
        <f t="shared" si="384"/>
        <v>0</v>
      </c>
      <c r="K1159" s="118"/>
      <c r="L1159" s="118"/>
      <c r="M1159" s="231">
        <f t="shared" si="385"/>
        <v>0</v>
      </c>
      <c r="N1159" s="118"/>
      <c r="O1159" s="272"/>
      <c r="P1159" s="281">
        <f t="shared" si="386"/>
        <v>0</v>
      </c>
    </row>
    <row r="1160" spans="1:16" ht="39" hidden="1" customHeight="1">
      <c r="A1160" s="226" t="s">
        <v>28</v>
      </c>
      <c r="B1160" s="110" t="s">
        <v>91</v>
      </c>
      <c r="C1160" s="224" t="s">
        <v>13</v>
      </c>
      <c r="D1160" s="224" t="s">
        <v>51</v>
      </c>
      <c r="E1160" s="60" t="s">
        <v>247</v>
      </c>
      <c r="F1160" s="224" t="s">
        <v>29</v>
      </c>
      <c r="G1160" s="224"/>
      <c r="H1160" s="228">
        <f t="shared" si="397"/>
        <v>0</v>
      </c>
      <c r="I1160" s="228"/>
      <c r="J1160" s="231">
        <f t="shared" si="384"/>
        <v>0</v>
      </c>
      <c r="K1160" s="118"/>
      <c r="L1160" s="118"/>
      <c r="M1160" s="231">
        <f t="shared" si="385"/>
        <v>0</v>
      </c>
      <c r="N1160" s="118"/>
      <c r="O1160" s="272"/>
      <c r="P1160" s="281">
        <f t="shared" si="386"/>
        <v>0</v>
      </c>
    </row>
    <row r="1161" spans="1:16" hidden="1">
      <c r="A1161" s="226" t="s">
        <v>9</v>
      </c>
      <c r="B1161" s="110" t="s">
        <v>91</v>
      </c>
      <c r="C1161" s="224" t="s">
        <v>13</v>
      </c>
      <c r="D1161" s="224" t="s">
        <v>51</v>
      </c>
      <c r="E1161" s="60" t="s">
        <v>247</v>
      </c>
      <c r="F1161" s="224" t="s">
        <v>29</v>
      </c>
      <c r="G1161" s="224" t="s">
        <v>10</v>
      </c>
      <c r="H1161" s="233"/>
      <c r="I1161" s="233"/>
      <c r="J1161" s="231">
        <f t="shared" si="384"/>
        <v>0</v>
      </c>
      <c r="K1161" s="118"/>
      <c r="L1161" s="118"/>
      <c r="M1161" s="231">
        <f t="shared" si="385"/>
        <v>0</v>
      </c>
      <c r="N1161" s="118"/>
      <c r="O1161" s="272"/>
      <c r="P1161" s="281">
        <f t="shared" si="386"/>
        <v>0</v>
      </c>
    </row>
    <row r="1162" spans="1:16" hidden="1">
      <c r="A1162" s="226" t="s">
        <v>30</v>
      </c>
      <c r="B1162" s="110" t="s">
        <v>91</v>
      </c>
      <c r="C1162" s="224" t="s">
        <v>13</v>
      </c>
      <c r="D1162" s="224" t="s">
        <v>51</v>
      </c>
      <c r="E1162" s="60" t="s">
        <v>247</v>
      </c>
      <c r="F1162" s="224" t="s">
        <v>31</v>
      </c>
      <c r="G1162" s="224"/>
      <c r="H1162" s="228">
        <f t="shared" ref="H1162:H1163" si="398">H1163</f>
        <v>0</v>
      </c>
      <c r="I1162" s="228"/>
      <c r="J1162" s="231">
        <f t="shared" si="384"/>
        <v>0</v>
      </c>
      <c r="K1162" s="118"/>
      <c r="L1162" s="118"/>
      <c r="M1162" s="231">
        <f t="shared" si="385"/>
        <v>0</v>
      </c>
      <c r="N1162" s="118"/>
      <c r="O1162" s="272"/>
      <c r="P1162" s="281">
        <f t="shared" si="386"/>
        <v>0</v>
      </c>
    </row>
    <row r="1163" spans="1:16" ht="14.25" hidden="1" customHeight="1">
      <c r="A1163" s="226" t="s">
        <v>32</v>
      </c>
      <c r="B1163" s="110" t="s">
        <v>91</v>
      </c>
      <c r="C1163" s="224" t="s">
        <v>13</v>
      </c>
      <c r="D1163" s="224" t="s">
        <v>51</v>
      </c>
      <c r="E1163" s="60" t="s">
        <v>247</v>
      </c>
      <c r="F1163" s="224" t="s">
        <v>33</v>
      </c>
      <c r="G1163" s="224"/>
      <c r="H1163" s="228">
        <f t="shared" si="398"/>
        <v>0</v>
      </c>
      <c r="I1163" s="228"/>
      <c r="J1163" s="231">
        <f t="shared" si="384"/>
        <v>0</v>
      </c>
      <c r="K1163" s="118"/>
      <c r="L1163" s="118"/>
      <c r="M1163" s="231">
        <f t="shared" si="385"/>
        <v>0</v>
      </c>
      <c r="N1163" s="118"/>
      <c r="O1163" s="272"/>
      <c r="P1163" s="281">
        <f t="shared" si="386"/>
        <v>0</v>
      </c>
    </row>
    <row r="1164" spans="1:16" hidden="1">
      <c r="A1164" s="226" t="s">
        <v>94</v>
      </c>
      <c r="B1164" s="110" t="s">
        <v>91</v>
      </c>
      <c r="C1164" s="224" t="s">
        <v>13</v>
      </c>
      <c r="D1164" s="224" t="s">
        <v>51</v>
      </c>
      <c r="E1164" s="60" t="s">
        <v>247</v>
      </c>
      <c r="F1164" s="224" t="s">
        <v>33</v>
      </c>
      <c r="G1164" s="224" t="s">
        <v>10</v>
      </c>
      <c r="H1164" s="233"/>
      <c r="I1164" s="233"/>
      <c r="J1164" s="231">
        <f t="shared" si="384"/>
        <v>0</v>
      </c>
      <c r="K1164" s="118"/>
      <c r="L1164" s="118"/>
      <c r="M1164" s="231">
        <f t="shared" si="385"/>
        <v>0</v>
      </c>
      <c r="N1164" s="118"/>
      <c r="O1164" s="272"/>
      <c r="P1164" s="281">
        <f t="shared" si="386"/>
        <v>0</v>
      </c>
    </row>
    <row r="1165" spans="1:16" ht="25.5">
      <c r="A1165" s="36" t="s">
        <v>16</v>
      </c>
      <c r="B1165" s="111" t="s">
        <v>91</v>
      </c>
      <c r="C1165" s="223" t="s">
        <v>13</v>
      </c>
      <c r="D1165" s="223" t="s">
        <v>51</v>
      </c>
      <c r="E1165" s="22" t="s">
        <v>660</v>
      </c>
      <c r="F1165" s="223"/>
      <c r="G1165" s="223"/>
      <c r="H1165" s="228">
        <f t="shared" ref="H1165:P1165" si="399">H1170+H1166</f>
        <v>1072</v>
      </c>
      <c r="I1165" s="228">
        <f t="shared" si="399"/>
        <v>0</v>
      </c>
      <c r="J1165" s="231">
        <f t="shared" si="384"/>
        <v>1072</v>
      </c>
      <c r="K1165" s="228">
        <f t="shared" si="399"/>
        <v>672</v>
      </c>
      <c r="L1165" s="228">
        <f t="shared" si="399"/>
        <v>0</v>
      </c>
      <c r="M1165" s="228">
        <f t="shared" si="399"/>
        <v>672</v>
      </c>
      <c r="N1165" s="228">
        <f t="shared" si="399"/>
        <v>672</v>
      </c>
      <c r="O1165" s="228">
        <f t="shared" si="399"/>
        <v>0</v>
      </c>
      <c r="P1165" s="228">
        <f t="shared" si="399"/>
        <v>672</v>
      </c>
    </row>
    <row r="1166" spans="1:16" ht="51" hidden="1">
      <c r="A1166" s="226" t="s">
        <v>900</v>
      </c>
      <c r="B1166" s="111" t="s">
        <v>91</v>
      </c>
      <c r="C1166" s="223" t="s">
        <v>13</v>
      </c>
      <c r="D1166" s="223" t="s">
        <v>51</v>
      </c>
      <c r="E1166" s="224" t="s">
        <v>897</v>
      </c>
      <c r="F1166" s="224"/>
      <c r="G1166" s="224"/>
      <c r="H1166" s="228">
        <f t="shared" ref="H1166:N1168" si="400">H1167</f>
        <v>0</v>
      </c>
      <c r="I1166" s="228"/>
      <c r="J1166" s="231">
        <f t="shared" si="384"/>
        <v>0</v>
      </c>
      <c r="K1166" s="228">
        <f t="shared" si="400"/>
        <v>0</v>
      </c>
      <c r="L1166" s="228"/>
      <c r="M1166" s="231">
        <f t="shared" si="385"/>
        <v>0</v>
      </c>
      <c r="N1166" s="228">
        <f t="shared" si="400"/>
        <v>0</v>
      </c>
      <c r="O1166" s="272"/>
      <c r="P1166" s="281">
        <f t="shared" si="386"/>
        <v>0</v>
      </c>
    </row>
    <row r="1167" spans="1:16" ht="120.75" hidden="1" customHeight="1">
      <c r="A1167" s="226" t="s">
        <v>18</v>
      </c>
      <c r="B1167" s="111" t="s">
        <v>91</v>
      </c>
      <c r="C1167" s="223" t="s">
        <v>13</v>
      </c>
      <c r="D1167" s="223" t="s">
        <v>51</v>
      </c>
      <c r="E1167" s="224" t="s">
        <v>897</v>
      </c>
      <c r="F1167" s="224" t="s">
        <v>19</v>
      </c>
      <c r="G1167" s="224"/>
      <c r="H1167" s="228">
        <f t="shared" si="400"/>
        <v>0</v>
      </c>
      <c r="I1167" s="228"/>
      <c r="J1167" s="231">
        <f t="shared" si="384"/>
        <v>0</v>
      </c>
      <c r="K1167" s="228">
        <f t="shared" si="400"/>
        <v>0</v>
      </c>
      <c r="L1167" s="228"/>
      <c r="M1167" s="231">
        <f t="shared" si="385"/>
        <v>0</v>
      </c>
      <c r="N1167" s="228">
        <f t="shared" si="400"/>
        <v>0</v>
      </c>
      <c r="O1167" s="272"/>
      <c r="P1167" s="281">
        <f t="shared" si="386"/>
        <v>0</v>
      </c>
    </row>
    <row r="1168" spans="1:16" ht="38.25" hidden="1">
      <c r="A1168" s="226" t="s">
        <v>20</v>
      </c>
      <c r="B1168" s="111" t="s">
        <v>91</v>
      </c>
      <c r="C1168" s="223" t="s">
        <v>13</v>
      </c>
      <c r="D1168" s="223" t="s">
        <v>51</v>
      </c>
      <c r="E1168" s="224" t="s">
        <v>897</v>
      </c>
      <c r="F1168" s="224" t="s">
        <v>21</v>
      </c>
      <c r="G1168" s="224"/>
      <c r="H1168" s="228">
        <f t="shared" si="400"/>
        <v>0</v>
      </c>
      <c r="I1168" s="228"/>
      <c r="J1168" s="231">
        <f t="shared" si="384"/>
        <v>0</v>
      </c>
      <c r="K1168" s="228">
        <f t="shared" si="400"/>
        <v>0</v>
      </c>
      <c r="L1168" s="228"/>
      <c r="M1168" s="231">
        <f t="shared" si="385"/>
        <v>0</v>
      </c>
      <c r="N1168" s="228">
        <f t="shared" si="400"/>
        <v>0</v>
      </c>
      <c r="O1168" s="272"/>
      <c r="P1168" s="281">
        <f t="shared" si="386"/>
        <v>0</v>
      </c>
    </row>
    <row r="1169" spans="1:16" hidden="1">
      <c r="A1169" s="226" t="s">
        <v>898</v>
      </c>
      <c r="B1169" s="111" t="s">
        <v>91</v>
      </c>
      <c r="C1169" s="223" t="s">
        <v>13</v>
      </c>
      <c r="D1169" s="223" t="s">
        <v>51</v>
      </c>
      <c r="E1169" s="224" t="s">
        <v>897</v>
      </c>
      <c r="F1169" s="224" t="s">
        <v>21</v>
      </c>
      <c r="G1169" s="224" t="s">
        <v>197</v>
      </c>
      <c r="H1169" s="228"/>
      <c r="I1169" s="228"/>
      <c r="J1169" s="231">
        <f t="shared" si="384"/>
        <v>0</v>
      </c>
      <c r="K1169" s="228"/>
      <c r="L1169" s="228"/>
      <c r="M1169" s="231">
        <f t="shared" si="385"/>
        <v>0</v>
      </c>
      <c r="N1169" s="118"/>
      <c r="O1169" s="272"/>
      <c r="P1169" s="281">
        <f t="shared" si="386"/>
        <v>0</v>
      </c>
    </row>
    <row r="1170" spans="1:16" ht="75.75" customHeight="1">
      <c r="A1170" s="92" t="s">
        <v>253</v>
      </c>
      <c r="B1170" s="123" t="s">
        <v>91</v>
      </c>
      <c r="C1170" s="39" t="s">
        <v>13</v>
      </c>
      <c r="D1170" s="39" t="s">
        <v>51</v>
      </c>
      <c r="E1170" s="60" t="s">
        <v>770</v>
      </c>
      <c r="F1170" s="39"/>
      <c r="G1170" s="39"/>
      <c r="H1170" s="228">
        <f t="shared" ref="H1170:P1170" si="401">H1171+H1174+H1177</f>
        <v>1072</v>
      </c>
      <c r="I1170" s="228">
        <f t="shared" si="401"/>
        <v>0</v>
      </c>
      <c r="J1170" s="231">
        <f t="shared" si="384"/>
        <v>1072</v>
      </c>
      <c r="K1170" s="228">
        <f t="shared" si="401"/>
        <v>672</v>
      </c>
      <c r="L1170" s="228">
        <f t="shared" si="401"/>
        <v>0</v>
      </c>
      <c r="M1170" s="228">
        <f t="shared" si="401"/>
        <v>672</v>
      </c>
      <c r="N1170" s="228">
        <f t="shared" si="401"/>
        <v>672</v>
      </c>
      <c r="O1170" s="228">
        <f t="shared" si="401"/>
        <v>0</v>
      </c>
      <c r="P1170" s="228">
        <f t="shared" si="401"/>
        <v>672</v>
      </c>
    </row>
    <row r="1171" spans="1:16" ht="66.75" customHeight="1">
      <c r="A1171" s="226" t="s">
        <v>18</v>
      </c>
      <c r="B1171" s="110" t="s">
        <v>91</v>
      </c>
      <c r="C1171" s="224" t="s">
        <v>13</v>
      </c>
      <c r="D1171" s="224" t="s">
        <v>51</v>
      </c>
      <c r="E1171" s="60" t="s">
        <v>770</v>
      </c>
      <c r="F1171" s="224" t="s">
        <v>19</v>
      </c>
      <c r="G1171" s="224"/>
      <c r="H1171" s="228">
        <f t="shared" ref="H1171:P1172" si="402">H1172</f>
        <v>713</v>
      </c>
      <c r="I1171" s="228">
        <f t="shared" si="402"/>
        <v>0</v>
      </c>
      <c r="J1171" s="231">
        <f t="shared" si="384"/>
        <v>713</v>
      </c>
      <c r="K1171" s="228">
        <f t="shared" si="402"/>
        <v>313</v>
      </c>
      <c r="L1171" s="228">
        <f t="shared" si="402"/>
        <v>0</v>
      </c>
      <c r="M1171" s="228">
        <f t="shared" si="402"/>
        <v>313</v>
      </c>
      <c r="N1171" s="228">
        <f t="shared" si="402"/>
        <v>313</v>
      </c>
      <c r="O1171" s="228">
        <f t="shared" si="402"/>
        <v>0</v>
      </c>
      <c r="P1171" s="228">
        <f t="shared" si="402"/>
        <v>313</v>
      </c>
    </row>
    <row r="1172" spans="1:16" ht="38.25" customHeight="1">
      <c r="A1172" s="226" t="s">
        <v>20</v>
      </c>
      <c r="B1172" s="110" t="s">
        <v>91</v>
      </c>
      <c r="C1172" s="224" t="s">
        <v>13</v>
      </c>
      <c r="D1172" s="224" t="s">
        <v>51</v>
      </c>
      <c r="E1172" s="60" t="s">
        <v>770</v>
      </c>
      <c r="F1172" s="224" t="s">
        <v>21</v>
      </c>
      <c r="G1172" s="224"/>
      <c r="H1172" s="228">
        <f t="shared" si="402"/>
        <v>713</v>
      </c>
      <c r="I1172" s="228">
        <f t="shared" si="402"/>
        <v>0</v>
      </c>
      <c r="J1172" s="231">
        <f t="shared" si="384"/>
        <v>713</v>
      </c>
      <c r="K1172" s="228">
        <f t="shared" si="402"/>
        <v>313</v>
      </c>
      <c r="L1172" s="228">
        <f t="shared" si="402"/>
        <v>0</v>
      </c>
      <c r="M1172" s="228">
        <f t="shared" si="402"/>
        <v>313</v>
      </c>
      <c r="N1172" s="228">
        <f t="shared" si="402"/>
        <v>313</v>
      </c>
      <c r="O1172" s="228">
        <f t="shared" si="402"/>
        <v>0</v>
      </c>
      <c r="P1172" s="228">
        <f t="shared" si="402"/>
        <v>313</v>
      </c>
    </row>
    <row r="1173" spans="1:16" ht="15.75" customHeight="1">
      <c r="A1173" s="226" t="s">
        <v>9</v>
      </c>
      <c r="B1173" s="110" t="s">
        <v>91</v>
      </c>
      <c r="C1173" s="224" t="s">
        <v>13</v>
      </c>
      <c r="D1173" s="224" t="s">
        <v>51</v>
      </c>
      <c r="E1173" s="60" t="s">
        <v>770</v>
      </c>
      <c r="F1173" s="224" t="s">
        <v>21</v>
      </c>
      <c r="G1173" s="224" t="s">
        <v>10</v>
      </c>
      <c r="H1173" s="233">
        <v>713</v>
      </c>
      <c r="I1173" s="233"/>
      <c r="J1173" s="231">
        <f t="shared" si="384"/>
        <v>713</v>
      </c>
      <c r="K1173" s="120">
        <v>313</v>
      </c>
      <c r="L1173" s="120"/>
      <c r="M1173" s="231">
        <f t="shared" si="385"/>
        <v>313</v>
      </c>
      <c r="N1173" s="120">
        <v>313</v>
      </c>
      <c r="O1173" s="272"/>
      <c r="P1173" s="281">
        <f t="shared" si="386"/>
        <v>313</v>
      </c>
    </row>
    <row r="1174" spans="1:16" ht="39.75" customHeight="1">
      <c r="A1174" s="226" t="s">
        <v>35</v>
      </c>
      <c r="B1174" s="110" t="s">
        <v>91</v>
      </c>
      <c r="C1174" s="224" t="s">
        <v>13</v>
      </c>
      <c r="D1174" s="224" t="s">
        <v>51</v>
      </c>
      <c r="E1174" s="60" t="s">
        <v>770</v>
      </c>
      <c r="F1174" s="224" t="s">
        <v>27</v>
      </c>
      <c r="G1174" s="224"/>
      <c r="H1174" s="228">
        <f t="shared" ref="H1174:P1175" si="403">H1175</f>
        <v>349</v>
      </c>
      <c r="I1174" s="228">
        <f t="shared" si="403"/>
        <v>0</v>
      </c>
      <c r="J1174" s="231">
        <f t="shared" si="384"/>
        <v>349</v>
      </c>
      <c r="K1174" s="228">
        <f t="shared" si="403"/>
        <v>349</v>
      </c>
      <c r="L1174" s="228">
        <f t="shared" si="403"/>
        <v>0</v>
      </c>
      <c r="M1174" s="228">
        <f t="shared" si="403"/>
        <v>349</v>
      </c>
      <c r="N1174" s="228">
        <f t="shared" si="403"/>
        <v>349</v>
      </c>
      <c r="O1174" s="228">
        <f t="shared" si="403"/>
        <v>0</v>
      </c>
      <c r="P1174" s="228">
        <f t="shared" si="403"/>
        <v>349</v>
      </c>
    </row>
    <row r="1175" spans="1:16" ht="42.75" customHeight="1">
      <c r="A1175" s="226" t="s">
        <v>28</v>
      </c>
      <c r="B1175" s="110" t="s">
        <v>91</v>
      </c>
      <c r="C1175" s="224" t="s">
        <v>13</v>
      </c>
      <c r="D1175" s="224" t="s">
        <v>51</v>
      </c>
      <c r="E1175" s="60" t="s">
        <v>770</v>
      </c>
      <c r="F1175" s="224" t="s">
        <v>29</v>
      </c>
      <c r="G1175" s="224"/>
      <c r="H1175" s="228">
        <f t="shared" si="403"/>
        <v>349</v>
      </c>
      <c r="I1175" s="228">
        <f t="shared" si="403"/>
        <v>0</v>
      </c>
      <c r="J1175" s="231">
        <f t="shared" si="384"/>
        <v>349</v>
      </c>
      <c r="K1175" s="228">
        <f t="shared" si="403"/>
        <v>349</v>
      </c>
      <c r="L1175" s="228">
        <f t="shared" si="403"/>
        <v>0</v>
      </c>
      <c r="M1175" s="228">
        <f t="shared" si="403"/>
        <v>349</v>
      </c>
      <c r="N1175" s="228">
        <f t="shared" si="403"/>
        <v>349</v>
      </c>
      <c r="O1175" s="228">
        <f t="shared" si="403"/>
        <v>0</v>
      </c>
      <c r="P1175" s="228">
        <f t="shared" si="403"/>
        <v>349</v>
      </c>
    </row>
    <row r="1176" spans="1:16" ht="14.25" customHeight="1">
      <c r="A1176" s="226" t="s">
        <v>9</v>
      </c>
      <c r="B1176" s="110" t="s">
        <v>91</v>
      </c>
      <c r="C1176" s="224" t="s">
        <v>13</v>
      </c>
      <c r="D1176" s="224" t="s">
        <v>51</v>
      </c>
      <c r="E1176" s="60" t="s">
        <v>770</v>
      </c>
      <c r="F1176" s="224" t="s">
        <v>29</v>
      </c>
      <c r="G1176" s="224" t="s">
        <v>10</v>
      </c>
      <c r="H1176" s="233">
        <v>349</v>
      </c>
      <c r="I1176" s="233"/>
      <c r="J1176" s="231">
        <f t="shared" si="384"/>
        <v>349</v>
      </c>
      <c r="K1176" s="120">
        <v>349</v>
      </c>
      <c r="L1176" s="120"/>
      <c r="M1176" s="231">
        <f t="shared" si="385"/>
        <v>349</v>
      </c>
      <c r="N1176" s="120">
        <v>349</v>
      </c>
      <c r="O1176" s="272"/>
      <c r="P1176" s="281">
        <f t="shared" si="386"/>
        <v>349</v>
      </c>
    </row>
    <row r="1177" spans="1:16">
      <c r="A1177" s="226" t="s">
        <v>30</v>
      </c>
      <c r="B1177" s="110" t="s">
        <v>91</v>
      </c>
      <c r="C1177" s="224" t="s">
        <v>13</v>
      </c>
      <c r="D1177" s="224" t="s">
        <v>51</v>
      </c>
      <c r="E1177" s="60" t="s">
        <v>770</v>
      </c>
      <c r="F1177" s="224" t="s">
        <v>31</v>
      </c>
      <c r="G1177" s="224"/>
      <c r="H1177" s="228">
        <f t="shared" ref="H1177:P1178" si="404">H1178</f>
        <v>10</v>
      </c>
      <c r="I1177" s="228">
        <f t="shared" si="404"/>
        <v>0</v>
      </c>
      <c r="J1177" s="231">
        <f t="shared" si="384"/>
        <v>10</v>
      </c>
      <c r="K1177" s="228">
        <f t="shared" si="404"/>
        <v>10</v>
      </c>
      <c r="L1177" s="228">
        <f t="shared" si="404"/>
        <v>0</v>
      </c>
      <c r="M1177" s="228">
        <f t="shared" si="404"/>
        <v>10</v>
      </c>
      <c r="N1177" s="228">
        <f t="shared" si="404"/>
        <v>10</v>
      </c>
      <c r="O1177" s="228">
        <f t="shared" si="404"/>
        <v>0</v>
      </c>
      <c r="P1177" s="228">
        <f t="shared" si="404"/>
        <v>10</v>
      </c>
    </row>
    <row r="1178" spans="1:16" ht="25.5">
      <c r="A1178" s="226" t="s">
        <v>32</v>
      </c>
      <c r="B1178" s="110" t="s">
        <v>91</v>
      </c>
      <c r="C1178" s="224" t="s">
        <v>13</v>
      </c>
      <c r="D1178" s="224" t="s">
        <v>51</v>
      </c>
      <c r="E1178" s="60" t="s">
        <v>770</v>
      </c>
      <c r="F1178" s="224" t="s">
        <v>33</v>
      </c>
      <c r="G1178" s="224"/>
      <c r="H1178" s="228">
        <f t="shared" si="404"/>
        <v>10</v>
      </c>
      <c r="I1178" s="228">
        <f t="shared" si="404"/>
        <v>0</v>
      </c>
      <c r="J1178" s="231">
        <f t="shared" si="384"/>
        <v>10</v>
      </c>
      <c r="K1178" s="228">
        <f t="shared" si="404"/>
        <v>10</v>
      </c>
      <c r="L1178" s="228">
        <f t="shared" si="404"/>
        <v>0</v>
      </c>
      <c r="M1178" s="228">
        <f t="shared" si="404"/>
        <v>10</v>
      </c>
      <c r="N1178" s="228">
        <f t="shared" si="404"/>
        <v>10</v>
      </c>
      <c r="O1178" s="228">
        <f t="shared" si="404"/>
        <v>0</v>
      </c>
      <c r="P1178" s="228">
        <f t="shared" si="404"/>
        <v>10</v>
      </c>
    </row>
    <row r="1179" spans="1:16">
      <c r="A1179" s="226" t="s">
        <v>94</v>
      </c>
      <c r="B1179" s="110" t="s">
        <v>91</v>
      </c>
      <c r="C1179" s="224" t="s">
        <v>13</v>
      </c>
      <c r="D1179" s="224" t="s">
        <v>51</v>
      </c>
      <c r="E1179" s="60" t="s">
        <v>770</v>
      </c>
      <c r="F1179" s="224" t="s">
        <v>33</v>
      </c>
      <c r="G1179" s="224" t="s">
        <v>10</v>
      </c>
      <c r="H1179" s="233">
        <v>10</v>
      </c>
      <c r="I1179" s="233"/>
      <c r="J1179" s="231">
        <f t="shared" si="384"/>
        <v>10</v>
      </c>
      <c r="K1179" s="120">
        <v>10</v>
      </c>
      <c r="L1179" s="120"/>
      <c r="M1179" s="231">
        <f t="shared" si="385"/>
        <v>10</v>
      </c>
      <c r="N1179" s="120">
        <v>10</v>
      </c>
      <c r="O1179" s="272"/>
      <c r="P1179" s="281">
        <f t="shared" si="386"/>
        <v>10</v>
      </c>
    </row>
    <row r="1180" spans="1:16" hidden="1">
      <c r="A1180" s="226" t="s">
        <v>844</v>
      </c>
      <c r="B1180" s="110" t="s">
        <v>91</v>
      </c>
      <c r="C1180" s="224" t="s">
        <v>13</v>
      </c>
      <c r="D1180" s="224" t="s">
        <v>51</v>
      </c>
      <c r="E1180" s="60" t="s">
        <v>770</v>
      </c>
      <c r="F1180" s="224" t="s">
        <v>33</v>
      </c>
      <c r="G1180" s="224"/>
      <c r="H1180" s="233"/>
      <c r="I1180" s="233"/>
      <c r="J1180" s="231">
        <f t="shared" si="384"/>
        <v>0</v>
      </c>
      <c r="K1180" s="118"/>
      <c r="L1180" s="118"/>
      <c r="M1180" s="231">
        <f t="shared" si="385"/>
        <v>0</v>
      </c>
      <c r="N1180" s="118"/>
      <c r="O1180" s="272"/>
      <c r="P1180" s="281">
        <f t="shared" si="386"/>
        <v>0</v>
      </c>
    </row>
    <row r="1181" spans="1:16" hidden="1">
      <c r="A1181" s="226" t="s">
        <v>94</v>
      </c>
      <c r="B1181" s="110" t="s">
        <v>91</v>
      </c>
      <c r="C1181" s="224" t="s">
        <v>13</v>
      </c>
      <c r="D1181" s="224" t="s">
        <v>51</v>
      </c>
      <c r="E1181" s="60" t="s">
        <v>770</v>
      </c>
      <c r="F1181" s="224" t="s">
        <v>33</v>
      </c>
      <c r="G1181" s="224" t="s">
        <v>10</v>
      </c>
      <c r="H1181" s="233"/>
      <c r="I1181" s="233"/>
      <c r="J1181" s="231">
        <f t="shared" si="384"/>
        <v>0</v>
      </c>
      <c r="K1181" s="118"/>
      <c r="L1181" s="118"/>
      <c r="M1181" s="231">
        <f t="shared" si="385"/>
        <v>0</v>
      </c>
      <c r="N1181" s="118"/>
      <c r="O1181" s="272"/>
      <c r="P1181" s="281">
        <f t="shared" si="386"/>
        <v>0</v>
      </c>
    </row>
    <row r="1182" spans="1:16" ht="13.5">
      <c r="A1182" s="36" t="s">
        <v>408</v>
      </c>
      <c r="B1182" s="111" t="s">
        <v>91</v>
      </c>
      <c r="C1182" s="223" t="s">
        <v>95</v>
      </c>
      <c r="D1182" s="224"/>
      <c r="E1182" s="61"/>
      <c r="F1182" s="223"/>
      <c r="G1182" s="223"/>
      <c r="H1182" s="229">
        <f t="shared" ref="H1182:P1185" si="405">H1183</f>
        <v>4500</v>
      </c>
      <c r="I1182" s="229">
        <f t="shared" si="405"/>
        <v>0</v>
      </c>
      <c r="J1182" s="231">
        <f t="shared" si="384"/>
        <v>4500</v>
      </c>
      <c r="K1182" s="229">
        <f t="shared" si="405"/>
        <v>4000</v>
      </c>
      <c r="L1182" s="229">
        <f t="shared" si="405"/>
        <v>0</v>
      </c>
      <c r="M1182" s="229">
        <f t="shared" si="405"/>
        <v>4000</v>
      </c>
      <c r="N1182" s="229">
        <f t="shared" si="405"/>
        <v>4000</v>
      </c>
      <c r="O1182" s="229">
        <f t="shared" si="405"/>
        <v>0</v>
      </c>
      <c r="P1182" s="229">
        <f t="shared" si="405"/>
        <v>4000</v>
      </c>
    </row>
    <row r="1183" spans="1:16" ht="12.75" customHeight="1">
      <c r="A1183" s="21" t="s">
        <v>528</v>
      </c>
      <c r="B1183" s="111" t="s">
        <v>91</v>
      </c>
      <c r="C1183" s="223" t="s">
        <v>95</v>
      </c>
      <c r="D1183" s="223" t="s">
        <v>529</v>
      </c>
      <c r="E1183" s="61"/>
      <c r="F1183" s="223"/>
      <c r="G1183" s="223"/>
      <c r="H1183" s="229">
        <f t="shared" si="405"/>
        <v>4500</v>
      </c>
      <c r="I1183" s="229">
        <f t="shared" si="405"/>
        <v>0</v>
      </c>
      <c r="J1183" s="231">
        <f t="shared" si="384"/>
        <v>4500</v>
      </c>
      <c r="K1183" s="229">
        <f t="shared" si="405"/>
        <v>4000</v>
      </c>
      <c r="L1183" s="229">
        <f t="shared" si="405"/>
        <v>0</v>
      </c>
      <c r="M1183" s="229">
        <f t="shared" si="405"/>
        <v>4000</v>
      </c>
      <c r="N1183" s="229">
        <f t="shared" si="405"/>
        <v>4000</v>
      </c>
      <c r="O1183" s="229">
        <f t="shared" si="405"/>
        <v>0</v>
      </c>
      <c r="P1183" s="229">
        <f t="shared" si="405"/>
        <v>4000</v>
      </c>
    </row>
    <row r="1184" spans="1:16" ht="75.75" customHeight="1">
      <c r="A1184" s="21" t="s">
        <v>771</v>
      </c>
      <c r="B1184" s="76" t="s">
        <v>91</v>
      </c>
      <c r="C1184" s="223" t="s">
        <v>95</v>
      </c>
      <c r="D1184" s="223" t="s">
        <v>529</v>
      </c>
      <c r="E1184" s="22" t="s">
        <v>711</v>
      </c>
      <c r="F1184" s="223"/>
      <c r="G1184" s="223"/>
      <c r="H1184" s="229">
        <f t="shared" si="405"/>
        <v>4500</v>
      </c>
      <c r="I1184" s="229">
        <f t="shared" si="405"/>
        <v>0</v>
      </c>
      <c r="J1184" s="231">
        <f t="shared" si="384"/>
        <v>4500</v>
      </c>
      <c r="K1184" s="229">
        <f t="shared" si="405"/>
        <v>4000</v>
      </c>
      <c r="L1184" s="229">
        <f t="shared" si="405"/>
        <v>0</v>
      </c>
      <c r="M1184" s="229">
        <f t="shared" si="405"/>
        <v>4000</v>
      </c>
      <c r="N1184" s="229">
        <f t="shared" si="405"/>
        <v>4000</v>
      </c>
      <c r="O1184" s="229">
        <f t="shared" si="405"/>
        <v>0</v>
      </c>
      <c r="P1184" s="229">
        <f t="shared" si="405"/>
        <v>4000</v>
      </c>
    </row>
    <row r="1185" spans="1:16" ht="48" customHeight="1">
      <c r="A1185" s="106" t="s">
        <v>772</v>
      </c>
      <c r="B1185" s="107" t="s">
        <v>91</v>
      </c>
      <c r="C1185" s="39" t="s">
        <v>95</v>
      </c>
      <c r="D1185" s="39" t="s">
        <v>529</v>
      </c>
      <c r="E1185" s="60" t="s">
        <v>781</v>
      </c>
      <c r="F1185" s="39"/>
      <c r="G1185" s="39"/>
      <c r="H1185" s="228">
        <f t="shared" si="405"/>
        <v>4500</v>
      </c>
      <c r="I1185" s="232">
        <f t="shared" si="405"/>
        <v>0</v>
      </c>
      <c r="J1185" s="231">
        <f t="shared" si="384"/>
        <v>4500</v>
      </c>
      <c r="K1185" s="232">
        <f t="shared" si="405"/>
        <v>4000</v>
      </c>
      <c r="L1185" s="232">
        <f t="shared" si="405"/>
        <v>0</v>
      </c>
      <c r="M1185" s="232">
        <f t="shared" si="405"/>
        <v>4000</v>
      </c>
      <c r="N1185" s="232">
        <f t="shared" si="405"/>
        <v>4000</v>
      </c>
      <c r="O1185" s="232">
        <f t="shared" si="405"/>
        <v>0</v>
      </c>
      <c r="P1185" s="232">
        <f t="shared" si="405"/>
        <v>4000</v>
      </c>
    </row>
    <row r="1186" spans="1:16" ht="39" customHeight="1">
      <c r="A1186" s="106" t="s">
        <v>773</v>
      </c>
      <c r="B1186" s="107" t="s">
        <v>91</v>
      </c>
      <c r="C1186" s="39" t="s">
        <v>95</v>
      </c>
      <c r="D1186" s="39" t="s">
        <v>529</v>
      </c>
      <c r="E1186" s="60" t="s">
        <v>782</v>
      </c>
      <c r="F1186" s="39"/>
      <c r="G1186" s="39"/>
      <c r="H1186" s="228">
        <f t="shared" ref="H1186:P1186" si="406">H1187+H1201+H1197+H1191</f>
        <v>4500</v>
      </c>
      <c r="I1186" s="232">
        <f t="shared" si="406"/>
        <v>0</v>
      </c>
      <c r="J1186" s="231">
        <f t="shared" si="384"/>
        <v>4500</v>
      </c>
      <c r="K1186" s="232">
        <f t="shared" si="406"/>
        <v>4000</v>
      </c>
      <c r="L1186" s="232">
        <f t="shared" si="406"/>
        <v>0</v>
      </c>
      <c r="M1186" s="232">
        <f t="shared" si="406"/>
        <v>4000</v>
      </c>
      <c r="N1186" s="232">
        <f t="shared" si="406"/>
        <v>4000</v>
      </c>
      <c r="O1186" s="232">
        <f t="shared" si="406"/>
        <v>0</v>
      </c>
      <c r="P1186" s="232">
        <f t="shared" si="406"/>
        <v>4000</v>
      </c>
    </row>
    <row r="1187" spans="1:16" ht="22.5" customHeight="1">
      <c r="A1187" s="227" t="s">
        <v>324</v>
      </c>
      <c r="B1187" s="230" t="s">
        <v>91</v>
      </c>
      <c r="C1187" s="224" t="s">
        <v>95</v>
      </c>
      <c r="D1187" s="224" t="s">
        <v>529</v>
      </c>
      <c r="E1187" s="225" t="s">
        <v>783</v>
      </c>
      <c r="F1187" s="224"/>
      <c r="G1187" s="224"/>
      <c r="H1187" s="228">
        <f t="shared" ref="H1187:P1189" si="407">H1188</f>
        <v>4500</v>
      </c>
      <c r="I1187" s="228">
        <f t="shared" si="407"/>
        <v>0</v>
      </c>
      <c r="J1187" s="231">
        <f t="shared" si="384"/>
        <v>4500</v>
      </c>
      <c r="K1187" s="228">
        <f t="shared" si="407"/>
        <v>4000</v>
      </c>
      <c r="L1187" s="228">
        <f t="shared" si="407"/>
        <v>0</v>
      </c>
      <c r="M1187" s="228">
        <f t="shared" si="407"/>
        <v>4000</v>
      </c>
      <c r="N1187" s="228">
        <f t="shared" si="407"/>
        <v>4000</v>
      </c>
      <c r="O1187" s="228">
        <f t="shared" si="407"/>
        <v>0</v>
      </c>
      <c r="P1187" s="228">
        <f t="shared" si="407"/>
        <v>4000</v>
      </c>
    </row>
    <row r="1188" spans="1:16" ht="36" customHeight="1">
      <c r="A1188" s="227" t="s">
        <v>174</v>
      </c>
      <c r="B1188" s="230" t="s">
        <v>91</v>
      </c>
      <c r="C1188" s="224" t="s">
        <v>95</v>
      </c>
      <c r="D1188" s="224" t="s">
        <v>529</v>
      </c>
      <c r="E1188" s="225" t="s">
        <v>783</v>
      </c>
      <c r="F1188" s="224" t="s">
        <v>99</v>
      </c>
      <c r="G1188" s="224"/>
      <c r="H1188" s="228">
        <f t="shared" si="407"/>
        <v>4500</v>
      </c>
      <c r="I1188" s="228">
        <f t="shared" si="407"/>
        <v>0</v>
      </c>
      <c r="J1188" s="231">
        <f t="shared" ref="J1188:J1251" si="408">H1188+I1188</f>
        <v>4500</v>
      </c>
      <c r="K1188" s="228">
        <f t="shared" si="407"/>
        <v>4000</v>
      </c>
      <c r="L1188" s="228">
        <f t="shared" si="407"/>
        <v>0</v>
      </c>
      <c r="M1188" s="228">
        <f t="shared" si="407"/>
        <v>4000</v>
      </c>
      <c r="N1188" s="228">
        <f t="shared" si="407"/>
        <v>4000</v>
      </c>
      <c r="O1188" s="228">
        <f t="shared" si="407"/>
        <v>0</v>
      </c>
      <c r="P1188" s="228">
        <f t="shared" si="407"/>
        <v>4000</v>
      </c>
    </row>
    <row r="1189" spans="1:16" ht="11.25" customHeight="1">
      <c r="A1189" s="227" t="s">
        <v>100</v>
      </c>
      <c r="B1189" s="230" t="s">
        <v>91</v>
      </c>
      <c r="C1189" s="224" t="s">
        <v>95</v>
      </c>
      <c r="D1189" s="224" t="s">
        <v>529</v>
      </c>
      <c r="E1189" s="225" t="s">
        <v>783</v>
      </c>
      <c r="F1189" s="224" t="s">
        <v>101</v>
      </c>
      <c r="G1189" s="224"/>
      <c r="H1189" s="228">
        <f t="shared" si="407"/>
        <v>4500</v>
      </c>
      <c r="I1189" s="228">
        <f t="shared" si="407"/>
        <v>0</v>
      </c>
      <c r="J1189" s="231">
        <f t="shared" si="408"/>
        <v>4500</v>
      </c>
      <c r="K1189" s="228">
        <f t="shared" si="407"/>
        <v>4000</v>
      </c>
      <c r="L1189" s="228">
        <f t="shared" si="407"/>
        <v>0</v>
      </c>
      <c r="M1189" s="228">
        <f t="shared" si="407"/>
        <v>4000</v>
      </c>
      <c r="N1189" s="228">
        <f t="shared" si="407"/>
        <v>4000</v>
      </c>
      <c r="O1189" s="228">
        <f t="shared" si="407"/>
        <v>0</v>
      </c>
      <c r="P1189" s="228">
        <f t="shared" si="407"/>
        <v>4000</v>
      </c>
    </row>
    <row r="1190" spans="1:16">
      <c r="A1190" s="227" t="s">
        <v>9</v>
      </c>
      <c r="B1190" s="230" t="s">
        <v>91</v>
      </c>
      <c r="C1190" s="224" t="s">
        <v>95</v>
      </c>
      <c r="D1190" s="224" t="s">
        <v>529</v>
      </c>
      <c r="E1190" s="225" t="s">
        <v>783</v>
      </c>
      <c r="F1190" s="224" t="s">
        <v>101</v>
      </c>
      <c r="G1190" s="224" t="s">
        <v>10</v>
      </c>
      <c r="H1190" s="233">
        <v>4500</v>
      </c>
      <c r="I1190" s="233"/>
      <c r="J1190" s="231">
        <f t="shared" si="408"/>
        <v>4500</v>
      </c>
      <c r="K1190" s="120">
        <v>4000</v>
      </c>
      <c r="L1190" s="120"/>
      <c r="M1190" s="231">
        <f t="shared" si="385"/>
        <v>4000</v>
      </c>
      <c r="N1190" s="120">
        <v>4000</v>
      </c>
      <c r="O1190" s="272"/>
      <c r="P1190" s="281">
        <f t="shared" si="386"/>
        <v>4000</v>
      </c>
    </row>
    <row r="1191" spans="1:16" ht="76.5" hidden="1">
      <c r="A1191" s="227" t="s">
        <v>876</v>
      </c>
      <c r="B1191" s="230" t="s">
        <v>91</v>
      </c>
      <c r="C1191" s="224" t="s">
        <v>95</v>
      </c>
      <c r="D1191" s="224" t="s">
        <v>529</v>
      </c>
      <c r="E1191" s="225" t="s">
        <v>896</v>
      </c>
      <c r="F1191" s="224"/>
      <c r="G1191" s="224"/>
      <c r="H1191" s="120">
        <f t="shared" ref="H1191:N1192" si="409">H1192</f>
        <v>0</v>
      </c>
      <c r="I1191" s="120"/>
      <c r="J1191" s="231">
        <f t="shared" si="408"/>
        <v>0</v>
      </c>
      <c r="K1191" s="120">
        <f t="shared" si="409"/>
        <v>0</v>
      </c>
      <c r="L1191" s="120"/>
      <c r="M1191" s="231">
        <f t="shared" ref="M1191:M1254" si="410">K1191+L1191</f>
        <v>0</v>
      </c>
      <c r="N1191" s="120">
        <f t="shared" si="409"/>
        <v>0</v>
      </c>
      <c r="O1191" s="272"/>
      <c r="P1191" s="281">
        <f t="shared" ref="P1191:P1254" si="411">N1191+O1191</f>
        <v>0</v>
      </c>
    </row>
    <row r="1192" spans="1:16" ht="51" hidden="1">
      <c r="A1192" s="227" t="s">
        <v>174</v>
      </c>
      <c r="B1192" s="230" t="s">
        <v>91</v>
      </c>
      <c r="C1192" s="224" t="s">
        <v>95</v>
      </c>
      <c r="D1192" s="224" t="s">
        <v>529</v>
      </c>
      <c r="E1192" s="225" t="s">
        <v>896</v>
      </c>
      <c r="F1192" s="224" t="s">
        <v>99</v>
      </c>
      <c r="G1192" s="224"/>
      <c r="H1192" s="120">
        <f t="shared" si="409"/>
        <v>0</v>
      </c>
      <c r="I1192" s="120"/>
      <c r="J1192" s="231">
        <f t="shared" si="408"/>
        <v>0</v>
      </c>
      <c r="K1192" s="120">
        <f t="shared" si="409"/>
        <v>0</v>
      </c>
      <c r="L1192" s="120"/>
      <c r="M1192" s="231">
        <f t="shared" si="410"/>
        <v>0</v>
      </c>
      <c r="N1192" s="120">
        <f t="shared" si="409"/>
        <v>0</v>
      </c>
      <c r="O1192" s="272"/>
      <c r="P1192" s="281">
        <f t="shared" si="411"/>
        <v>0</v>
      </c>
    </row>
    <row r="1193" spans="1:16" ht="25.5" hidden="1">
      <c r="A1193" s="227" t="s">
        <v>100</v>
      </c>
      <c r="B1193" s="230" t="s">
        <v>91</v>
      </c>
      <c r="C1193" s="224" t="s">
        <v>95</v>
      </c>
      <c r="D1193" s="224" t="s">
        <v>529</v>
      </c>
      <c r="E1193" s="225" t="s">
        <v>896</v>
      </c>
      <c r="F1193" s="224" t="s">
        <v>101</v>
      </c>
      <c r="G1193" s="224"/>
      <c r="H1193" s="120">
        <f t="shared" ref="H1193:N1193" si="412">H1194+H1195+H1196</f>
        <v>0</v>
      </c>
      <c r="I1193" s="120"/>
      <c r="J1193" s="231">
        <f t="shared" si="408"/>
        <v>0</v>
      </c>
      <c r="K1193" s="120">
        <f t="shared" si="412"/>
        <v>0</v>
      </c>
      <c r="L1193" s="120"/>
      <c r="M1193" s="231">
        <f t="shared" si="410"/>
        <v>0</v>
      </c>
      <c r="N1193" s="120">
        <f t="shared" si="412"/>
        <v>0</v>
      </c>
      <c r="O1193" s="272"/>
      <c r="P1193" s="281">
        <f t="shared" si="411"/>
        <v>0</v>
      </c>
    </row>
    <row r="1194" spans="1:16" hidden="1">
      <c r="A1194" s="227" t="s">
        <v>9</v>
      </c>
      <c r="B1194" s="230" t="s">
        <v>91</v>
      </c>
      <c r="C1194" s="224" t="s">
        <v>95</v>
      </c>
      <c r="D1194" s="224" t="s">
        <v>529</v>
      </c>
      <c r="E1194" s="225" t="s">
        <v>896</v>
      </c>
      <c r="F1194" s="224" t="s">
        <v>101</v>
      </c>
      <c r="G1194" s="224" t="s">
        <v>10</v>
      </c>
      <c r="H1194" s="233"/>
      <c r="I1194" s="233"/>
      <c r="J1194" s="231">
        <f t="shared" si="408"/>
        <v>0</v>
      </c>
      <c r="K1194" s="120"/>
      <c r="L1194" s="120"/>
      <c r="M1194" s="231">
        <f t="shared" si="410"/>
        <v>0</v>
      </c>
      <c r="N1194" s="118"/>
      <c r="O1194" s="272"/>
      <c r="P1194" s="281">
        <f t="shared" si="411"/>
        <v>0</v>
      </c>
    </row>
    <row r="1195" spans="1:16" hidden="1">
      <c r="A1195" s="227" t="s">
        <v>11</v>
      </c>
      <c r="B1195" s="230" t="s">
        <v>91</v>
      </c>
      <c r="C1195" s="224" t="s">
        <v>95</v>
      </c>
      <c r="D1195" s="224" t="s">
        <v>529</v>
      </c>
      <c r="E1195" s="225" t="s">
        <v>896</v>
      </c>
      <c r="F1195" s="224" t="s">
        <v>101</v>
      </c>
      <c r="G1195" s="224" t="s">
        <v>12</v>
      </c>
      <c r="H1195" s="233"/>
      <c r="I1195" s="233"/>
      <c r="J1195" s="231">
        <f t="shared" si="408"/>
        <v>0</v>
      </c>
      <c r="K1195" s="120"/>
      <c r="L1195" s="120"/>
      <c r="M1195" s="231">
        <f t="shared" si="410"/>
        <v>0</v>
      </c>
      <c r="N1195" s="118"/>
      <c r="O1195" s="272"/>
      <c r="P1195" s="281">
        <f t="shared" si="411"/>
        <v>0</v>
      </c>
    </row>
    <row r="1196" spans="1:16" hidden="1">
      <c r="A1196" s="227" t="s">
        <v>629</v>
      </c>
      <c r="B1196" s="230" t="s">
        <v>91</v>
      </c>
      <c r="C1196" s="224" t="s">
        <v>95</v>
      </c>
      <c r="D1196" s="224" t="s">
        <v>529</v>
      </c>
      <c r="E1196" s="225" t="s">
        <v>896</v>
      </c>
      <c r="F1196" s="224" t="s">
        <v>101</v>
      </c>
      <c r="G1196" s="224" t="s">
        <v>197</v>
      </c>
      <c r="H1196" s="233"/>
      <c r="I1196" s="233"/>
      <c r="J1196" s="231">
        <f t="shared" si="408"/>
        <v>0</v>
      </c>
      <c r="K1196" s="120"/>
      <c r="L1196" s="120"/>
      <c r="M1196" s="231">
        <f t="shared" si="410"/>
        <v>0</v>
      </c>
      <c r="N1196" s="118"/>
      <c r="O1196" s="272"/>
      <c r="P1196" s="281">
        <f t="shared" si="411"/>
        <v>0</v>
      </c>
    </row>
    <row r="1197" spans="1:16" ht="63.75" hidden="1">
      <c r="A1197" s="227" t="s">
        <v>858</v>
      </c>
      <c r="B1197" s="230" t="s">
        <v>91</v>
      </c>
      <c r="C1197" s="224" t="s">
        <v>95</v>
      </c>
      <c r="D1197" s="224" t="s">
        <v>529</v>
      </c>
      <c r="E1197" s="225" t="s">
        <v>857</v>
      </c>
      <c r="F1197" s="224"/>
      <c r="G1197" s="224"/>
      <c r="H1197" s="228">
        <f t="shared" ref="H1197:K1199" si="413">H1198</f>
        <v>0</v>
      </c>
      <c r="I1197" s="228"/>
      <c r="J1197" s="231">
        <f t="shared" si="408"/>
        <v>0</v>
      </c>
      <c r="K1197" s="228">
        <f t="shared" si="413"/>
        <v>0</v>
      </c>
      <c r="L1197" s="228"/>
      <c r="M1197" s="231">
        <f t="shared" si="410"/>
        <v>0</v>
      </c>
      <c r="N1197" s="118"/>
      <c r="O1197" s="272"/>
      <c r="P1197" s="281">
        <f t="shared" si="411"/>
        <v>0</v>
      </c>
    </row>
    <row r="1198" spans="1:16" ht="51" hidden="1">
      <c r="A1198" s="227" t="s">
        <v>174</v>
      </c>
      <c r="B1198" s="230" t="s">
        <v>91</v>
      </c>
      <c r="C1198" s="224" t="s">
        <v>95</v>
      </c>
      <c r="D1198" s="224" t="s">
        <v>529</v>
      </c>
      <c r="E1198" s="225" t="s">
        <v>857</v>
      </c>
      <c r="F1198" s="224" t="s">
        <v>99</v>
      </c>
      <c r="G1198" s="224"/>
      <c r="H1198" s="228">
        <f t="shared" si="413"/>
        <v>0</v>
      </c>
      <c r="I1198" s="228"/>
      <c r="J1198" s="231">
        <f t="shared" si="408"/>
        <v>0</v>
      </c>
      <c r="K1198" s="228">
        <f t="shared" si="413"/>
        <v>0</v>
      </c>
      <c r="L1198" s="228"/>
      <c r="M1198" s="231">
        <f t="shared" si="410"/>
        <v>0</v>
      </c>
      <c r="N1198" s="118"/>
      <c r="O1198" s="272"/>
      <c r="P1198" s="281">
        <f t="shared" si="411"/>
        <v>0</v>
      </c>
    </row>
    <row r="1199" spans="1:16" ht="13.5" hidden="1" customHeight="1">
      <c r="A1199" s="227" t="s">
        <v>100</v>
      </c>
      <c r="B1199" s="230" t="s">
        <v>91</v>
      </c>
      <c r="C1199" s="224" t="s">
        <v>95</v>
      </c>
      <c r="D1199" s="224" t="s">
        <v>529</v>
      </c>
      <c r="E1199" s="225" t="s">
        <v>857</v>
      </c>
      <c r="F1199" s="224" t="s">
        <v>101</v>
      </c>
      <c r="G1199" s="224"/>
      <c r="H1199" s="228">
        <f t="shared" si="413"/>
        <v>0</v>
      </c>
      <c r="I1199" s="228"/>
      <c r="J1199" s="231">
        <f t="shared" si="408"/>
        <v>0</v>
      </c>
      <c r="K1199" s="228">
        <f t="shared" si="413"/>
        <v>0</v>
      </c>
      <c r="L1199" s="228"/>
      <c r="M1199" s="231">
        <f t="shared" si="410"/>
        <v>0</v>
      </c>
      <c r="N1199" s="118"/>
      <c r="O1199" s="272"/>
      <c r="P1199" s="281">
        <f t="shared" si="411"/>
        <v>0</v>
      </c>
    </row>
    <row r="1200" spans="1:16" hidden="1">
      <c r="A1200" s="227" t="s">
        <v>9</v>
      </c>
      <c r="B1200" s="230" t="s">
        <v>91</v>
      </c>
      <c r="C1200" s="224" t="s">
        <v>95</v>
      </c>
      <c r="D1200" s="224" t="s">
        <v>529</v>
      </c>
      <c r="E1200" s="225" t="s">
        <v>857</v>
      </c>
      <c r="F1200" s="224" t="s">
        <v>101</v>
      </c>
      <c r="G1200" s="224" t="s">
        <v>10</v>
      </c>
      <c r="H1200" s="233"/>
      <c r="I1200" s="233"/>
      <c r="J1200" s="231">
        <f t="shared" si="408"/>
        <v>0</v>
      </c>
      <c r="K1200" s="118"/>
      <c r="L1200" s="118"/>
      <c r="M1200" s="231">
        <f t="shared" si="410"/>
        <v>0</v>
      </c>
      <c r="N1200" s="118"/>
      <c r="O1200" s="272"/>
      <c r="P1200" s="281">
        <f t="shared" si="411"/>
        <v>0</v>
      </c>
    </row>
    <row r="1201" spans="1:16" ht="79.5" hidden="1" customHeight="1">
      <c r="A1201" s="254" t="s">
        <v>586</v>
      </c>
      <c r="B1201" s="230" t="s">
        <v>91</v>
      </c>
      <c r="C1201" s="224" t="s">
        <v>95</v>
      </c>
      <c r="D1201" s="224" t="s">
        <v>529</v>
      </c>
      <c r="E1201" s="225" t="s">
        <v>811</v>
      </c>
      <c r="F1201" s="224"/>
      <c r="G1201" s="224"/>
      <c r="H1201" s="228">
        <f t="shared" ref="H1201:N1203" si="414">H1202</f>
        <v>0</v>
      </c>
      <c r="I1201" s="228"/>
      <c r="J1201" s="231">
        <f t="shared" si="408"/>
        <v>0</v>
      </c>
      <c r="K1201" s="228">
        <f t="shared" si="414"/>
        <v>0</v>
      </c>
      <c r="L1201" s="228"/>
      <c r="M1201" s="231">
        <f t="shared" si="410"/>
        <v>0</v>
      </c>
      <c r="N1201" s="228">
        <f t="shared" si="414"/>
        <v>0</v>
      </c>
      <c r="O1201" s="272"/>
      <c r="P1201" s="281">
        <f t="shared" si="411"/>
        <v>0</v>
      </c>
    </row>
    <row r="1202" spans="1:16" ht="49.5" hidden="1" customHeight="1">
      <c r="A1202" s="227" t="s">
        <v>111</v>
      </c>
      <c r="B1202" s="230" t="s">
        <v>404</v>
      </c>
      <c r="C1202" s="224" t="s">
        <v>95</v>
      </c>
      <c r="D1202" s="224" t="s">
        <v>529</v>
      </c>
      <c r="E1202" s="225" t="s">
        <v>811</v>
      </c>
      <c r="F1202" s="224" t="s">
        <v>99</v>
      </c>
      <c r="G1202" s="224"/>
      <c r="H1202" s="228">
        <f t="shared" si="414"/>
        <v>0</v>
      </c>
      <c r="I1202" s="228"/>
      <c r="J1202" s="231">
        <f t="shared" si="408"/>
        <v>0</v>
      </c>
      <c r="K1202" s="228">
        <f t="shared" si="414"/>
        <v>0</v>
      </c>
      <c r="L1202" s="228"/>
      <c r="M1202" s="231">
        <f t="shared" si="410"/>
        <v>0</v>
      </c>
      <c r="N1202" s="228">
        <f t="shared" si="414"/>
        <v>0</v>
      </c>
      <c r="O1202" s="272"/>
      <c r="P1202" s="281">
        <f t="shared" si="411"/>
        <v>0</v>
      </c>
    </row>
    <row r="1203" spans="1:16" ht="15.75" hidden="1" customHeight="1">
      <c r="A1203" s="227" t="s">
        <v>100</v>
      </c>
      <c r="B1203" s="230" t="s">
        <v>91</v>
      </c>
      <c r="C1203" s="224" t="s">
        <v>95</v>
      </c>
      <c r="D1203" s="224" t="s">
        <v>529</v>
      </c>
      <c r="E1203" s="225" t="s">
        <v>811</v>
      </c>
      <c r="F1203" s="224" t="s">
        <v>101</v>
      </c>
      <c r="G1203" s="224"/>
      <c r="H1203" s="228">
        <f t="shared" si="414"/>
        <v>0</v>
      </c>
      <c r="I1203" s="228"/>
      <c r="J1203" s="231">
        <f t="shared" si="408"/>
        <v>0</v>
      </c>
      <c r="K1203" s="228">
        <f t="shared" si="414"/>
        <v>0</v>
      </c>
      <c r="L1203" s="228"/>
      <c r="M1203" s="231">
        <f t="shared" si="410"/>
        <v>0</v>
      </c>
      <c r="N1203" s="228">
        <f t="shared" si="414"/>
        <v>0</v>
      </c>
      <c r="O1203" s="272"/>
      <c r="P1203" s="281">
        <f t="shared" si="411"/>
        <v>0</v>
      </c>
    </row>
    <row r="1204" spans="1:16" hidden="1">
      <c r="A1204" s="227" t="s">
        <v>11</v>
      </c>
      <c r="B1204" s="230" t="s">
        <v>91</v>
      </c>
      <c r="C1204" s="224" t="s">
        <v>95</v>
      </c>
      <c r="D1204" s="224" t="s">
        <v>529</v>
      </c>
      <c r="E1204" s="225" t="s">
        <v>811</v>
      </c>
      <c r="F1204" s="224" t="s">
        <v>101</v>
      </c>
      <c r="G1204" s="224" t="s">
        <v>12</v>
      </c>
      <c r="H1204" s="233"/>
      <c r="I1204" s="233"/>
      <c r="J1204" s="231">
        <f t="shared" si="408"/>
        <v>0</v>
      </c>
      <c r="K1204" s="118"/>
      <c r="L1204" s="118"/>
      <c r="M1204" s="231">
        <f t="shared" si="410"/>
        <v>0</v>
      </c>
      <c r="N1204" s="118"/>
      <c r="O1204" s="272"/>
      <c r="P1204" s="281">
        <f t="shared" si="411"/>
        <v>0</v>
      </c>
    </row>
    <row r="1205" spans="1:16">
      <c r="A1205" s="36" t="s">
        <v>640</v>
      </c>
      <c r="B1205" s="111" t="s">
        <v>91</v>
      </c>
      <c r="C1205" s="223" t="s">
        <v>132</v>
      </c>
      <c r="D1205" s="223"/>
      <c r="E1205" s="39"/>
      <c r="F1205" s="223"/>
      <c r="G1205" s="223"/>
      <c r="H1205" s="229">
        <f>H1206+H1311</f>
        <v>7393.4</v>
      </c>
      <c r="I1205" s="229">
        <f>I1206+I1311</f>
        <v>100</v>
      </c>
      <c r="J1205" s="231">
        <f t="shared" si="408"/>
        <v>7493.4</v>
      </c>
      <c r="K1205" s="229">
        <f t="shared" ref="K1205:P1205" si="415">K1206+K1311</f>
        <v>6564.8</v>
      </c>
      <c r="L1205" s="229">
        <f t="shared" si="415"/>
        <v>0</v>
      </c>
      <c r="M1205" s="229">
        <f t="shared" si="415"/>
        <v>6564.8</v>
      </c>
      <c r="N1205" s="229">
        <f t="shared" si="415"/>
        <v>6872.3</v>
      </c>
      <c r="O1205" s="229">
        <f t="shared" si="415"/>
        <v>0</v>
      </c>
      <c r="P1205" s="229">
        <f t="shared" si="415"/>
        <v>6872.3</v>
      </c>
    </row>
    <row r="1206" spans="1:16">
      <c r="A1206" s="36" t="s">
        <v>133</v>
      </c>
      <c r="B1206" s="111" t="s">
        <v>91</v>
      </c>
      <c r="C1206" s="223" t="s">
        <v>132</v>
      </c>
      <c r="D1206" s="223" t="s">
        <v>134</v>
      </c>
      <c r="E1206" s="223"/>
      <c r="F1206" s="223"/>
      <c r="G1206" s="223"/>
      <c r="H1206" s="229">
        <f>H1219+H1306+H1301</f>
        <v>6344.8</v>
      </c>
      <c r="I1206" s="229">
        <f>I1219+I1306+I1301</f>
        <v>100</v>
      </c>
      <c r="J1206" s="231">
        <f t="shared" si="408"/>
        <v>6444.8</v>
      </c>
      <c r="K1206" s="229">
        <f t="shared" ref="K1206:P1206" si="416">K1219+K1306+K1301</f>
        <v>5844.8</v>
      </c>
      <c r="L1206" s="229">
        <f t="shared" si="416"/>
        <v>0</v>
      </c>
      <c r="M1206" s="229">
        <f t="shared" si="416"/>
        <v>5844.8</v>
      </c>
      <c r="N1206" s="229">
        <f t="shared" si="416"/>
        <v>6272.3</v>
      </c>
      <c r="O1206" s="229">
        <f t="shared" si="416"/>
        <v>0</v>
      </c>
      <c r="P1206" s="229">
        <f t="shared" si="416"/>
        <v>6272.3</v>
      </c>
    </row>
    <row r="1207" spans="1:16" ht="39" hidden="1" customHeight="1">
      <c r="A1207" s="41" t="s">
        <v>185</v>
      </c>
      <c r="B1207" s="111" t="s">
        <v>91</v>
      </c>
      <c r="C1207" s="223" t="s">
        <v>132</v>
      </c>
      <c r="D1207" s="223" t="s">
        <v>134</v>
      </c>
      <c r="E1207" s="25" t="s">
        <v>223</v>
      </c>
      <c r="F1207" s="223"/>
      <c r="G1207" s="223"/>
      <c r="H1207" s="229">
        <f>H1208</f>
        <v>0</v>
      </c>
      <c r="I1207" s="229"/>
      <c r="J1207" s="231">
        <f t="shared" si="408"/>
        <v>0</v>
      </c>
      <c r="K1207" s="118"/>
      <c r="L1207" s="118"/>
      <c r="M1207" s="231">
        <f t="shared" si="410"/>
        <v>0</v>
      </c>
      <c r="N1207" s="118"/>
      <c r="O1207" s="272"/>
      <c r="P1207" s="281">
        <f t="shared" si="411"/>
        <v>0</v>
      </c>
    </row>
    <row r="1208" spans="1:16" ht="50.25" hidden="1" customHeight="1">
      <c r="A1208" s="226" t="s">
        <v>225</v>
      </c>
      <c r="B1208" s="110" t="s">
        <v>91</v>
      </c>
      <c r="C1208" s="224" t="s">
        <v>132</v>
      </c>
      <c r="D1208" s="224" t="s">
        <v>134</v>
      </c>
      <c r="E1208" s="11" t="s">
        <v>224</v>
      </c>
      <c r="F1208" s="224"/>
      <c r="G1208" s="224"/>
      <c r="H1208" s="228">
        <f>H1209+H1214</f>
        <v>0</v>
      </c>
      <c r="I1208" s="228"/>
      <c r="J1208" s="231">
        <f t="shared" si="408"/>
        <v>0</v>
      </c>
      <c r="K1208" s="118"/>
      <c r="L1208" s="118"/>
      <c r="M1208" s="231">
        <f t="shared" si="410"/>
        <v>0</v>
      </c>
      <c r="N1208" s="118"/>
      <c r="O1208" s="272"/>
      <c r="P1208" s="281">
        <f t="shared" si="411"/>
        <v>0</v>
      </c>
    </row>
    <row r="1209" spans="1:16" ht="28.5" hidden="1" customHeight="1">
      <c r="A1209" s="226" t="s">
        <v>226</v>
      </c>
      <c r="B1209" s="110" t="s">
        <v>91</v>
      </c>
      <c r="C1209" s="224" t="s">
        <v>132</v>
      </c>
      <c r="D1209" s="224" t="s">
        <v>134</v>
      </c>
      <c r="E1209" s="11" t="s">
        <v>227</v>
      </c>
      <c r="F1209" s="224"/>
      <c r="G1209" s="224"/>
      <c r="H1209" s="228">
        <f t="shared" ref="H1209:H1210" si="417">H1210</f>
        <v>0</v>
      </c>
      <c r="I1209" s="228"/>
      <c r="J1209" s="231">
        <f t="shared" si="408"/>
        <v>0</v>
      </c>
      <c r="K1209" s="118"/>
      <c r="L1209" s="118"/>
      <c r="M1209" s="231">
        <f t="shared" si="410"/>
        <v>0</v>
      </c>
      <c r="N1209" s="118"/>
      <c r="O1209" s="272"/>
      <c r="P1209" s="281">
        <f t="shared" si="411"/>
        <v>0</v>
      </c>
    </row>
    <row r="1210" spans="1:16" ht="12" hidden="1" customHeight="1">
      <c r="A1210" s="226" t="s">
        <v>214</v>
      </c>
      <c r="B1210" s="110" t="s">
        <v>91</v>
      </c>
      <c r="C1210" s="224" t="s">
        <v>132</v>
      </c>
      <c r="D1210" s="224" t="s">
        <v>134</v>
      </c>
      <c r="E1210" s="11" t="s">
        <v>228</v>
      </c>
      <c r="F1210" s="224"/>
      <c r="G1210" s="224"/>
      <c r="H1210" s="228">
        <f t="shared" si="417"/>
        <v>0</v>
      </c>
      <c r="I1210" s="228"/>
      <c r="J1210" s="231">
        <f t="shared" si="408"/>
        <v>0</v>
      </c>
      <c r="K1210" s="118"/>
      <c r="L1210" s="118"/>
      <c r="M1210" s="231">
        <f t="shared" si="410"/>
        <v>0</v>
      </c>
      <c r="N1210" s="118"/>
      <c r="O1210" s="272"/>
      <c r="P1210" s="281">
        <f t="shared" si="411"/>
        <v>0</v>
      </c>
    </row>
    <row r="1211" spans="1:16" ht="28.5" hidden="1" customHeight="1">
      <c r="A1211" s="226" t="s">
        <v>35</v>
      </c>
      <c r="B1211" s="110" t="s">
        <v>91</v>
      </c>
      <c r="C1211" s="224" t="s">
        <v>132</v>
      </c>
      <c r="D1211" s="224" t="s">
        <v>134</v>
      </c>
      <c r="E1211" s="11" t="s">
        <v>228</v>
      </c>
      <c r="F1211" s="224" t="s">
        <v>27</v>
      </c>
      <c r="G1211" s="224"/>
      <c r="H1211" s="228">
        <f>H1212</f>
        <v>0</v>
      </c>
      <c r="I1211" s="228"/>
      <c r="J1211" s="231">
        <f t="shared" si="408"/>
        <v>0</v>
      </c>
      <c r="K1211" s="118"/>
      <c r="L1211" s="118"/>
      <c r="M1211" s="231">
        <f t="shared" si="410"/>
        <v>0</v>
      </c>
      <c r="N1211" s="118"/>
      <c r="O1211" s="272"/>
      <c r="P1211" s="281">
        <f t="shared" si="411"/>
        <v>0</v>
      </c>
    </row>
    <row r="1212" spans="1:16" ht="39.75" hidden="1" customHeight="1">
      <c r="A1212" s="226" t="s">
        <v>28</v>
      </c>
      <c r="B1212" s="110" t="s">
        <v>91</v>
      </c>
      <c r="C1212" s="224" t="s">
        <v>132</v>
      </c>
      <c r="D1212" s="224" t="s">
        <v>134</v>
      </c>
      <c r="E1212" s="11" t="s">
        <v>228</v>
      </c>
      <c r="F1212" s="224" t="s">
        <v>29</v>
      </c>
      <c r="G1212" s="224"/>
      <c r="H1212" s="228">
        <f>H1213</f>
        <v>0</v>
      </c>
      <c r="I1212" s="228"/>
      <c r="J1212" s="231">
        <f t="shared" si="408"/>
        <v>0</v>
      </c>
      <c r="K1212" s="118"/>
      <c r="L1212" s="118"/>
      <c r="M1212" s="231">
        <f t="shared" si="410"/>
        <v>0</v>
      </c>
      <c r="N1212" s="118"/>
      <c r="O1212" s="272"/>
      <c r="P1212" s="281">
        <f t="shared" si="411"/>
        <v>0</v>
      </c>
    </row>
    <row r="1213" spans="1:16" hidden="1">
      <c r="A1213" s="226" t="s">
        <v>9</v>
      </c>
      <c r="B1213" s="110" t="s">
        <v>91</v>
      </c>
      <c r="C1213" s="224" t="s">
        <v>132</v>
      </c>
      <c r="D1213" s="224" t="s">
        <v>134</v>
      </c>
      <c r="E1213" s="11" t="s">
        <v>228</v>
      </c>
      <c r="F1213" s="224" t="s">
        <v>29</v>
      </c>
      <c r="G1213" s="224" t="s">
        <v>10</v>
      </c>
      <c r="H1213" s="233"/>
      <c r="I1213" s="233"/>
      <c r="J1213" s="231">
        <f t="shared" si="408"/>
        <v>0</v>
      </c>
      <c r="K1213" s="118"/>
      <c r="L1213" s="118"/>
      <c r="M1213" s="231">
        <f t="shared" si="410"/>
        <v>0</v>
      </c>
      <c r="N1213" s="118"/>
      <c r="O1213" s="272"/>
      <c r="P1213" s="281">
        <f t="shared" si="411"/>
        <v>0</v>
      </c>
    </row>
    <row r="1214" spans="1:16" ht="25.5" hidden="1">
      <c r="A1214" s="226" t="s">
        <v>229</v>
      </c>
      <c r="B1214" s="110" t="s">
        <v>91</v>
      </c>
      <c r="C1214" s="224" t="s">
        <v>132</v>
      </c>
      <c r="D1214" s="224" t="s">
        <v>134</v>
      </c>
      <c r="E1214" s="11" t="s">
        <v>230</v>
      </c>
      <c r="F1214" s="224"/>
      <c r="G1214" s="224"/>
      <c r="H1214" s="228">
        <f t="shared" ref="H1214:H1217" si="418">H1215</f>
        <v>0</v>
      </c>
      <c r="I1214" s="228"/>
      <c r="J1214" s="231">
        <f t="shared" si="408"/>
        <v>0</v>
      </c>
      <c r="K1214" s="118"/>
      <c r="L1214" s="118"/>
      <c r="M1214" s="231">
        <f t="shared" si="410"/>
        <v>0</v>
      </c>
      <c r="N1214" s="118"/>
      <c r="O1214" s="272"/>
      <c r="P1214" s="281">
        <f t="shared" si="411"/>
        <v>0</v>
      </c>
    </row>
    <row r="1215" spans="1:16" ht="15" hidden="1" customHeight="1">
      <c r="A1215" s="226" t="s">
        <v>214</v>
      </c>
      <c r="B1215" s="110" t="s">
        <v>91</v>
      </c>
      <c r="C1215" s="224" t="s">
        <v>132</v>
      </c>
      <c r="D1215" s="224" t="s">
        <v>134</v>
      </c>
      <c r="E1215" s="11" t="s">
        <v>231</v>
      </c>
      <c r="F1215" s="224"/>
      <c r="G1215" s="224"/>
      <c r="H1215" s="228">
        <f t="shared" si="418"/>
        <v>0</v>
      </c>
      <c r="I1215" s="228"/>
      <c r="J1215" s="231">
        <f t="shared" si="408"/>
        <v>0</v>
      </c>
      <c r="K1215" s="118"/>
      <c r="L1215" s="118"/>
      <c r="M1215" s="231">
        <f t="shared" si="410"/>
        <v>0</v>
      </c>
      <c r="N1215" s="118"/>
      <c r="O1215" s="272"/>
      <c r="P1215" s="281">
        <f t="shared" si="411"/>
        <v>0</v>
      </c>
    </row>
    <row r="1216" spans="1:16" ht="30" hidden="1" customHeight="1">
      <c r="A1216" s="226" t="s">
        <v>26</v>
      </c>
      <c r="B1216" s="110" t="s">
        <v>91</v>
      </c>
      <c r="C1216" s="224" t="s">
        <v>132</v>
      </c>
      <c r="D1216" s="224" t="s">
        <v>134</v>
      </c>
      <c r="E1216" s="11" t="s">
        <v>231</v>
      </c>
      <c r="F1216" s="224" t="s">
        <v>29</v>
      </c>
      <c r="G1216" s="224"/>
      <c r="H1216" s="228">
        <f t="shared" si="418"/>
        <v>0</v>
      </c>
      <c r="I1216" s="228"/>
      <c r="J1216" s="231">
        <f t="shared" si="408"/>
        <v>0</v>
      </c>
      <c r="K1216" s="118"/>
      <c r="L1216" s="118"/>
      <c r="M1216" s="231">
        <f t="shared" si="410"/>
        <v>0</v>
      </c>
      <c r="N1216" s="118"/>
      <c r="O1216" s="272"/>
      <c r="P1216" s="281">
        <f t="shared" si="411"/>
        <v>0</v>
      </c>
    </row>
    <row r="1217" spans="1:16" ht="41.25" hidden="1" customHeight="1">
      <c r="A1217" s="226" t="s">
        <v>28</v>
      </c>
      <c r="B1217" s="110" t="s">
        <v>91</v>
      </c>
      <c r="C1217" s="224" t="s">
        <v>132</v>
      </c>
      <c r="D1217" s="224" t="s">
        <v>134</v>
      </c>
      <c r="E1217" s="11" t="s">
        <v>231</v>
      </c>
      <c r="F1217" s="224" t="s">
        <v>29</v>
      </c>
      <c r="G1217" s="224"/>
      <c r="H1217" s="228">
        <f t="shared" si="418"/>
        <v>0</v>
      </c>
      <c r="I1217" s="228"/>
      <c r="J1217" s="231">
        <f t="shared" si="408"/>
        <v>0</v>
      </c>
      <c r="K1217" s="118"/>
      <c r="L1217" s="118"/>
      <c r="M1217" s="231">
        <f t="shared" si="410"/>
        <v>0</v>
      </c>
      <c r="N1217" s="118"/>
      <c r="O1217" s="272"/>
      <c r="P1217" s="281">
        <f t="shared" si="411"/>
        <v>0</v>
      </c>
    </row>
    <row r="1218" spans="1:16" hidden="1">
      <c r="A1218" s="226" t="s">
        <v>9</v>
      </c>
      <c r="B1218" s="110" t="s">
        <v>91</v>
      </c>
      <c r="C1218" s="224" t="s">
        <v>132</v>
      </c>
      <c r="D1218" s="224" t="s">
        <v>134</v>
      </c>
      <c r="E1218" s="11" t="s">
        <v>231</v>
      </c>
      <c r="F1218" s="224" t="s">
        <v>29</v>
      </c>
      <c r="G1218" s="224" t="s">
        <v>10</v>
      </c>
      <c r="H1218" s="233"/>
      <c r="I1218" s="233"/>
      <c r="J1218" s="231">
        <f t="shared" si="408"/>
        <v>0</v>
      </c>
      <c r="K1218" s="118"/>
      <c r="L1218" s="118"/>
      <c r="M1218" s="231">
        <f t="shared" si="410"/>
        <v>0</v>
      </c>
      <c r="N1218" s="118"/>
      <c r="O1218" s="272"/>
      <c r="P1218" s="281">
        <f t="shared" si="411"/>
        <v>0</v>
      </c>
    </row>
    <row r="1219" spans="1:16" ht="75" customHeight="1">
      <c r="A1219" s="21" t="s">
        <v>771</v>
      </c>
      <c r="B1219" s="79" t="s">
        <v>91</v>
      </c>
      <c r="C1219" s="223" t="s">
        <v>132</v>
      </c>
      <c r="D1219" s="223" t="s">
        <v>134</v>
      </c>
      <c r="E1219" s="223" t="s">
        <v>711</v>
      </c>
      <c r="F1219" s="223"/>
      <c r="G1219" s="223"/>
      <c r="H1219" s="229">
        <f>H1220+H1284</f>
        <v>6253</v>
      </c>
      <c r="I1219" s="229">
        <f>I1220+I1284</f>
        <v>100</v>
      </c>
      <c r="J1219" s="231">
        <f t="shared" si="408"/>
        <v>6353</v>
      </c>
      <c r="K1219" s="229">
        <f t="shared" ref="K1219:P1219" si="419">K1220+K1284</f>
        <v>5753</v>
      </c>
      <c r="L1219" s="229">
        <f t="shared" si="419"/>
        <v>0</v>
      </c>
      <c r="M1219" s="229">
        <f t="shared" si="419"/>
        <v>5753</v>
      </c>
      <c r="N1219" s="229">
        <f t="shared" si="419"/>
        <v>6180.5</v>
      </c>
      <c r="O1219" s="229">
        <f t="shared" si="419"/>
        <v>0</v>
      </c>
      <c r="P1219" s="229">
        <f t="shared" si="419"/>
        <v>6180.5</v>
      </c>
    </row>
    <row r="1220" spans="1:16" ht="51">
      <c r="A1220" s="37" t="s">
        <v>774</v>
      </c>
      <c r="B1220" s="79" t="s">
        <v>91</v>
      </c>
      <c r="C1220" s="224" t="s">
        <v>132</v>
      </c>
      <c r="D1220" s="224" t="s">
        <v>134</v>
      </c>
      <c r="E1220" s="224" t="s">
        <v>784</v>
      </c>
      <c r="F1220" s="224"/>
      <c r="G1220" s="224"/>
      <c r="H1220" s="228">
        <f t="shared" ref="H1220:P1220" si="420">H1221+H1279+H1238+H1249</f>
        <v>6073</v>
      </c>
      <c r="I1220" s="228">
        <f t="shared" si="420"/>
        <v>100</v>
      </c>
      <c r="J1220" s="231">
        <f t="shared" si="408"/>
        <v>6173</v>
      </c>
      <c r="K1220" s="228">
        <f t="shared" si="420"/>
        <v>5573</v>
      </c>
      <c r="L1220" s="228">
        <f t="shared" si="420"/>
        <v>0</v>
      </c>
      <c r="M1220" s="228">
        <f t="shared" si="420"/>
        <v>5573</v>
      </c>
      <c r="N1220" s="228">
        <f t="shared" si="420"/>
        <v>5500</v>
      </c>
      <c r="O1220" s="228">
        <f t="shared" si="420"/>
        <v>0</v>
      </c>
      <c r="P1220" s="228">
        <f t="shared" si="420"/>
        <v>5500</v>
      </c>
    </row>
    <row r="1221" spans="1:16" ht="38.25">
      <c r="A1221" s="226" t="s">
        <v>343</v>
      </c>
      <c r="B1221" s="110" t="s">
        <v>91</v>
      </c>
      <c r="C1221" s="224" t="s">
        <v>132</v>
      </c>
      <c r="D1221" s="224" t="s">
        <v>134</v>
      </c>
      <c r="E1221" s="224" t="s">
        <v>785</v>
      </c>
      <c r="F1221" s="224"/>
      <c r="G1221" s="224"/>
      <c r="H1221" s="228">
        <f t="shared" ref="H1221:P1221" si="421">H1222+H1238+H1249+H1230</f>
        <v>6073</v>
      </c>
      <c r="I1221" s="228">
        <f t="shared" si="421"/>
        <v>100</v>
      </c>
      <c r="J1221" s="231">
        <f t="shared" si="408"/>
        <v>6173</v>
      </c>
      <c r="K1221" s="228">
        <f t="shared" si="421"/>
        <v>5573</v>
      </c>
      <c r="L1221" s="228">
        <f t="shared" si="421"/>
        <v>0</v>
      </c>
      <c r="M1221" s="228">
        <f t="shared" si="421"/>
        <v>5573</v>
      </c>
      <c r="N1221" s="228">
        <f t="shared" si="421"/>
        <v>5500</v>
      </c>
      <c r="O1221" s="228">
        <f t="shared" si="421"/>
        <v>0</v>
      </c>
      <c r="P1221" s="228">
        <f t="shared" si="421"/>
        <v>5500</v>
      </c>
    </row>
    <row r="1222" spans="1:16" ht="27" customHeight="1">
      <c r="A1222" s="227" t="s">
        <v>307</v>
      </c>
      <c r="B1222" s="230" t="s">
        <v>91</v>
      </c>
      <c r="C1222" s="224" t="s">
        <v>132</v>
      </c>
      <c r="D1222" s="224" t="s">
        <v>134</v>
      </c>
      <c r="E1222" s="224" t="s">
        <v>786</v>
      </c>
      <c r="F1222" s="224"/>
      <c r="G1222" s="224"/>
      <c r="H1222" s="228">
        <f t="shared" ref="H1222:P1224" si="422">H1223</f>
        <v>6073</v>
      </c>
      <c r="I1222" s="228">
        <f t="shared" si="422"/>
        <v>100</v>
      </c>
      <c r="J1222" s="231">
        <f t="shared" si="408"/>
        <v>6173</v>
      </c>
      <c r="K1222" s="228">
        <f t="shared" si="422"/>
        <v>5573</v>
      </c>
      <c r="L1222" s="228">
        <f t="shared" si="422"/>
        <v>0</v>
      </c>
      <c r="M1222" s="228">
        <f t="shared" si="422"/>
        <v>5573</v>
      </c>
      <c r="N1222" s="228">
        <f t="shared" si="422"/>
        <v>5500</v>
      </c>
      <c r="O1222" s="228">
        <f t="shared" si="422"/>
        <v>0</v>
      </c>
      <c r="P1222" s="228">
        <f t="shared" si="422"/>
        <v>5500</v>
      </c>
    </row>
    <row r="1223" spans="1:16" ht="38.25" customHeight="1">
      <c r="A1223" s="227" t="s">
        <v>173</v>
      </c>
      <c r="B1223" s="230" t="s">
        <v>91</v>
      </c>
      <c r="C1223" s="224" t="s">
        <v>132</v>
      </c>
      <c r="D1223" s="224" t="s">
        <v>134</v>
      </c>
      <c r="E1223" s="224" t="s">
        <v>786</v>
      </c>
      <c r="F1223" s="224" t="s">
        <v>99</v>
      </c>
      <c r="G1223" s="224"/>
      <c r="H1223" s="228">
        <f t="shared" si="422"/>
        <v>6073</v>
      </c>
      <c r="I1223" s="228">
        <f t="shared" si="422"/>
        <v>100</v>
      </c>
      <c r="J1223" s="231">
        <f t="shared" si="408"/>
        <v>6173</v>
      </c>
      <c r="K1223" s="228">
        <f t="shared" si="422"/>
        <v>5573</v>
      </c>
      <c r="L1223" s="228">
        <f t="shared" si="422"/>
        <v>0</v>
      </c>
      <c r="M1223" s="228">
        <f t="shared" si="422"/>
        <v>5573</v>
      </c>
      <c r="N1223" s="228">
        <f t="shared" si="422"/>
        <v>5500</v>
      </c>
      <c r="O1223" s="228">
        <f t="shared" si="422"/>
        <v>0</v>
      </c>
      <c r="P1223" s="228">
        <f t="shared" si="422"/>
        <v>5500</v>
      </c>
    </row>
    <row r="1224" spans="1:16" ht="11.25" customHeight="1">
      <c r="A1224" s="227" t="s">
        <v>100</v>
      </c>
      <c r="B1224" s="230" t="s">
        <v>91</v>
      </c>
      <c r="C1224" s="224" t="s">
        <v>132</v>
      </c>
      <c r="D1224" s="224" t="s">
        <v>134</v>
      </c>
      <c r="E1224" s="224" t="s">
        <v>786</v>
      </c>
      <c r="F1224" s="224" t="s">
        <v>101</v>
      </c>
      <c r="G1224" s="224"/>
      <c r="H1224" s="228">
        <f t="shared" si="422"/>
        <v>6073</v>
      </c>
      <c r="I1224" s="228">
        <f t="shared" si="422"/>
        <v>100</v>
      </c>
      <c r="J1224" s="231">
        <f t="shared" si="408"/>
        <v>6173</v>
      </c>
      <c r="K1224" s="228">
        <f t="shared" si="422"/>
        <v>5573</v>
      </c>
      <c r="L1224" s="228">
        <f t="shared" si="422"/>
        <v>0</v>
      </c>
      <c r="M1224" s="228">
        <f t="shared" si="422"/>
        <v>5573</v>
      </c>
      <c r="N1224" s="228">
        <f t="shared" si="422"/>
        <v>5500</v>
      </c>
      <c r="O1224" s="228">
        <f t="shared" si="422"/>
        <v>0</v>
      </c>
      <c r="P1224" s="228">
        <f t="shared" si="422"/>
        <v>5500</v>
      </c>
    </row>
    <row r="1225" spans="1:16">
      <c r="A1225" s="226" t="s">
        <v>128</v>
      </c>
      <c r="B1225" s="110" t="s">
        <v>91</v>
      </c>
      <c r="C1225" s="224" t="s">
        <v>132</v>
      </c>
      <c r="D1225" s="224" t="s">
        <v>134</v>
      </c>
      <c r="E1225" s="224" t="s">
        <v>786</v>
      </c>
      <c r="F1225" s="224" t="s">
        <v>101</v>
      </c>
      <c r="G1225" s="224" t="s">
        <v>10</v>
      </c>
      <c r="H1225" s="233">
        <v>6073</v>
      </c>
      <c r="I1225" s="233">
        <v>100</v>
      </c>
      <c r="J1225" s="231">
        <f t="shared" si="408"/>
        <v>6173</v>
      </c>
      <c r="K1225" s="120">
        <v>5573</v>
      </c>
      <c r="L1225" s="120"/>
      <c r="M1225" s="231">
        <f t="shared" si="410"/>
        <v>5573</v>
      </c>
      <c r="N1225" s="120">
        <v>5500</v>
      </c>
      <c r="O1225" s="272"/>
      <c r="P1225" s="281">
        <f t="shared" si="411"/>
        <v>5500</v>
      </c>
    </row>
    <row r="1226" spans="1:16" ht="51" hidden="1">
      <c r="A1226" s="38" t="s">
        <v>826</v>
      </c>
      <c r="B1226" s="110" t="s">
        <v>91</v>
      </c>
      <c r="C1226" s="224" t="s">
        <v>132</v>
      </c>
      <c r="D1226" s="224" t="s">
        <v>134</v>
      </c>
      <c r="E1226" s="224" t="s">
        <v>827</v>
      </c>
      <c r="F1226" s="224"/>
      <c r="G1226" s="224"/>
      <c r="H1226" s="233"/>
      <c r="I1226" s="233"/>
      <c r="J1226" s="231">
        <f t="shared" si="408"/>
        <v>0</v>
      </c>
      <c r="K1226" s="118"/>
      <c r="L1226" s="118"/>
      <c r="M1226" s="231">
        <f t="shared" si="410"/>
        <v>0</v>
      </c>
      <c r="N1226" s="118"/>
      <c r="O1226" s="272"/>
      <c r="P1226" s="281">
        <f t="shared" si="411"/>
        <v>0</v>
      </c>
    </row>
    <row r="1227" spans="1:16" ht="51" hidden="1">
      <c r="A1227" s="227" t="s">
        <v>190</v>
      </c>
      <c r="B1227" s="110" t="s">
        <v>91</v>
      </c>
      <c r="C1227" s="224" t="s">
        <v>132</v>
      </c>
      <c r="D1227" s="224" t="s">
        <v>134</v>
      </c>
      <c r="E1227" s="224" t="s">
        <v>827</v>
      </c>
      <c r="F1227" s="224" t="s">
        <v>99</v>
      </c>
      <c r="G1227" s="224"/>
      <c r="H1227" s="233"/>
      <c r="I1227" s="233"/>
      <c r="J1227" s="231">
        <f t="shared" si="408"/>
        <v>0</v>
      </c>
      <c r="K1227" s="118"/>
      <c r="L1227" s="118"/>
      <c r="M1227" s="231">
        <f t="shared" si="410"/>
        <v>0</v>
      </c>
      <c r="N1227" s="118"/>
      <c r="O1227" s="272"/>
      <c r="P1227" s="281">
        <f t="shared" si="411"/>
        <v>0</v>
      </c>
    </row>
    <row r="1228" spans="1:16" ht="18" hidden="1" customHeight="1">
      <c r="A1228" s="227" t="s">
        <v>100</v>
      </c>
      <c r="B1228" s="110" t="s">
        <v>91</v>
      </c>
      <c r="C1228" s="224" t="s">
        <v>132</v>
      </c>
      <c r="D1228" s="224" t="s">
        <v>134</v>
      </c>
      <c r="E1228" s="224" t="s">
        <v>827</v>
      </c>
      <c r="F1228" s="224" t="s">
        <v>101</v>
      </c>
      <c r="G1228" s="224"/>
      <c r="H1228" s="233"/>
      <c r="I1228" s="233"/>
      <c r="J1228" s="231">
        <f t="shared" si="408"/>
        <v>0</v>
      </c>
      <c r="K1228" s="118"/>
      <c r="L1228" s="118"/>
      <c r="M1228" s="231">
        <f t="shared" si="410"/>
        <v>0</v>
      </c>
      <c r="N1228" s="118"/>
      <c r="O1228" s="272"/>
      <c r="P1228" s="281">
        <f t="shared" si="411"/>
        <v>0</v>
      </c>
    </row>
    <row r="1229" spans="1:16" hidden="1">
      <c r="A1229" s="226" t="s">
        <v>11</v>
      </c>
      <c r="B1229" s="110" t="s">
        <v>91</v>
      </c>
      <c r="C1229" s="224" t="s">
        <v>132</v>
      </c>
      <c r="D1229" s="224" t="s">
        <v>134</v>
      </c>
      <c r="E1229" s="224" t="s">
        <v>827</v>
      </c>
      <c r="F1229" s="224" t="s">
        <v>101</v>
      </c>
      <c r="G1229" s="224" t="s">
        <v>12</v>
      </c>
      <c r="H1229" s="233"/>
      <c r="I1229" s="233"/>
      <c r="J1229" s="231">
        <f t="shared" si="408"/>
        <v>0</v>
      </c>
      <c r="K1229" s="118"/>
      <c r="L1229" s="118"/>
      <c r="M1229" s="231">
        <f t="shared" si="410"/>
        <v>0</v>
      </c>
      <c r="N1229" s="118"/>
      <c r="O1229" s="272"/>
      <c r="P1229" s="281">
        <f t="shared" si="411"/>
        <v>0</v>
      </c>
    </row>
    <row r="1230" spans="1:16" ht="78" hidden="1" customHeight="1">
      <c r="A1230" s="254" t="s">
        <v>586</v>
      </c>
      <c r="B1230" s="230" t="s">
        <v>91</v>
      </c>
      <c r="C1230" s="224" t="s">
        <v>132</v>
      </c>
      <c r="D1230" s="224" t="s">
        <v>134</v>
      </c>
      <c r="E1230" s="225" t="s">
        <v>810</v>
      </c>
      <c r="F1230" s="224"/>
      <c r="G1230" s="224"/>
      <c r="H1230" s="228">
        <f t="shared" ref="H1230:K1232" si="423">H1231</f>
        <v>0</v>
      </c>
      <c r="I1230" s="228"/>
      <c r="J1230" s="231">
        <f t="shared" si="408"/>
        <v>0</v>
      </c>
      <c r="K1230" s="228">
        <f t="shared" si="423"/>
        <v>0</v>
      </c>
      <c r="L1230" s="228"/>
      <c r="M1230" s="231">
        <f t="shared" si="410"/>
        <v>0</v>
      </c>
      <c r="N1230" s="118"/>
      <c r="O1230" s="272"/>
      <c r="P1230" s="281">
        <f t="shared" si="411"/>
        <v>0</v>
      </c>
    </row>
    <row r="1231" spans="1:16" ht="51" hidden="1" customHeight="1">
      <c r="A1231" s="227" t="s">
        <v>111</v>
      </c>
      <c r="B1231" s="230" t="s">
        <v>91</v>
      </c>
      <c r="C1231" s="224" t="s">
        <v>132</v>
      </c>
      <c r="D1231" s="224" t="s">
        <v>134</v>
      </c>
      <c r="E1231" s="225" t="s">
        <v>810</v>
      </c>
      <c r="F1231" s="224" t="s">
        <v>99</v>
      </c>
      <c r="G1231" s="224"/>
      <c r="H1231" s="228">
        <f t="shared" si="423"/>
        <v>0</v>
      </c>
      <c r="I1231" s="228"/>
      <c r="J1231" s="231">
        <f t="shared" si="408"/>
        <v>0</v>
      </c>
      <c r="K1231" s="228">
        <f t="shared" si="423"/>
        <v>0</v>
      </c>
      <c r="L1231" s="228"/>
      <c r="M1231" s="231">
        <f t="shared" si="410"/>
        <v>0</v>
      </c>
      <c r="N1231" s="118"/>
      <c r="O1231" s="272"/>
      <c r="P1231" s="281">
        <f t="shared" si="411"/>
        <v>0</v>
      </c>
    </row>
    <row r="1232" spans="1:16" ht="16.5" hidden="1" customHeight="1">
      <c r="A1232" s="227" t="s">
        <v>100</v>
      </c>
      <c r="B1232" s="230" t="s">
        <v>91</v>
      </c>
      <c r="C1232" s="224" t="s">
        <v>132</v>
      </c>
      <c r="D1232" s="224" t="s">
        <v>134</v>
      </c>
      <c r="E1232" s="225" t="s">
        <v>810</v>
      </c>
      <c r="F1232" s="224" t="s">
        <v>101</v>
      </c>
      <c r="G1232" s="224"/>
      <c r="H1232" s="228">
        <f t="shared" si="423"/>
        <v>0</v>
      </c>
      <c r="I1232" s="228"/>
      <c r="J1232" s="231">
        <f t="shared" si="408"/>
        <v>0</v>
      </c>
      <c r="K1232" s="228">
        <f t="shared" si="423"/>
        <v>0</v>
      </c>
      <c r="L1232" s="228"/>
      <c r="M1232" s="231">
        <f t="shared" si="410"/>
        <v>0</v>
      </c>
      <c r="N1232" s="118"/>
      <c r="O1232" s="272"/>
      <c r="P1232" s="281">
        <f t="shared" si="411"/>
        <v>0</v>
      </c>
    </row>
    <row r="1233" spans="1:16" hidden="1">
      <c r="A1233" s="227" t="s">
        <v>11</v>
      </c>
      <c r="B1233" s="230" t="s">
        <v>91</v>
      </c>
      <c r="C1233" s="224" t="s">
        <v>132</v>
      </c>
      <c r="D1233" s="224" t="s">
        <v>134</v>
      </c>
      <c r="E1233" s="225" t="s">
        <v>810</v>
      </c>
      <c r="F1233" s="224" t="s">
        <v>101</v>
      </c>
      <c r="G1233" s="224" t="s">
        <v>12</v>
      </c>
      <c r="H1233" s="233"/>
      <c r="I1233" s="233"/>
      <c r="J1233" s="231">
        <f t="shared" si="408"/>
        <v>0</v>
      </c>
      <c r="K1233" s="118"/>
      <c r="L1233" s="118"/>
      <c r="M1233" s="231">
        <f t="shared" si="410"/>
        <v>0</v>
      </c>
      <c r="N1233" s="118"/>
      <c r="O1233" s="272"/>
      <c r="P1233" s="281">
        <f t="shared" si="411"/>
        <v>0</v>
      </c>
    </row>
    <row r="1234" spans="1:16" ht="38.25" hidden="1">
      <c r="A1234" s="38" t="s">
        <v>483</v>
      </c>
      <c r="B1234" s="110" t="s">
        <v>91</v>
      </c>
      <c r="C1234" s="224" t="s">
        <v>132</v>
      </c>
      <c r="D1234" s="224" t="s">
        <v>134</v>
      </c>
      <c r="E1234" s="224" t="s">
        <v>777</v>
      </c>
      <c r="F1234" s="224"/>
      <c r="G1234" s="224"/>
      <c r="H1234" s="233"/>
      <c r="I1234" s="233"/>
      <c r="J1234" s="231">
        <f t="shared" si="408"/>
        <v>0</v>
      </c>
      <c r="K1234" s="118"/>
      <c r="L1234" s="118"/>
      <c r="M1234" s="231">
        <f t="shared" si="410"/>
        <v>0</v>
      </c>
      <c r="N1234" s="118"/>
      <c r="O1234" s="272"/>
      <c r="P1234" s="281">
        <f t="shared" si="411"/>
        <v>0</v>
      </c>
    </row>
    <row r="1235" spans="1:16" hidden="1">
      <c r="A1235" s="26" t="s">
        <v>61</v>
      </c>
      <c r="B1235" s="110" t="s">
        <v>91</v>
      </c>
      <c r="C1235" s="224" t="s">
        <v>132</v>
      </c>
      <c r="D1235" s="224" t="s">
        <v>134</v>
      </c>
      <c r="E1235" s="224" t="s">
        <v>777</v>
      </c>
      <c r="F1235" s="224" t="s">
        <v>99</v>
      </c>
      <c r="G1235" s="224"/>
      <c r="H1235" s="233"/>
      <c r="I1235" s="233"/>
      <c r="J1235" s="231">
        <f t="shared" si="408"/>
        <v>0</v>
      </c>
      <c r="K1235" s="118"/>
      <c r="L1235" s="118"/>
      <c r="M1235" s="231">
        <f t="shared" si="410"/>
        <v>0</v>
      </c>
      <c r="N1235" s="118"/>
      <c r="O1235" s="272"/>
      <c r="P1235" s="281">
        <f t="shared" si="411"/>
        <v>0</v>
      </c>
    </row>
    <row r="1236" spans="1:16" ht="15" hidden="1" customHeight="1">
      <c r="A1236" s="26" t="s">
        <v>77</v>
      </c>
      <c r="B1236" s="110" t="s">
        <v>91</v>
      </c>
      <c r="C1236" s="224" t="s">
        <v>132</v>
      </c>
      <c r="D1236" s="224" t="s">
        <v>134</v>
      </c>
      <c r="E1236" s="224" t="s">
        <v>777</v>
      </c>
      <c r="F1236" s="224" t="s">
        <v>101</v>
      </c>
      <c r="G1236" s="224"/>
      <c r="H1236" s="233"/>
      <c r="I1236" s="233"/>
      <c r="J1236" s="231">
        <f t="shared" si="408"/>
        <v>0</v>
      </c>
      <c r="K1236" s="118"/>
      <c r="L1236" s="118"/>
      <c r="M1236" s="231">
        <f t="shared" si="410"/>
        <v>0</v>
      </c>
      <c r="N1236" s="118"/>
      <c r="O1236" s="272"/>
      <c r="P1236" s="281">
        <f t="shared" si="411"/>
        <v>0</v>
      </c>
    </row>
    <row r="1237" spans="1:16" hidden="1">
      <c r="A1237" s="226" t="s">
        <v>11</v>
      </c>
      <c r="B1237" s="110" t="s">
        <v>91</v>
      </c>
      <c r="C1237" s="224" t="s">
        <v>132</v>
      </c>
      <c r="D1237" s="224" t="s">
        <v>134</v>
      </c>
      <c r="E1237" s="224" t="s">
        <v>777</v>
      </c>
      <c r="F1237" s="224" t="s">
        <v>101</v>
      </c>
      <c r="G1237" s="224" t="s">
        <v>12</v>
      </c>
      <c r="H1237" s="233"/>
      <c r="I1237" s="233"/>
      <c r="J1237" s="231">
        <f t="shared" si="408"/>
        <v>0</v>
      </c>
      <c r="K1237" s="118"/>
      <c r="L1237" s="118"/>
      <c r="M1237" s="231">
        <f t="shared" si="410"/>
        <v>0</v>
      </c>
      <c r="N1237" s="118"/>
      <c r="O1237" s="272"/>
      <c r="P1237" s="281">
        <f t="shared" si="411"/>
        <v>0</v>
      </c>
    </row>
    <row r="1238" spans="1:16" s="252" customFormat="1" ht="40.5" hidden="1" customHeight="1">
      <c r="A1238" s="259" t="s">
        <v>778</v>
      </c>
      <c r="B1238" s="110" t="s">
        <v>91</v>
      </c>
      <c r="C1238" s="224" t="s">
        <v>132</v>
      </c>
      <c r="D1238" s="224" t="s">
        <v>134</v>
      </c>
      <c r="E1238" s="224" t="s">
        <v>787</v>
      </c>
      <c r="F1238" s="224"/>
      <c r="G1238" s="224"/>
      <c r="H1238" s="228">
        <f t="shared" ref="H1238:H1239" si="424">H1239</f>
        <v>0</v>
      </c>
      <c r="I1238" s="228"/>
      <c r="J1238" s="231">
        <f t="shared" si="408"/>
        <v>0</v>
      </c>
      <c r="K1238" s="118"/>
      <c r="L1238" s="118"/>
      <c r="M1238" s="231">
        <f t="shared" si="410"/>
        <v>0</v>
      </c>
      <c r="N1238" s="118"/>
      <c r="O1238" s="282"/>
      <c r="P1238" s="281">
        <f t="shared" si="411"/>
        <v>0</v>
      </c>
    </row>
    <row r="1239" spans="1:16" ht="51" hidden="1">
      <c r="A1239" s="227" t="s">
        <v>173</v>
      </c>
      <c r="B1239" s="110" t="s">
        <v>91</v>
      </c>
      <c r="C1239" s="224" t="s">
        <v>132</v>
      </c>
      <c r="D1239" s="224" t="s">
        <v>134</v>
      </c>
      <c r="E1239" s="224" t="s">
        <v>808</v>
      </c>
      <c r="F1239" s="224" t="s">
        <v>99</v>
      </c>
      <c r="G1239" s="224"/>
      <c r="H1239" s="228">
        <f t="shared" si="424"/>
        <v>0</v>
      </c>
      <c r="I1239" s="228"/>
      <c r="J1239" s="231">
        <f t="shared" si="408"/>
        <v>0</v>
      </c>
      <c r="K1239" s="118"/>
      <c r="L1239" s="118"/>
      <c r="M1239" s="231">
        <f t="shared" si="410"/>
        <v>0</v>
      </c>
      <c r="N1239" s="118"/>
      <c r="O1239" s="272"/>
      <c r="P1239" s="281">
        <f t="shared" si="411"/>
        <v>0</v>
      </c>
    </row>
    <row r="1240" spans="1:16" ht="15" hidden="1" customHeight="1">
      <c r="A1240" s="227" t="s">
        <v>100</v>
      </c>
      <c r="B1240" s="110" t="s">
        <v>91</v>
      </c>
      <c r="C1240" s="224" t="s">
        <v>132</v>
      </c>
      <c r="D1240" s="224" t="s">
        <v>134</v>
      </c>
      <c r="E1240" s="224" t="s">
        <v>808</v>
      </c>
      <c r="F1240" s="224" t="s">
        <v>101</v>
      </c>
      <c r="G1240" s="224"/>
      <c r="H1240" s="228">
        <f t="shared" ref="H1240" si="425">H1241+H1242</f>
        <v>0</v>
      </c>
      <c r="I1240" s="228"/>
      <c r="J1240" s="231">
        <f t="shared" si="408"/>
        <v>0</v>
      </c>
      <c r="K1240" s="118"/>
      <c r="L1240" s="118"/>
      <c r="M1240" s="231">
        <f t="shared" si="410"/>
        <v>0</v>
      </c>
      <c r="N1240" s="118"/>
      <c r="O1240" s="272"/>
      <c r="P1240" s="281">
        <f t="shared" si="411"/>
        <v>0</v>
      </c>
    </row>
    <row r="1241" spans="1:16" hidden="1">
      <c r="A1241" s="226" t="s">
        <v>128</v>
      </c>
      <c r="B1241" s="110" t="s">
        <v>91</v>
      </c>
      <c r="C1241" s="224" t="s">
        <v>132</v>
      </c>
      <c r="D1241" s="224" t="s">
        <v>134</v>
      </c>
      <c r="E1241" s="224" t="s">
        <v>808</v>
      </c>
      <c r="F1241" s="224" t="s">
        <v>101</v>
      </c>
      <c r="G1241" s="224" t="s">
        <v>10</v>
      </c>
      <c r="H1241" s="233"/>
      <c r="I1241" s="233"/>
      <c r="J1241" s="231">
        <f t="shared" si="408"/>
        <v>0</v>
      </c>
      <c r="K1241" s="118"/>
      <c r="L1241" s="118"/>
      <c r="M1241" s="231">
        <f t="shared" si="410"/>
        <v>0</v>
      </c>
      <c r="N1241" s="118"/>
      <c r="O1241" s="272"/>
      <c r="P1241" s="281">
        <f t="shared" si="411"/>
        <v>0</v>
      </c>
    </row>
    <row r="1242" spans="1:16" hidden="1">
      <c r="A1242" s="226" t="s">
        <v>11</v>
      </c>
      <c r="B1242" s="110" t="s">
        <v>91</v>
      </c>
      <c r="C1242" s="224" t="s">
        <v>132</v>
      </c>
      <c r="D1242" s="224" t="s">
        <v>134</v>
      </c>
      <c r="E1242" s="224" t="s">
        <v>808</v>
      </c>
      <c r="F1242" s="224" t="s">
        <v>101</v>
      </c>
      <c r="G1242" s="224" t="s">
        <v>12</v>
      </c>
      <c r="H1242" s="233"/>
      <c r="I1242" s="233"/>
      <c r="J1242" s="231">
        <f t="shared" si="408"/>
        <v>0</v>
      </c>
      <c r="K1242" s="118"/>
      <c r="L1242" s="118"/>
      <c r="M1242" s="231">
        <f t="shared" si="410"/>
        <v>0</v>
      </c>
      <c r="N1242" s="118"/>
      <c r="O1242" s="272"/>
      <c r="P1242" s="281">
        <f t="shared" si="411"/>
        <v>0</v>
      </c>
    </row>
    <row r="1243" spans="1:16" ht="38.25" hidden="1">
      <c r="A1243" s="259" t="s">
        <v>778</v>
      </c>
      <c r="B1243" s="110" t="s">
        <v>91</v>
      </c>
      <c r="C1243" s="224" t="s">
        <v>132</v>
      </c>
      <c r="D1243" s="224" t="s">
        <v>134</v>
      </c>
      <c r="E1243" s="224" t="s">
        <v>847</v>
      </c>
      <c r="F1243" s="224"/>
      <c r="G1243" s="224"/>
      <c r="H1243" s="228">
        <f t="shared" ref="H1243:K1244" si="426">H1244</f>
        <v>0</v>
      </c>
      <c r="I1243" s="228"/>
      <c r="J1243" s="231">
        <f t="shared" si="408"/>
        <v>0</v>
      </c>
      <c r="K1243" s="228">
        <f t="shared" si="426"/>
        <v>0</v>
      </c>
      <c r="L1243" s="228"/>
      <c r="M1243" s="231">
        <f t="shared" si="410"/>
        <v>0</v>
      </c>
      <c r="N1243" s="118"/>
      <c r="O1243" s="272"/>
      <c r="P1243" s="281">
        <f t="shared" si="411"/>
        <v>0</v>
      </c>
    </row>
    <row r="1244" spans="1:16" ht="51" hidden="1">
      <c r="A1244" s="227" t="s">
        <v>173</v>
      </c>
      <c r="B1244" s="110" t="s">
        <v>91</v>
      </c>
      <c r="C1244" s="224" t="s">
        <v>132</v>
      </c>
      <c r="D1244" s="224" t="s">
        <v>134</v>
      </c>
      <c r="E1244" s="224" t="s">
        <v>847</v>
      </c>
      <c r="F1244" s="224" t="s">
        <v>99</v>
      </c>
      <c r="G1244" s="224"/>
      <c r="H1244" s="228">
        <f t="shared" si="426"/>
        <v>0</v>
      </c>
      <c r="I1244" s="228"/>
      <c r="J1244" s="231">
        <f t="shared" si="408"/>
        <v>0</v>
      </c>
      <c r="K1244" s="228">
        <f t="shared" si="426"/>
        <v>0</v>
      </c>
      <c r="L1244" s="228"/>
      <c r="M1244" s="231">
        <f t="shared" si="410"/>
        <v>0</v>
      </c>
      <c r="N1244" s="118"/>
      <c r="O1244" s="272"/>
      <c r="P1244" s="281">
        <f t="shared" si="411"/>
        <v>0</v>
      </c>
    </row>
    <row r="1245" spans="1:16" ht="14.25" hidden="1" customHeight="1">
      <c r="A1245" s="227" t="s">
        <v>100</v>
      </c>
      <c r="B1245" s="110" t="s">
        <v>91</v>
      </c>
      <c r="C1245" s="224" t="s">
        <v>132</v>
      </c>
      <c r="D1245" s="224" t="s">
        <v>134</v>
      </c>
      <c r="E1245" s="224" t="s">
        <v>847</v>
      </c>
      <c r="F1245" s="224" t="s">
        <v>101</v>
      </c>
      <c r="G1245" s="224"/>
      <c r="H1245" s="228">
        <f t="shared" ref="H1245:K1245" si="427">H1246+H1247</f>
        <v>0</v>
      </c>
      <c r="I1245" s="228"/>
      <c r="J1245" s="231">
        <f t="shared" si="408"/>
        <v>0</v>
      </c>
      <c r="K1245" s="228">
        <f t="shared" si="427"/>
        <v>0</v>
      </c>
      <c r="L1245" s="228"/>
      <c r="M1245" s="231">
        <f t="shared" si="410"/>
        <v>0</v>
      </c>
      <c r="N1245" s="118"/>
      <c r="O1245" s="272"/>
      <c r="P1245" s="281">
        <f t="shared" si="411"/>
        <v>0</v>
      </c>
    </row>
    <row r="1246" spans="1:16" hidden="1">
      <c r="A1246" s="226" t="s">
        <v>128</v>
      </c>
      <c r="B1246" s="110" t="s">
        <v>91</v>
      </c>
      <c r="C1246" s="224" t="s">
        <v>132</v>
      </c>
      <c r="D1246" s="224" t="s">
        <v>134</v>
      </c>
      <c r="E1246" s="224" t="s">
        <v>847</v>
      </c>
      <c r="F1246" s="224" t="s">
        <v>101</v>
      </c>
      <c r="G1246" s="224" t="s">
        <v>10</v>
      </c>
      <c r="H1246" s="233"/>
      <c r="I1246" s="233"/>
      <c r="J1246" s="231">
        <f t="shared" si="408"/>
        <v>0</v>
      </c>
      <c r="K1246" s="118"/>
      <c r="L1246" s="118"/>
      <c r="M1246" s="231">
        <f t="shared" si="410"/>
        <v>0</v>
      </c>
      <c r="N1246" s="118"/>
      <c r="O1246" s="272"/>
      <c r="P1246" s="281">
        <f t="shared" si="411"/>
        <v>0</v>
      </c>
    </row>
    <row r="1247" spans="1:16" hidden="1">
      <c r="A1247" s="226" t="s">
        <v>11</v>
      </c>
      <c r="B1247" s="110" t="s">
        <v>91</v>
      </c>
      <c r="C1247" s="224" t="s">
        <v>132</v>
      </c>
      <c r="D1247" s="224" t="s">
        <v>134</v>
      </c>
      <c r="E1247" s="224" t="s">
        <v>847</v>
      </c>
      <c r="F1247" s="224" t="s">
        <v>101</v>
      </c>
      <c r="G1247" s="224" t="s">
        <v>12</v>
      </c>
      <c r="H1247" s="233"/>
      <c r="I1247" s="233"/>
      <c r="J1247" s="231">
        <f t="shared" si="408"/>
        <v>0</v>
      </c>
      <c r="K1247" s="118"/>
      <c r="L1247" s="118"/>
      <c r="M1247" s="231">
        <f t="shared" si="410"/>
        <v>0</v>
      </c>
      <c r="N1247" s="118"/>
      <c r="O1247" s="272"/>
      <c r="P1247" s="281">
        <f t="shared" si="411"/>
        <v>0</v>
      </c>
    </row>
    <row r="1248" spans="1:16" hidden="1">
      <c r="A1248" s="226" t="s">
        <v>629</v>
      </c>
      <c r="B1248" s="110" t="s">
        <v>91</v>
      </c>
      <c r="C1248" s="224" t="s">
        <v>132</v>
      </c>
      <c r="D1248" s="224" t="s">
        <v>134</v>
      </c>
      <c r="E1248" s="224" t="s">
        <v>779</v>
      </c>
      <c r="F1248" s="224" t="s">
        <v>101</v>
      </c>
      <c r="G1248" s="224" t="s">
        <v>197</v>
      </c>
      <c r="H1248" s="233"/>
      <c r="I1248" s="233"/>
      <c r="J1248" s="231">
        <f t="shared" si="408"/>
        <v>0</v>
      </c>
      <c r="K1248" s="118"/>
      <c r="L1248" s="118"/>
      <c r="M1248" s="231">
        <f t="shared" si="410"/>
        <v>0</v>
      </c>
      <c r="N1248" s="118"/>
      <c r="O1248" s="272"/>
      <c r="P1248" s="281">
        <f t="shared" si="411"/>
        <v>0</v>
      </c>
    </row>
    <row r="1249" spans="1:16" ht="38.25" hidden="1">
      <c r="A1249" s="38" t="s">
        <v>483</v>
      </c>
      <c r="B1249" s="110" t="s">
        <v>91</v>
      </c>
      <c r="C1249" s="224" t="s">
        <v>132</v>
      </c>
      <c r="D1249" s="224" t="s">
        <v>134</v>
      </c>
      <c r="E1249" s="224" t="s">
        <v>775</v>
      </c>
      <c r="F1249" s="224"/>
      <c r="G1249" s="224"/>
      <c r="H1249" s="228">
        <f t="shared" ref="H1249:K1250" si="428">H1250</f>
        <v>0</v>
      </c>
      <c r="I1249" s="228"/>
      <c r="J1249" s="231">
        <f t="shared" si="408"/>
        <v>0</v>
      </c>
      <c r="K1249" s="228">
        <f t="shared" si="428"/>
        <v>0</v>
      </c>
      <c r="L1249" s="228"/>
      <c r="M1249" s="231">
        <f t="shared" si="410"/>
        <v>0</v>
      </c>
      <c r="N1249" s="118"/>
      <c r="O1249" s="272"/>
      <c r="P1249" s="281">
        <f t="shared" si="411"/>
        <v>0</v>
      </c>
    </row>
    <row r="1250" spans="1:16" ht="51" hidden="1">
      <c r="A1250" s="227" t="s">
        <v>173</v>
      </c>
      <c r="B1250" s="110" t="s">
        <v>91</v>
      </c>
      <c r="C1250" s="224" t="s">
        <v>132</v>
      </c>
      <c r="D1250" s="224" t="s">
        <v>134</v>
      </c>
      <c r="E1250" s="224" t="s">
        <v>775</v>
      </c>
      <c r="F1250" s="224" t="s">
        <v>99</v>
      </c>
      <c r="G1250" s="224"/>
      <c r="H1250" s="228">
        <f t="shared" si="428"/>
        <v>0</v>
      </c>
      <c r="I1250" s="228"/>
      <c r="J1250" s="231">
        <f t="shared" si="408"/>
        <v>0</v>
      </c>
      <c r="K1250" s="228">
        <f t="shared" si="428"/>
        <v>0</v>
      </c>
      <c r="L1250" s="228"/>
      <c r="M1250" s="231">
        <f t="shared" si="410"/>
        <v>0</v>
      </c>
      <c r="N1250" s="118"/>
      <c r="O1250" s="272"/>
      <c r="P1250" s="281">
        <f t="shared" si="411"/>
        <v>0</v>
      </c>
    </row>
    <row r="1251" spans="1:16" ht="14.25" hidden="1" customHeight="1">
      <c r="A1251" s="227" t="s">
        <v>100</v>
      </c>
      <c r="B1251" s="110" t="s">
        <v>91</v>
      </c>
      <c r="C1251" s="224" t="s">
        <v>132</v>
      </c>
      <c r="D1251" s="224" t="s">
        <v>134</v>
      </c>
      <c r="E1251" s="224" t="s">
        <v>775</v>
      </c>
      <c r="F1251" s="224" t="s">
        <v>101</v>
      </c>
      <c r="G1251" s="224"/>
      <c r="H1251" s="228">
        <f t="shared" ref="H1251:K1251" si="429">H1252+H1253+H1254</f>
        <v>0</v>
      </c>
      <c r="I1251" s="228"/>
      <c r="J1251" s="231">
        <f t="shared" si="408"/>
        <v>0</v>
      </c>
      <c r="K1251" s="228">
        <f t="shared" si="429"/>
        <v>0</v>
      </c>
      <c r="L1251" s="228"/>
      <c r="M1251" s="231">
        <f t="shared" si="410"/>
        <v>0</v>
      </c>
      <c r="N1251" s="118"/>
      <c r="O1251" s="272"/>
      <c r="P1251" s="281">
        <f t="shared" si="411"/>
        <v>0</v>
      </c>
    </row>
    <row r="1252" spans="1:16" hidden="1">
      <c r="A1252" s="226" t="s">
        <v>128</v>
      </c>
      <c r="B1252" s="110" t="s">
        <v>91</v>
      </c>
      <c r="C1252" s="224" t="s">
        <v>132</v>
      </c>
      <c r="D1252" s="224" t="s">
        <v>134</v>
      </c>
      <c r="E1252" s="224" t="s">
        <v>775</v>
      </c>
      <c r="F1252" s="224" t="s">
        <v>101</v>
      </c>
      <c r="G1252" s="224" t="s">
        <v>10</v>
      </c>
      <c r="H1252" s="233"/>
      <c r="I1252" s="233"/>
      <c r="J1252" s="231">
        <f t="shared" ref="J1252:J1315" si="430">H1252+I1252</f>
        <v>0</v>
      </c>
      <c r="K1252" s="118"/>
      <c r="L1252" s="118"/>
      <c r="M1252" s="231">
        <f t="shared" si="410"/>
        <v>0</v>
      </c>
      <c r="N1252" s="118"/>
      <c r="O1252" s="272"/>
      <c r="P1252" s="281">
        <f t="shared" si="411"/>
        <v>0</v>
      </c>
    </row>
    <row r="1253" spans="1:16" hidden="1">
      <c r="A1253" s="226" t="s">
        <v>11</v>
      </c>
      <c r="B1253" s="110" t="s">
        <v>91</v>
      </c>
      <c r="C1253" s="224" t="s">
        <v>132</v>
      </c>
      <c r="D1253" s="224" t="s">
        <v>134</v>
      </c>
      <c r="E1253" s="224" t="s">
        <v>775</v>
      </c>
      <c r="F1253" s="224" t="s">
        <v>101</v>
      </c>
      <c r="G1253" s="224" t="s">
        <v>12</v>
      </c>
      <c r="H1253" s="233"/>
      <c r="I1253" s="233"/>
      <c r="J1253" s="231">
        <f t="shared" si="430"/>
        <v>0</v>
      </c>
      <c r="K1253" s="118"/>
      <c r="L1253" s="118"/>
      <c r="M1253" s="231">
        <f t="shared" si="410"/>
        <v>0</v>
      </c>
      <c r="N1253" s="118"/>
      <c r="O1253" s="272"/>
      <c r="P1253" s="281">
        <f t="shared" si="411"/>
        <v>0</v>
      </c>
    </row>
    <row r="1254" spans="1:16" hidden="1">
      <c r="A1254" s="226" t="s">
        <v>629</v>
      </c>
      <c r="B1254" s="110" t="s">
        <v>91</v>
      </c>
      <c r="C1254" s="224" t="s">
        <v>132</v>
      </c>
      <c r="D1254" s="224" t="s">
        <v>134</v>
      </c>
      <c r="E1254" s="224" t="s">
        <v>775</v>
      </c>
      <c r="F1254" s="224" t="s">
        <v>101</v>
      </c>
      <c r="G1254" s="224" t="s">
        <v>197</v>
      </c>
      <c r="H1254" s="233"/>
      <c r="I1254" s="233"/>
      <c r="J1254" s="231">
        <f t="shared" si="430"/>
        <v>0</v>
      </c>
      <c r="K1254" s="118"/>
      <c r="L1254" s="118"/>
      <c r="M1254" s="231">
        <f t="shared" si="410"/>
        <v>0</v>
      </c>
      <c r="N1254" s="118"/>
      <c r="O1254" s="272"/>
      <c r="P1254" s="281">
        <f t="shared" si="411"/>
        <v>0</v>
      </c>
    </row>
    <row r="1255" spans="1:16" ht="51" hidden="1">
      <c r="A1255" s="226" t="s">
        <v>576</v>
      </c>
      <c r="B1255" s="110" t="s">
        <v>91</v>
      </c>
      <c r="C1255" s="224" t="s">
        <v>132</v>
      </c>
      <c r="D1255" s="224" t="s">
        <v>134</v>
      </c>
      <c r="E1255" s="224" t="s">
        <v>577</v>
      </c>
      <c r="F1255" s="224"/>
      <c r="G1255" s="224"/>
      <c r="H1255" s="233"/>
      <c r="I1255" s="233"/>
      <c r="J1255" s="231">
        <f t="shared" si="430"/>
        <v>0</v>
      </c>
      <c r="K1255" s="118"/>
      <c r="L1255" s="118"/>
      <c r="M1255" s="231">
        <f t="shared" ref="M1255:M1316" si="431">K1255+L1255</f>
        <v>0</v>
      </c>
      <c r="N1255" s="118"/>
      <c r="O1255" s="272"/>
      <c r="P1255" s="281">
        <f t="shared" ref="P1255:P1316" si="432">N1255+O1255</f>
        <v>0</v>
      </c>
    </row>
    <row r="1256" spans="1:16" ht="51" hidden="1">
      <c r="A1256" s="227" t="s">
        <v>173</v>
      </c>
      <c r="B1256" s="110" t="s">
        <v>91</v>
      </c>
      <c r="C1256" s="224" t="s">
        <v>132</v>
      </c>
      <c r="D1256" s="224" t="s">
        <v>134</v>
      </c>
      <c r="E1256" s="224" t="s">
        <v>577</v>
      </c>
      <c r="F1256" s="224" t="s">
        <v>99</v>
      </c>
      <c r="G1256" s="224"/>
      <c r="H1256" s="233"/>
      <c r="I1256" s="233"/>
      <c r="J1256" s="231">
        <f t="shared" si="430"/>
        <v>0</v>
      </c>
      <c r="K1256" s="118"/>
      <c r="L1256" s="118"/>
      <c r="M1256" s="231">
        <f t="shared" si="431"/>
        <v>0</v>
      </c>
      <c r="N1256" s="118"/>
      <c r="O1256" s="272"/>
      <c r="P1256" s="281">
        <f t="shared" si="432"/>
        <v>0</v>
      </c>
    </row>
    <row r="1257" spans="1:16" ht="25.5" hidden="1">
      <c r="A1257" s="227" t="s">
        <v>100</v>
      </c>
      <c r="B1257" s="110" t="s">
        <v>91</v>
      </c>
      <c r="C1257" s="224" t="s">
        <v>132</v>
      </c>
      <c r="D1257" s="224" t="s">
        <v>134</v>
      </c>
      <c r="E1257" s="224" t="s">
        <v>577</v>
      </c>
      <c r="F1257" s="224" t="s">
        <v>101</v>
      </c>
      <c r="G1257" s="224"/>
      <c r="H1257" s="233"/>
      <c r="I1257" s="233"/>
      <c r="J1257" s="231">
        <f t="shared" si="430"/>
        <v>0</v>
      </c>
      <c r="K1257" s="118"/>
      <c r="L1257" s="118"/>
      <c r="M1257" s="231">
        <f t="shared" si="431"/>
        <v>0</v>
      </c>
      <c r="N1257" s="118"/>
      <c r="O1257" s="272"/>
      <c r="P1257" s="281">
        <f t="shared" si="432"/>
        <v>0</v>
      </c>
    </row>
    <row r="1258" spans="1:16" hidden="1">
      <c r="A1258" s="226" t="s">
        <v>128</v>
      </c>
      <c r="B1258" s="110" t="s">
        <v>91</v>
      </c>
      <c r="C1258" s="224" t="s">
        <v>132</v>
      </c>
      <c r="D1258" s="224" t="s">
        <v>134</v>
      </c>
      <c r="E1258" s="224" t="s">
        <v>577</v>
      </c>
      <c r="F1258" s="224" t="s">
        <v>101</v>
      </c>
      <c r="G1258" s="224" t="s">
        <v>10</v>
      </c>
      <c r="H1258" s="233"/>
      <c r="I1258" s="233"/>
      <c r="J1258" s="231">
        <f t="shared" si="430"/>
        <v>0</v>
      </c>
      <c r="K1258" s="118"/>
      <c r="L1258" s="118"/>
      <c r="M1258" s="231">
        <f t="shared" si="431"/>
        <v>0</v>
      </c>
      <c r="N1258" s="118"/>
      <c r="O1258" s="272"/>
      <c r="P1258" s="281">
        <f t="shared" si="432"/>
        <v>0</v>
      </c>
    </row>
    <row r="1259" spans="1:16" ht="70.5" hidden="1" customHeight="1">
      <c r="A1259" s="226" t="s">
        <v>486</v>
      </c>
      <c r="B1259" s="110" t="s">
        <v>91</v>
      </c>
      <c r="C1259" s="224" t="s">
        <v>132</v>
      </c>
      <c r="D1259" s="224" t="s">
        <v>134</v>
      </c>
      <c r="E1259" s="224" t="s">
        <v>487</v>
      </c>
      <c r="F1259" s="224"/>
      <c r="G1259" s="224"/>
      <c r="H1259" s="233" t="e">
        <f>#REF!+#REF!</f>
        <v>#REF!</v>
      </c>
      <c r="I1259" s="233"/>
      <c r="J1259" s="231" t="e">
        <f t="shared" si="430"/>
        <v>#REF!</v>
      </c>
      <c r="K1259" s="118"/>
      <c r="L1259" s="118"/>
      <c r="M1259" s="231">
        <f t="shared" si="431"/>
        <v>0</v>
      </c>
      <c r="N1259" s="118"/>
      <c r="O1259" s="272"/>
      <c r="P1259" s="281">
        <f t="shared" si="432"/>
        <v>0</v>
      </c>
    </row>
    <row r="1260" spans="1:16" ht="51" hidden="1">
      <c r="A1260" s="227" t="s">
        <v>173</v>
      </c>
      <c r="B1260" s="110" t="s">
        <v>91</v>
      </c>
      <c r="C1260" s="224" t="s">
        <v>132</v>
      </c>
      <c r="D1260" s="224" t="s">
        <v>134</v>
      </c>
      <c r="E1260" s="224" t="s">
        <v>487</v>
      </c>
      <c r="F1260" s="224" t="s">
        <v>99</v>
      </c>
      <c r="G1260" s="224"/>
      <c r="H1260" s="233" t="e">
        <f>#REF!+#REF!</f>
        <v>#REF!</v>
      </c>
      <c r="I1260" s="233"/>
      <c r="J1260" s="231" t="e">
        <f t="shared" si="430"/>
        <v>#REF!</v>
      </c>
      <c r="K1260" s="118"/>
      <c r="L1260" s="118"/>
      <c r="M1260" s="231">
        <f t="shared" si="431"/>
        <v>0</v>
      </c>
      <c r="N1260" s="118"/>
      <c r="O1260" s="272"/>
      <c r="P1260" s="281">
        <f t="shared" si="432"/>
        <v>0</v>
      </c>
    </row>
    <row r="1261" spans="1:16" ht="25.5" hidden="1">
      <c r="A1261" s="227" t="s">
        <v>100</v>
      </c>
      <c r="B1261" s="110" t="s">
        <v>91</v>
      </c>
      <c r="C1261" s="224" t="s">
        <v>132</v>
      </c>
      <c r="D1261" s="224" t="s">
        <v>134</v>
      </c>
      <c r="E1261" s="224" t="s">
        <v>487</v>
      </c>
      <c r="F1261" s="224" t="s">
        <v>101</v>
      </c>
      <c r="G1261" s="224"/>
      <c r="H1261" s="233" t="e">
        <f>#REF!+#REF!</f>
        <v>#REF!</v>
      </c>
      <c r="I1261" s="233"/>
      <c r="J1261" s="231" t="e">
        <f t="shared" si="430"/>
        <v>#REF!</v>
      </c>
      <c r="K1261" s="118"/>
      <c r="L1261" s="118"/>
      <c r="M1261" s="231">
        <f t="shared" si="431"/>
        <v>0</v>
      </c>
      <c r="N1261" s="118"/>
      <c r="O1261" s="272"/>
      <c r="P1261" s="281">
        <f t="shared" si="432"/>
        <v>0</v>
      </c>
    </row>
    <row r="1262" spans="1:16" hidden="1">
      <c r="A1262" s="226" t="s">
        <v>11</v>
      </c>
      <c r="B1262" s="110" t="s">
        <v>91</v>
      </c>
      <c r="C1262" s="224" t="s">
        <v>132</v>
      </c>
      <c r="D1262" s="224" t="s">
        <v>134</v>
      </c>
      <c r="E1262" s="224" t="s">
        <v>487</v>
      </c>
      <c r="F1262" s="224" t="s">
        <v>101</v>
      </c>
      <c r="G1262" s="224" t="s">
        <v>12</v>
      </c>
      <c r="H1262" s="233" t="e">
        <f>#REF!+#REF!</f>
        <v>#REF!</v>
      </c>
      <c r="I1262" s="233"/>
      <c r="J1262" s="231" t="e">
        <f t="shared" si="430"/>
        <v>#REF!</v>
      </c>
      <c r="K1262" s="118"/>
      <c r="L1262" s="118"/>
      <c r="M1262" s="231">
        <f t="shared" si="431"/>
        <v>0</v>
      </c>
      <c r="N1262" s="118"/>
      <c r="O1262" s="272"/>
      <c r="P1262" s="281">
        <f t="shared" si="432"/>
        <v>0</v>
      </c>
    </row>
    <row r="1263" spans="1:16" ht="81" hidden="1" customHeight="1">
      <c r="A1263" s="226" t="s">
        <v>489</v>
      </c>
      <c r="B1263" s="110" t="s">
        <v>91</v>
      </c>
      <c r="C1263" s="224" t="s">
        <v>132</v>
      </c>
      <c r="D1263" s="224" t="s">
        <v>134</v>
      </c>
      <c r="E1263" s="224" t="s">
        <v>488</v>
      </c>
      <c r="F1263" s="224"/>
      <c r="G1263" s="224"/>
      <c r="H1263" s="233" t="e">
        <f>#REF!+#REF!</f>
        <v>#REF!</v>
      </c>
      <c r="I1263" s="233"/>
      <c r="J1263" s="231" t="e">
        <f t="shared" si="430"/>
        <v>#REF!</v>
      </c>
      <c r="K1263" s="118"/>
      <c r="L1263" s="118"/>
      <c r="M1263" s="231">
        <f t="shared" si="431"/>
        <v>0</v>
      </c>
      <c r="N1263" s="118"/>
      <c r="O1263" s="272"/>
      <c r="P1263" s="281">
        <f t="shared" si="432"/>
        <v>0</v>
      </c>
    </row>
    <row r="1264" spans="1:16" ht="51" hidden="1">
      <c r="A1264" s="227" t="s">
        <v>173</v>
      </c>
      <c r="B1264" s="110" t="s">
        <v>91</v>
      </c>
      <c r="C1264" s="224" t="s">
        <v>132</v>
      </c>
      <c r="D1264" s="224" t="s">
        <v>134</v>
      </c>
      <c r="E1264" s="224" t="s">
        <v>488</v>
      </c>
      <c r="F1264" s="224" t="s">
        <v>99</v>
      </c>
      <c r="G1264" s="224"/>
      <c r="H1264" s="233" t="e">
        <f>#REF!+#REF!</f>
        <v>#REF!</v>
      </c>
      <c r="I1264" s="233"/>
      <c r="J1264" s="231" t="e">
        <f t="shared" si="430"/>
        <v>#REF!</v>
      </c>
      <c r="K1264" s="118"/>
      <c r="L1264" s="118"/>
      <c r="M1264" s="231">
        <f t="shared" si="431"/>
        <v>0</v>
      </c>
      <c r="N1264" s="118"/>
      <c r="O1264" s="272"/>
      <c r="P1264" s="281">
        <f t="shared" si="432"/>
        <v>0</v>
      </c>
    </row>
    <row r="1265" spans="1:16" ht="25.5" hidden="1">
      <c r="A1265" s="227" t="s">
        <v>100</v>
      </c>
      <c r="B1265" s="110" t="s">
        <v>91</v>
      </c>
      <c r="C1265" s="224" t="s">
        <v>132</v>
      </c>
      <c r="D1265" s="224" t="s">
        <v>134</v>
      </c>
      <c r="E1265" s="224" t="s">
        <v>488</v>
      </c>
      <c r="F1265" s="224" t="s">
        <v>101</v>
      </c>
      <c r="G1265" s="224"/>
      <c r="H1265" s="233" t="e">
        <f>#REF!+#REF!</f>
        <v>#REF!</v>
      </c>
      <c r="I1265" s="233"/>
      <c r="J1265" s="231" t="e">
        <f t="shared" si="430"/>
        <v>#REF!</v>
      </c>
      <c r="K1265" s="118"/>
      <c r="L1265" s="118"/>
      <c r="M1265" s="231">
        <f t="shared" si="431"/>
        <v>0</v>
      </c>
      <c r="N1265" s="118"/>
      <c r="O1265" s="272"/>
      <c r="P1265" s="281">
        <f t="shared" si="432"/>
        <v>0</v>
      </c>
    </row>
    <row r="1266" spans="1:16" hidden="1">
      <c r="A1266" s="226" t="s">
        <v>11</v>
      </c>
      <c r="B1266" s="110" t="s">
        <v>91</v>
      </c>
      <c r="C1266" s="224" t="s">
        <v>132</v>
      </c>
      <c r="D1266" s="224" t="s">
        <v>134</v>
      </c>
      <c r="E1266" s="224" t="s">
        <v>488</v>
      </c>
      <c r="F1266" s="224" t="s">
        <v>101</v>
      </c>
      <c r="G1266" s="224" t="s">
        <v>12</v>
      </c>
      <c r="H1266" s="233" t="e">
        <f>#REF!+#REF!</f>
        <v>#REF!</v>
      </c>
      <c r="I1266" s="233"/>
      <c r="J1266" s="231" t="e">
        <f t="shared" si="430"/>
        <v>#REF!</v>
      </c>
      <c r="K1266" s="118"/>
      <c r="L1266" s="118"/>
      <c r="M1266" s="231">
        <f t="shared" si="431"/>
        <v>0</v>
      </c>
      <c r="N1266" s="118"/>
      <c r="O1266" s="272"/>
      <c r="P1266" s="281">
        <f t="shared" si="432"/>
        <v>0</v>
      </c>
    </row>
    <row r="1267" spans="1:16" ht="38.25" hidden="1">
      <c r="A1267" s="226" t="s">
        <v>483</v>
      </c>
      <c r="B1267" s="110" t="s">
        <v>91</v>
      </c>
      <c r="C1267" s="224" t="s">
        <v>132</v>
      </c>
      <c r="D1267" s="224" t="s">
        <v>134</v>
      </c>
      <c r="E1267" s="224" t="s">
        <v>454</v>
      </c>
      <c r="F1267" s="224"/>
      <c r="G1267" s="224"/>
      <c r="H1267" s="233" t="e">
        <f>#REF!+#REF!</f>
        <v>#REF!</v>
      </c>
      <c r="I1267" s="233"/>
      <c r="J1267" s="231" t="e">
        <f t="shared" si="430"/>
        <v>#REF!</v>
      </c>
      <c r="K1267" s="118"/>
      <c r="L1267" s="118"/>
      <c r="M1267" s="231">
        <f t="shared" si="431"/>
        <v>0</v>
      </c>
      <c r="N1267" s="118"/>
      <c r="O1267" s="272"/>
      <c r="P1267" s="281">
        <f t="shared" si="432"/>
        <v>0</v>
      </c>
    </row>
    <row r="1268" spans="1:16" ht="51" hidden="1">
      <c r="A1268" s="227" t="s">
        <v>173</v>
      </c>
      <c r="B1268" s="110" t="s">
        <v>91</v>
      </c>
      <c r="C1268" s="224" t="s">
        <v>132</v>
      </c>
      <c r="D1268" s="224" t="s">
        <v>134</v>
      </c>
      <c r="E1268" s="224" t="s">
        <v>454</v>
      </c>
      <c r="F1268" s="224" t="s">
        <v>99</v>
      </c>
      <c r="G1268" s="224"/>
      <c r="H1268" s="233" t="e">
        <f>#REF!+#REF!</f>
        <v>#REF!</v>
      </c>
      <c r="I1268" s="233"/>
      <c r="J1268" s="231" t="e">
        <f t="shared" si="430"/>
        <v>#REF!</v>
      </c>
      <c r="K1268" s="118"/>
      <c r="L1268" s="118"/>
      <c r="M1268" s="231">
        <f t="shared" si="431"/>
        <v>0</v>
      </c>
      <c r="N1268" s="118"/>
      <c r="O1268" s="272"/>
      <c r="P1268" s="281">
        <f t="shared" si="432"/>
        <v>0</v>
      </c>
    </row>
    <row r="1269" spans="1:16" ht="25.5" hidden="1">
      <c r="A1269" s="227" t="s">
        <v>100</v>
      </c>
      <c r="B1269" s="110" t="s">
        <v>91</v>
      </c>
      <c r="C1269" s="224" t="s">
        <v>132</v>
      </c>
      <c r="D1269" s="224" t="s">
        <v>134</v>
      </c>
      <c r="E1269" s="224" t="s">
        <v>454</v>
      </c>
      <c r="F1269" s="224" t="s">
        <v>101</v>
      </c>
      <c r="G1269" s="224"/>
      <c r="H1269" s="233" t="e">
        <f>#REF!+#REF!</f>
        <v>#REF!</v>
      </c>
      <c r="I1269" s="233"/>
      <c r="J1269" s="231" t="e">
        <f t="shared" si="430"/>
        <v>#REF!</v>
      </c>
      <c r="K1269" s="118"/>
      <c r="L1269" s="118"/>
      <c r="M1269" s="231">
        <f t="shared" si="431"/>
        <v>0</v>
      </c>
      <c r="N1269" s="118"/>
      <c r="O1269" s="272"/>
      <c r="P1269" s="281">
        <f t="shared" si="432"/>
        <v>0</v>
      </c>
    </row>
    <row r="1270" spans="1:16" hidden="1">
      <c r="A1270" s="226" t="s">
        <v>11</v>
      </c>
      <c r="B1270" s="110" t="s">
        <v>91</v>
      </c>
      <c r="C1270" s="224" t="s">
        <v>132</v>
      </c>
      <c r="D1270" s="224" t="s">
        <v>134</v>
      </c>
      <c r="E1270" s="224" t="s">
        <v>454</v>
      </c>
      <c r="F1270" s="224" t="s">
        <v>101</v>
      </c>
      <c r="G1270" s="224" t="s">
        <v>12</v>
      </c>
      <c r="H1270" s="233" t="e">
        <f>#REF!+#REF!</f>
        <v>#REF!</v>
      </c>
      <c r="I1270" s="233"/>
      <c r="J1270" s="231" t="e">
        <f t="shared" si="430"/>
        <v>#REF!</v>
      </c>
      <c r="K1270" s="118"/>
      <c r="L1270" s="118"/>
      <c r="M1270" s="231">
        <f t="shared" si="431"/>
        <v>0</v>
      </c>
      <c r="N1270" s="118"/>
      <c r="O1270" s="272"/>
      <c r="P1270" s="281">
        <f t="shared" si="432"/>
        <v>0</v>
      </c>
    </row>
    <row r="1271" spans="1:16" ht="40.5" hidden="1" customHeight="1">
      <c r="A1271" s="36" t="s">
        <v>437</v>
      </c>
      <c r="B1271" s="110" t="s">
        <v>91</v>
      </c>
      <c r="C1271" s="224" t="s">
        <v>132</v>
      </c>
      <c r="D1271" s="224" t="s">
        <v>134</v>
      </c>
      <c r="E1271" s="224" t="s">
        <v>776</v>
      </c>
      <c r="F1271" s="224"/>
      <c r="G1271" s="224"/>
      <c r="H1271" s="233" t="e">
        <f>#REF!+#REF!</f>
        <v>#REF!</v>
      </c>
      <c r="I1271" s="233"/>
      <c r="J1271" s="231" t="e">
        <f t="shared" si="430"/>
        <v>#REF!</v>
      </c>
      <c r="K1271" s="118"/>
      <c r="L1271" s="118"/>
      <c r="M1271" s="231">
        <f t="shared" si="431"/>
        <v>0</v>
      </c>
      <c r="N1271" s="118"/>
      <c r="O1271" s="272"/>
      <c r="P1271" s="281">
        <f t="shared" si="432"/>
        <v>0</v>
      </c>
    </row>
    <row r="1272" spans="1:16" ht="37.5" hidden="1" customHeight="1">
      <c r="A1272" s="227" t="s">
        <v>173</v>
      </c>
      <c r="B1272" s="230" t="s">
        <v>91</v>
      </c>
      <c r="C1272" s="224" t="s">
        <v>132</v>
      </c>
      <c r="D1272" s="224" t="s">
        <v>134</v>
      </c>
      <c r="E1272" s="224" t="s">
        <v>776</v>
      </c>
      <c r="F1272" s="224" t="s">
        <v>99</v>
      </c>
      <c r="G1272" s="224"/>
      <c r="H1272" s="233" t="e">
        <f>#REF!+#REF!</f>
        <v>#REF!</v>
      </c>
      <c r="I1272" s="233"/>
      <c r="J1272" s="231" t="e">
        <f t="shared" si="430"/>
        <v>#REF!</v>
      </c>
      <c r="K1272" s="118"/>
      <c r="L1272" s="118"/>
      <c r="M1272" s="231">
        <f t="shared" si="431"/>
        <v>0</v>
      </c>
      <c r="N1272" s="118"/>
      <c r="O1272" s="272"/>
      <c r="P1272" s="281">
        <f t="shared" si="432"/>
        <v>0</v>
      </c>
    </row>
    <row r="1273" spans="1:16" ht="11.25" hidden="1" customHeight="1">
      <c r="A1273" s="227" t="s">
        <v>100</v>
      </c>
      <c r="B1273" s="230" t="s">
        <v>91</v>
      </c>
      <c r="C1273" s="224" t="s">
        <v>132</v>
      </c>
      <c r="D1273" s="224" t="s">
        <v>134</v>
      </c>
      <c r="E1273" s="224" t="s">
        <v>776</v>
      </c>
      <c r="F1273" s="224" t="s">
        <v>101</v>
      </c>
      <c r="G1273" s="224"/>
      <c r="H1273" s="233" t="e">
        <f>#REF!+#REF!</f>
        <v>#REF!</v>
      </c>
      <c r="I1273" s="233"/>
      <c r="J1273" s="231" t="e">
        <f t="shared" si="430"/>
        <v>#REF!</v>
      </c>
      <c r="K1273" s="118"/>
      <c r="L1273" s="118"/>
      <c r="M1273" s="231">
        <f t="shared" si="431"/>
        <v>0</v>
      </c>
      <c r="N1273" s="118"/>
      <c r="O1273" s="272"/>
      <c r="P1273" s="281">
        <f t="shared" si="432"/>
        <v>0</v>
      </c>
    </row>
    <row r="1274" spans="1:16" hidden="1">
      <c r="A1274" s="226" t="s">
        <v>11</v>
      </c>
      <c r="B1274" s="110" t="s">
        <v>91</v>
      </c>
      <c r="C1274" s="224" t="s">
        <v>132</v>
      </c>
      <c r="D1274" s="224" t="s">
        <v>134</v>
      </c>
      <c r="E1274" s="224" t="s">
        <v>776</v>
      </c>
      <c r="F1274" s="224" t="s">
        <v>101</v>
      </c>
      <c r="G1274" s="224" t="s">
        <v>12</v>
      </c>
      <c r="H1274" s="233"/>
      <c r="I1274" s="233"/>
      <c r="J1274" s="231">
        <f t="shared" si="430"/>
        <v>0</v>
      </c>
      <c r="K1274" s="118"/>
      <c r="L1274" s="118"/>
      <c r="M1274" s="231">
        <f t="shared" si="431"/>
        <v>0</v>
      </c>
      <c r="N1274" s="118"/>
      <c r="O1274" s="272"/>
      <c r="P1274" s="281">
        <f t="shared" si="432"/>
        <v>0</v>
      </c>
    </row>
    <row r="1275" spans="1:16" ht="25.5" hidden="1">
      <c r="A1275" s="226" t="s">
        <v>505</v>
      </c>
      <c r="B1275" s="110" t="s">
        <v>91</v>
      </c>
      <c r="C1275" s="224" t="s">
        <v>132</v>
      </c>
      <c r="D1275" s="224" t="s">
        <v>134</v>
      </c>
      <c r="E1275" s="224" t="s">
        <v>777</v>
      </c>
      <c r="F1275" s="224"/>
      <c r="G1275" s="224"/>
      <c r="H1275" s="233" t="e">
        <f>#REF!+#REF!</f>
        <v>#REF!</v>
      </c>
      <c r="I1275" s="233"/>
      <c r="J1275" s="231" t="e">
        <f t="shared" si="430"/>
        <v>#REF!</v>
      </c>
      <c r="K1275" s="118"/>
      <c r="L1275" s="118"/>
      <c r="M1275" s="231">
        <f t="shared" si="431"/>
        <v>0</v>
      </c>
      <c r="N1275" s="118"/>
      <c r="O1275" s="272"/>
      <c r="P1275" s="281">
        <f t="shared" si="432"/>
        <v>0</v>
      </c>
    </row>
    <row r="1276" spans="1:16" ht="51" hidden="1">
      <c r="A1276" s="38" t="s">
        <v>173</v>
      </c>
      <c r="B1276" s="110" t="s">
        <v>91</v>
      </c>
      <c r="C1276" s="224" t="s">
        <v>132</v>
      </c>
      <c r="D1276" s="224" t="s">
        <v>134</v>
      </c>
      <c r="E1276" s="224" t="s">
        <v>777</v>
      </c>
      <c r="F1276" s="224" t="s">
        <v>99</v>
      </c>
      <c r="G1276" s="224"/>
      <c r="H1276" s="233" t="e">
        <f>#REF!+#REF!</f>
        <v>#REF!</v>
      </c>
      <c r="I1276" s="233"/>
      <c r="J1276" s="231" t="e">
        <f t="shared" si="430"/>
        <v>#REF!</v>
      </c>
      <c r="K1276" s="118"/>
      <c r="L1276" s="118"/>
      <c r="M1276" s="231">
        <f t="shared" si="431"/>
        <v>0</v>
      </c>
      <c r="N1276" s="118"/>
      <c r="O1276" s="272"/>
      <c r="P1276" s="281">
        <f t="shared" si="432"/>
        <v>0</v>
      </c>
    </row>
    <row r="1277" spans="1:16" ht="25.5" hidden="1">
      <c r="A1277" s="38" t="s">
        <v>100</v>
      </c>
      <c r="B1277" s="110" t="s">
        <v>91</v>
      </c>
      <c r="C1277" s="224" t="s">
        <v>132</v>
      </c>
      <c r="D1277" s="224" t="s">
        <v>134</v>
      </c>
      <c r="E1277" s="224" t="s">
        <v>777</v>
      </c>
      <c r="F1277" s="224" t="s">
        <v>101</v>
      </c>
      <c r="G1277" s="224"/>
      <c r="H1277" s="233" t="e">
        <f>#REF!+#REF!</f>
        <v>#REF!</v>
      </c>
      <c r="I1277" s="233"/>
      <c r="J1277" s="231" t="e">
        <f t="shared" si="430"/>
        <v>#REF!</v>
      </c>
      <c r="K1277" s="118"/>
      <c r="L1277" s="118"/>
      <c r="M1277" s="231">
        <f t="shared" si="431"/>
        <v>0</v>
      </c>
      <c r="N1277" s="118"/>
      <c r="O1277" s="272"/>
      <c r="P1277" s="281">
        <f t="shared" si="432"/>
        <v>0</v>
      </c>
    </row>
    <row r="1278" spans="1:16" hidden="1">
      <c r="A1278" s="226" t="s">
        <v>11</v>
      </c>
      <c r="B1278" s="110" t="s">
        <v>91</v>
      </c>
      <c r="C1278" s="224" t="s">
        <v>132</v>
      </c>
      <c r="D1278" s="224" t="s">
        <v>134</v>
      </c>
      <c r="E1278" s="224" t="s">
        <v>777</v>
      </c>
      <c r="F1278" s="224" t="s">
        <v>101</v>
      </c>
      <c r="G1278" s="224" t="s">
        <v>10</v>
      </c>
      <c r="H1278" s="233" t="e">
        <f>#REF!+#REF!</f>
        <v>#REF!</v>
      </c>
      <c r="I1278" s="233"/>
      <c r="J1278" s="231" t="e">
        <f t="shared" si="430"/>
        <v>#REF!</v>
      </c>
      <c r="K1278" s="118"/>
      <c r="L1278" s="118"/>
      <c r="M1278" s="231">
        <f t="shared" si="431"/>
        <v>0</v>
      </c>
      <c r="N1278" s="118"/>
      <c r="O1278" s="272"/>
      <c r="P1278" s="281">
        <f t="shared" si="432"/>
        <v>0</v>
      </c>
    </row>
    <row r="1279" spans="1:16" ht="51" hidden="1">
      <c r="A1279" s="226" t="s">
        <v>346</v>
      </c>
      <c r="B1279" s="110" t="s">
        <v>91</v>
      </c>
      <c r="C1279" s="224" t="s">
        <v>132</v>
      </c>
      <c r="D1279" s="224" t="s">
        <v>134</v>
      </c>
      <c r="E1279" s="224" t="s">
        <v>788</v>
      </c>
      <c r="F1279" s="224"/>
      <c r="G1279" s="224"/>
      <c r="H1279" s="228">
        <f t="shared" ref="H1279:K1282" si="433">H1280</f>
        <v>0</v>
      </c>
      <c r="I1279" s="228"/>
      <c r="J1279" s="231">
        <f t="shared" si="430"/>
        <v>0</v>
      </c>
      <c r="K1279" s="228">
        <f t="shared" si="433"/>
        <v>0</v>
      </c>
      <c r="L1279" s="228"/>
      <c r="M1279" s="231">
        <f t="shared" si="431"/>
        <v>0</v>
      </c>
      <c r="N1279" s="118"/>
      <c r="O1279" s="272"/>
      <c r="P1279" s="281">
        <f t="shared" si="432"/>
        <v>0</v>
      </c>
    </row>
    <row r="1280" spans="1:16" ht="16.5" hidden="1" customHeight="1">
      <c r="A1280" s="226" t="s">
        <v>352</v>
      </c>
      <c r="B1280" s="110" t="s">
        <v>91</v>
      </c>
      <c r="C1280" s="224" t="s">
        <v>132</v>
      </c>
      <c r="D1280" s="224" t="s">
        <v>134</v>
      </c>
      <c r="E1280" s="224" t="s">
        <v>789</v>
      </c>
      <c r="F1280" s="224"/>
      <c r="G1280" s="224"/>
      <c r="H1280" s="228">
        <f t="shared" si="433"/>
        <v>0</v>
      </c>
      <c r="I1280" s="228"/>
      <c r="J1280" s="231">
        <f t="shared" si="430"/>
        <v>0</v>
      </c>
      <c r="K1280" s="228">
        <f t="shared" si="433"/>
        <v>0</v>
      </c>
      <c r="L1280" s="228"/>
      <c r="M1280" s="231">
        <f t="shared" si="431"/>
        <v>0</v>
      </c>
      <c r="N1280" s="118"/>
      <c r="O1280" s="272"/>
      <c r="P1280" s="281">
        <f t="shared" si="432"/>
        <v>0</v>
      </c>
    </row>
    <row r="1281" spans="1:16" ht="51" hidden="1" customHeight="1">
      <c r="A1281" s="38" t="s">
        <v>173</v>
      </c>
      <c r="B1281" s="78" t="s">
        <v>91</v>
      </c>
      <c r="C1281" s="224" t="s">
        <v>132</v>
      </c>
      <c r="D1281" s="224" t="s">
        <v>134</v>
      </c>
      <c r="E1281" s="224" t="s">
        <v>789</v>
      </c>
      <c r="F1281" s="224" t="s">
        <v>99</v>
      </c>
      <c r="G1281" s="224"/>
      <c r="H1281" s="228">
        <f t="shared" si="433"/>
        <v>0</v>
      </c>
      <c r="I1281" s="228"/>
      <c r="J1281" s="231">
        <f t="shared" si="430"/>
        <v>0</v>
      </c>
      <c r="K1281" s="228">
        <f t="shared" si="433"/>
        <v>0</v>
      </c>
      <c r="L1281" s="228"/>
      <c r="M1281" s="231">
        <f t="shared" si="431"/>
        <v>0</v>
      </c>
      <c r="N1281" s="118"/>
      <c r="O1281" s="272"/>
      <c r="P1281" s="281">
        <f t="shared" si="432"/>
        <v>0</v>
      </c>
    </row>
    <row r="1282" spans="1:16" ht="11.25" hidden="1" customHeight="1">
      <c r="A1282" s="38" t="s">
        <v>100</v>
      </c>
      <c r="B1282" s="78" t="s">
        <v>91</v>
      </c>
      <c r="C1282" s="224" t="s">
        <v>132</v>
      </c>
      <c r="D1282" s="224" t="s">
        <v>134</v>
      </c>
      <c r="E1282" s="224" t="s">
        <v>789</v>
      </c>
      <c r="F1282" s="224" t="s">
        <v>101</v>
      </c>
      <c r="G1282" s="224"/>
      <c r="H1282" s="228">
        <f t="shared" si="433"/>
        <v>0</v>
      </c>
      <c r="I1282" s="228"/>
      <c r="J1282" s="231">
        <f t="shared" si="430"/>
        <v>0</v>
      </c>
      <c r="K1282" s="228">
        <f t="shared" si="433"/>
        <v>0</v>
      </c>
      <c r="L1282" s="228"/>
      <c r="M1282" s="231">
        <f t="shared" si="431"/>
        <v>0</v>
      </c>
      <c r="N1282" s="118"/>
      <c r="O1282" s="272"/>
      <c r="P1282" s="281">
        <f t="shared" si="432"/>
        <v>0</v>
      </c>
    </row>
    <row r="1283" spans="1:16" hidden="1">
      <c r="A1283" s="226" t="s">
        <v>128</v>
      </c>
      <c r="B1283" s="110" t="s">
        <v>91</v>
      </c>
      <c r="C1283" s="224" t="s">
        <v>132</v>
      </c>
      <c r="D1283" s="224" t="s">
        <v>134</v>
      </c>
      <c r="E1283" s="224" t="s">
        <v>789</v>
      </c>
      <c r="F1283" s="224" t="s">
        <v>101</v>
      </c>
      <c r="G1283" s="224" t="s">
        <v>10</v>
      </c>
      <c r="H1283" s="233"/>
      <c r="I1283" s="233"/>
      <c r="J1283" s="231">
        <f t="shared" si="430"/>
        <v>0</v>
      </c>
      <c r="K1283" s="118"/>
      <c r="L1283" s="118"/>
      <c r="M1283" s="231">
        <f t="shared" si="431"/>
        <v>0</v>
      </c>
      <c r="N1283" s="118"/>
      <c r="O1283" s="272"/>
      <c r="P1283" s="281">
        <f t="shared" si="432"/>
        <v>0</v>
      </c>
    </row>
    <row r="1284" spans="1:16" ht="75" customHeight="1">
      <c r="A1284" s="38" t="s">
        <v>712</v>
      </c>
      <c r="B1284" s="78" t="s">
        <v>91</v>
      </c>
      <c r="C1284" s="224" t="s">
        <v>132</v>
      </c>
      <c r="D1284" s="224" t="s">
        <v>134</v>
      </c>
      <c r="E1284" s="224" t="s">
        <v>719</v>
      </c>
      <c r="F1284" s="224"/>
      <c r="G1284" s="224"/>
      <c r="H1284" s="228">
        <f t="shared" ref="H1284:P1284" si="434">H1285</f>
        <v>180</v>
      </c>
      <c r="I1284" s="228">
        <f t="shared" si="434"/>
        <v>0</v>
      </c>
      <c r="J1284" s="231">
        <f t="shared" si="430"/>
        <v>180</v>
      </c>
      <c r="K1284" s="228">
        <f t="shared" si="434"/>
        <v>180</v>
      </c>
      <c r="L1284" s="228">
        <f t="shared" si="434"/>
        <v>0</v>
      </c>
      <c r="M1284" s="228">
        <f t="shared" si="434"/>
        <v>180</v>
      </c>
      <c r="N1284" s="228">
        <f t="shared" si="434"/>
        <v>680.5</v>
      </c>
      <c r="O1284" s="228">
        <f t="shared" si="434"/>
        <v>0</v>
      </c>
      <c r="P1284" s="228">
        <f t="shared" si="434"/>
        <v>680.5</v>
      </c>
    </row>
    <row r="1285" spans="1:16" ht="27" customHeight="1">
      <c r="A1285" s="226" t="s">
        <v>713</v>
      </c>
      <c r="B1285" s="110" t="s">
        <v>91</v>
      </c>
      <c r="C1285" s="224" t="s">
        <v>132</v>
      </c>
      <c r="D1285" s="224" t="s">
        <v>134</v>
      </c>
      <c r="E1285" s="224" t="s">
        <v>714</v>
      </c>
      <c r="F1285" s="224"/>
      <c r="G1285" s="224"/>
      <c r="H1285" s="228">
        <f t="shared" ref="H1285:P1285" si="435">H1295+H1286</f>
        <v>180</v>
      </c>
      <c r="I1285" s="228">
        <f t="shared" si="435"/>
        <v>0</v>
      </c>
      <c r="J1285" s="231">
        <f t="shared" si="430"/>
        <v>180</v>
      </c>
      <c r="K1285" s="228">
        <f t="shared" si="435"/>
        <v>180</v>
      </c>
      <c r="L1285" s="228">
        <f t="shared" si="435"/>
        <v>0</v>
      </c>
      <c r="M1285" s="228">
        <f t="shared" si="435"/>
        <v>180</v>
      </c>
      <c r="N1285" s="228">
        <f t="shared" si="435"/>
        <v>680.5</v>
      </c>
      <c r="O1285" s="228">
        <f t="shared" si="435"/>
        <v>0</v>
      </c>
      <c r="P1285" s="228">
        <f t="shared" si="435"/>
        <v>680.5</v>
      </c>
    </row>
    <row r="1286" spans="1:16" ht="63.75">
      <c r="A1286" s="226" t="s">
        <v>715</v>
      </c>
      <c r="B1286" s="110" t="s">
        <v>91</v>
      </c>
      <c r="C1286" s="224" t="s">
        <v>132</v>
      </c>
      <c r="D1286" s="224" t="s">
        <v>134</v>
      </c>
      <c r="E1286" s="224" t="s">
        <v>716</v>
      </c>
      <c r="F1286" s="224"/>
      <c r="G1286" s="224"/>
      <c r="H1286" s="228">
        <f t="shared" ref="H1286:P1287" si="436">H1287</f>
        <v>180</v>
      </c>
      <c r="I1286" s="228">
        <f t="shared" si="436"/>
        <v>0</v>
      </c>
      <c r="J1286" s="231">
        <f t="shared" si="430"/>
        <v>180</v>
      </c>
      <c r="K1286" s="228">
        <f t="shared" si="436"/>
        <v>180</v>
      </c>
      <c r="L1286" s="228">
        <f t="shared" si="436"/>
        <v>0</v>
      </c>
      <c r="M1286" s="228">
        <f t="shared" si="436"/>
        <v>180</v>
      </c>
      <c r="N1286" s="228">
        <f t="shared" si="436"/>
        <v>180</v>
      </c>
      <c r="O1286" s="228">
        <f t="shared" si="436"/>
        <v>0</v>
      </c>
      <c r="P1286" s="228">
        <f t="shared" si="436"/>
        <v>180</v>
      </c>
    </row>
    <row r="1287" spans="1:16" ht="38.25">
      <c r="A1287" s="226" t="s">
        <v>35</v>
      </c>
      <c r="B1287" s="110" t="s">
        <v>91</v>
      </c>
      <c r="C1287" s="224" t="s">
        <v>132</v>
      </c>
      <c r="D1287" s="224" t="s">
        <v>134</v>
      </c>
      <c r="E1287" s="224" t="s">
        <v>716</v>
      </c>
      <c r="F1287" s="224" t="s">
        <v>27</v>
      </c>
      <c r="G1287" s="224"/>
      <c r="H1287" s="228">
        <f t="shared" si="436"/>
        <v>180</v>
      </c>
      <c r="I1287" s="228">
        <f t="shared" si="436"/>
        <v>0</v>
      </c>
      <c r="J1287" s="231">
        <f t="shared" si="430"/>
        <v>180</v>
      </c>
      <c r="K1287" s="228">
        <f t="shared" si="436"/>
        <v>180</v>
      </c>
      <c r="L1287" s="228">
        <f t="shared" si="436"/>
        <v>0</v>
      </c>
      <c r="M1287" s="228">
        <f t="shared" si="436"/>
        <v>180</v>
      </c>
      <c r="N1287" s="228">
        <f t="shared" si="436"/>
        <v>180</v>
      </c>
      <c r="O1287" s="228">
        <f t="shared" si="436"/>
        <v>0</v>
      </c>
      <c r="P1287" s="228">
        <f t="shared" si="436"/>
        <v>180</v>
      </c>
    </row>
    <row r="1288" spans="1:16" ht="40.5" customHeight="1">
      <c r="A1288" s="226" t="s">
        <v>137</v>
      </c>
      <c r="B1288" s="110" t="s">
        <v>91</v>
      </c>
      <c r="C1288" s="224" t="s">
        <v>132</v>
      </c>
      <c r="D1288" s="224" t="s">
        <v>134</v>
      </c>
      <c r="E1288" s="224" t="s">
        <v>716</v>
      </c>
      <c r="F1288" s="224" t="s">
        <v>29</v>
      </c>
      <c r="G1288" s="224"/>
      <c r="H1288" s="228">
        <f t="shared" ref="H1288:P1288" si="437">H1289+H1290</f>
        <v>180</v>
      </c>
      <c r="I1288" s="228">
        <f t="shared" si="437"/>
        <v>0</v>
      </c>
      <c r="J1288" s="231">
        <f t="shared" si="430"/>
        <v>180</v>
      </c>
      <c r="K1288" s="228">
        <f t="shared" si="437"/>
        <v>180</v>
      </c>
      <c r="L1288" s="228">
        <f t="shared" si="437"/>
        <v>0</v>
      </c>
      <c r="M1288" s="228">
        <f t="shared" si="437"/>
        <v>180</v>
      </c>
      <c r="N1288" s="228">
        <f t="shared" si="437"/>
        <v>180</v>
      </c>
      <c r="O1288" s="228">
        <f t="shared" si="437"/>
        <v>0</v>
      </c>
      <c r="P1288" s="228">
        <f t="shared" si="437"/>
        <v>180</v>
      </c>
    </row>
    <row r="1289" spans="1:16">
      <c r="A1289" s="226" t="s">
        <v>9</v>
      </c>
      <c r="B1289" s="110" t="s">
        <v>91</v>
      </c>
      <c r="C1289" s="224" t="s">
        <v>132</v>
      </c>
      <c r="D1289" s="224" t="s">
        <v>134</v>
      </c>
      <c r="E1289" s="224" t="s">
        <v>716</v>
      </c>
      <c r="F1289" s="224" t="s">
        <v>29</v>
      </c>
      <c r="G1289" s="224" t="s">
        <v>10</v>
      </c>
      <c r="H1289" s="228">
        <v>180</v>
      </c>
      <c r="I1289" s="228"/>
      <c r="J1289" s="231">
        <f t="shared" si="430"/>
        <v>180</v>
      </c>
      <c r="K1289" s="120">
        <v>180</v>
      </c>
      <c r="L1289" s="120"/>
      <c r="M1289" s="231">
        <f t="shared" si="431"/>
        <v>180</v>
      </c>
      <c r="N1289" s="120">
        <v>180</v>
      </c>
      <c r="O1289" s="272"/>
      <c r="P1289" s="281">
        <f t="shared" si="432"/>
        <v>180</v>
      </c>
    </row>
    <row r="1290" spans="1:16" hidden="1">
      <c r="A1290" s="226" t="s">
        <v>472</v>
      </c>
      <c r="B1290" s="110" t="s">
        <v>91</v>
      </c>
      <c r="C1290" s="224" t="s">
        <v>132</v>
      </c>
      <c r="D1290" s="224" t="s">
        <v>134</v>
      </c>
      <c r="E1290" s="224" t="s">
        <v>716</v>
      </c>
      <c r="F1290" s="224" t="s">
        <v>29</v>
      </c>
      <c r="G1290" s="224" t="s">
        <v>198</v>
      </c>
      <c r="H1290" s="228"/>
      <c r="I1290" s="228"/>
      <c r="J1290" s="231">
        <f t="shared" si="430"/>
        <v>0</v>
      </c>
      <c r="K1290" s="120"/>
      <c r="L1290" s="120"/>
      <c r="M1290" s="231">
        <f t="shared" si="431"/>
        <v>0</v>
      </c>
      <c r="N1290" s="118"/>
      <c r="O1290" s="272"/>
      <c r="P1290" s="281">
        <f t="shared" si="432"/>
        <v>0</v>
      </c>
    </row>
    <row r="1291" spans="1:16" s="252" customFormat="1" ht="25.5" hidden="1">
      <c r="A1291" s="263" t="s">
        <v>853</v>
      </c>
      <c r="B1291" s="110" t="s">
        <v>91</v>
      </c>
      <c r="C1291" s="224" t="s">
        <v>132</v>
      </c>
      <c r="D1291" s="224" t="s">
        <v>134</v>
      </c>
      <c r="E1291" s="224" t="s">
        <v>780</v>
      </c>
      <c r="F1291" s="224"/>
      <c r="G1291" s="224"/>
      <c r="H1291" s="228">
        <f t="shared" ref="H1291:K1293" si="438">H1292</f>
        <v>0</v>
      </c>
      <c r="I1291" s="228"/>
      <c r="J1291" s="231">
        <f t="shared" si="430"/>
        <v>0</v>
      </c>
      <c r="K1291" s="228">
        <f t="shared" si="438"/>
        <v>0</v>
      </c>
      <c r="L1291" s="228"/>
      <c r="M1291" s="231">
        <f t="shared" si="431"/>
        <v>0</v>
      </c>
      <c r="N1291" s="118"/>
      <c r="O1291" s="282"/>
      <c r="P1291" s="281">
        <f t="shared" si="432"/>
        <v>0</v>
      </c>
    </row>
    <row r="1292" spans="1:16" ht="38.25" hidden="1">
      <c r="A1292" s="226" t="s">
        <v>35</v>
      </c>
      <c r="B1292" s="110" t="s">
        <v>91</v>
      </c>
      <c r="C1292" s="224" t="s">
        <v>132</v>
      </c>
      <c r="D1292" s="224" t="s">
        <v>134</v>
      </c>
      <c r="E1292" s="224" t="s">
        <v>780</v>
      </c>
      <c r="F1292" s="224" t="s">
        <v>27</v>
      </c>
      <c r="G1292" s="224"/>
      <c r="H1292" s="228">
        <f t="shared" si="438"/>
        <v>0</v>
      </c>
      <c r="I1292" s="228"/>
      <c r="J1292" s="231">
        <f t="shared" si="430"/>
        <v>0</v>
      </c>
      <c r="K1292" s="228">
        <f t="shared" si="438"/>
        <v>0</v>
      </c>
      <c r="L1292" s="228"/>
      <c r="M1292" s="231">
        <f t="shared" si="431"/>
        <v>0</v>
      </c>
      <c r="N1292" s="118"/>
      <c r="O1292" s="272"/>
      <c r="P1292" s="281">
        <f t="shared" si="432"/>
        <v>0</v>
      </c>
    </row>
    <row r="1293" spans="1:16" ht="41.25" hidden="1" customHeight="1">
      <c r="A1293" s="226" t="s">
        <v>137</v>
      </c>
      <c r="B1293" s="110" t="s">
        <v>91</v>
      </c>
      <c r="C1293" s="224" t="s">
        <v>132</v>
      </c>
      <c r="D1293" s="224" t="s">
        <v>134</v>
      </c>
      <c r="E1293" s="224" t="s">
        <v>780</v>
      </c>
      <c r="F1293" s="224" t="s">
        <v>29</v>
      </c>
      <c r="G1293" s="224"/>
      <c r="H1293" s="228">
        <f t="shared" si="438"/>
        <v>0</v>
      </c>
      <c r="I1293" s="228"/>
      <c r="J1293" s="231">
        <f t="shared" si="430"/>
        <v>0</v>
      </c>
      <c r="K1293" s="228">
        <f t="shared" si="438"/>
        <v>0</v>
      </c>
      <c r="L1293" s="228"/>
      <c r="M1293" s="231">
        <f t="shared" si="431"/>
        <v>0</v>
      </c>
      <c r="N1293" s="118"/>
      <c r="O1293" s="272"/>
      <c r="P1293" s="281">
        <f t="shared" si="432"/>
        <v>0</v>
      </c>
    </row>
    <row r="1294" spans="1:16" hidden="1">
      <c r="A1294" s="226" t="s">
        <v>11</v>
      </c>
      <c r="B1294" s="110" t="s">
        <v>91</v>
      </c>
      <c r="C1294" s="224" t="s">
        <v>132</v>
      </c>
      <c r="D1294" s="224" t="s">
        <v>134</v>
      </c>
      <c r="E1294" s="224" t="s">
        <v>780</v>
      </c>
      <c r="F1294" s="224" t="s">
        <v>29</v>
      </c>
      <c r="G1294" s="224" t="s">
        <v>12</v>
      </c>
      <c r="H1294" s="228"/>
      <c r="I1294" s="228"/>
      <c r="J1294" s="231">
        <f t="shared" si="430"/>
        <v>0</v>
      </c>
      <c r="K1294" s="118"/>
      <c r="L1294" s="118"/>
      <c r="M1294" s="231">
        <f t="shared" si="431"/>
        <v>0</v>
      </c>
      <c r="N1294" s="118"/>
      <c r="O1294" s="272"/>
      <c r="P1294" s="281">
        <f t="shared" si="432"/>
        <v>0</v>
      </c>
    </row>
    <row r="1295" spans="1:16" ht="26.25" customHeight="1">
      <c r="A1295" s="226" t="s">
        <v>831</v>
      </c>
      <c r="B1295" s="110" t="s">
        <v>91</v>
      </c>
      <c r="C1295" s="224" t="s">
        <v>132</v>
      </c>
      <c r="D1295" s="224" t="s">
        <v>134</v>
      </c>
      <c r="E1295" s="224" t="s">
        <v>830</v>
      </c>
      <c r="F1295" s="224"/>
      <c r="G1295" s="224"/>
      <c r="H1295" s="228">
        <f t="shared" ref="H1295:P1296" si="439">H1296</f>
        <v>0</v>
      </c>
      <c r="I1295" s="228"/>
      <c r="J1295" s="231">
        <f t="shared" si="430"/>
        <v>0</v>
      </c>
      <c r="K1295" s="228">
        <f t="shared" si="439"/>
        <v>0</v>
      </c>
      <c r="L1295" s="228">
        <f t="shared" si="439"/>
        <v>0</v>
      </c>
      <c r="M1295" s="228">
        <f t="shared" si="439"/>
        <v>0</v>
      </c>
      <c r="N1295" s="228">
        <f t="shared" si="439"/>
        <v>500.5</v>
      </c>
      <c r="O1295" s="228">
        <f t="shared" si="439"/>
        <v>0</v>
      </c>
      <c r="P1295" s="228">
        <f t="shared" si="439"/>
        <v>500.5</v>
      </c>
    </row>
    <row r="1296" spans="1:16" ht="38.25">
      <c r="A1296" s="226" t="s">
        <v>35</v>
      </c>
      <c r="B1296" s="110" t="s">
        <v>91</v>
      </c>
      <c r="C1296" s="224" t="s">
        <v>132</v>
      </c>
      <c r="D1296" s="224" t="s">
        <v>134</v>
      </c>
      <c r="E1296" s="224" t="s">
        <v>830</v>
      </c>
      <c r="F1296" s="224" t="s">
        <v>27</v>
      </c>
      <c r="G1296" s="224"/>
      <c r="H1296" s="228">
        <f t="shared" si="439"/>
        <v>0</v>
      </c>
      <c r="I1296" s="228"/>
      <c r="J1296" s="231">
        <f t="shared" si="430"/>
        <v>0</v>
      </c>
      <c r="K1296" s="228">
        <f t="shared" si="439"/>
        <v>0</v>
      </c>
      <c r="L1296" s="228">
        <f t="shared" si="439"/>
        <v>0</v>
      </c>
      <c r="M1296" s="228">
        <f t="shared" si="439"/>
        <v>0</v>
      </c>
      <c r="N1296" s="228">
        <f t="shared" si="439"/>
        <v>500.5</v>
      </c>
      <c r="O1296" s="228">
        <f t="shared" si="439"/>
        <v>0</v>
      </c>
      <c r="P1296" s="228">
        <f t="shared" si="439"/>
        <v>500.5</v>
      </c>
    </row>
    <row r="1297" spans="1:16" ht="40.5" customHeight="1">
      <c r="A1297" s="226" t="s">
        <v>137</v>
      </c>
      <c r="B1297" s="110" t="s">
        <v>91</v>
      </c>
      <c r="C1297" s="224" t="s">
        <v>132</v>
      </c>
      <c r="D1297" s="224" t="s">
        <v>134</v>
      </c>
      <c r="E1297" s="224" t="s">
        <v>830</v>
      </c>
      <c r="F1297" s="224" t="s">
        <v>29</v>
      </c>
      <c r="G1297" s="224"/>
      <c r="H1297" s="228">
        <f t="shared" ref="H1297:P1297" si="440">H1298+H1299+H1300</f>
        <v>0</v>
      </c>
      <c r="I1297" s="228"/>
      <c r="J1297" s="231">
        <f t="shared" si="430"/>
        <v>0</v>
      </c>
      <c r="K1297" s="228">
        <f t="shared" si="440"/>
        <v>0</v>
      </c>
      <c r="L1297" s="228">
        <f t="shared" si="440"/>
        <v>0</v>
      </c>
      <c r="M1297" s="228">
        <f t="shared" si="440"/>
        <v>0</v>
      </c>
      <c r="N1297" s="228">
        <f t="shared" si="440"/>
        <v>500.5</v>
      </c>
      <c r="O1297" s="228">
        <f t="shared" si="440"/>
        <v>0</v>
      </c>
      <c r="P1297" s="228">
        <f t="shared" si="440"/>
        <v>500.5</v>
      </c>
    </row>
    <row r="1298" spans="1:16">
      <c r="A1298" s="226" t="s">
        <v>9</v>
      </c>
      <c r="B1298" s="110" t="s">
        <v>91</v>
      </c>
      <c r="C1298" s="224" t="s">
        <v>132</v>
      </c>
      <c r="D1298" s="224" t="s">
        <v>134</v>
      </c>
      <c r="E1298" s="224" t="s">
        <v>830</v>
      </c>
      <c r="F1298" s="224" t="s">
        <v>29</v>
      </c>
      <c r="G1298" s="224" t="s">
        <v>10</v>
      </c>
      <c r="H1298" s="233"/>
      <c r="I1298" s="233"/>
      <c r="J1298" s="231">
        <f t="shared" si="430"/>
        <v>0</v>
      </c>
      <c r="K1298" s="118"/>
      <c r="L1298" s="118"/>
      <c r="M1298" s="231">
        <f t="shared" si="431"/>
        <v>0</v>
      </c>
      <c r="N1298" s="118">
        <v>0.5</v>
      </c>
      <c r="O1298" s="272"/>
      <c r="P1298" s="281">
        <f t="shared" si="432"/>
        <v>0.5</v>
      </c>
    </row>
    <row r="1299" spans="1:16">
      <c r="A1299" s="226" t="s">
        <v>11</v>
      </c>
      <c r="B1299" s="110" t="s">
        <v>91</v>
      </c>
      <c r="C1299" s="224" t="s">
        <v>132</v>
      </c>
      <c r="D1299" s="224" t="s">
        <v>134</v>
      </c>
      <c r="E1299" s="224" t="s">
        <v>830</v>
      </c>
      <c r="F1299" s="224" t="s">
        <v>29</v>
      </c>
      <c r="G1299" s="224" t="s">
        <v>12</v>
      </c>
      <c r="H1299" s="233"/>
      <c r="I1299" s="233"/>
      <c r="J1299" s="231">
        <f t="shared" si="430"/>
        <v>0</v>
      </c>
      <c r="K1299" s="118"/>
      <c r="L1299" s="118"/>
      <c r="M1299" s="231">
        <f t="shared" si="431"/>
        <v>0</v>
      </c>
      <c r="N1299" s="120">
        <v>5</v>
      </c>
      <c r="O1299" s="272"/>
      <c r="P1299" s="281">
        <f t="shared" si="432"/>
        <v>5</v>
      </c>
    </row>
    <row r="1300" spans="1:16">
      <c r="A1300" s="226" t="s">
        <v>629</v>
      </c>
      <c r="B1300" s="110" t="s">
        <v>91</v>
      </c>
      <c r="C1300" s="224" t="s">
        <v>132</v>
      </c>
      <c r="D1300" s="224" t="s">
        <v>134</v>
      </c>
      <c r="E1300" s="224" t="s">
        <v>830</v>
      </c>
      <c r="F1300" s="224" t="s">
        <v>29</v>
      </c>
      <c r="G1300" s="224" t="s">
        <v>197</v>
      </c>
      <c r="H1300" s="233"/>
      <c r="I1300" s="233"/>
      <c r="J1300" s="231">
        <f t="shared" si="430"/>
        <v>0</v>
      </c>
      <c r="K1300" s="118"/>
      <c r="L1300" s="118"/>
      <c r="M1300" s="231">
        <f t="shared" si="431"/>
        <v>0</v>
      </c>
      <c r="N1300" s="120">
        <v>495</v>
      </c>
      <c r="O1300" s="272"/>
      <c r="P1300" s="281">
        <f t="shared" si="432"/>
        <v>495</v>
      </c>
    </row>
    <row r="1301" spans="1:16" ht="68.25" hidden="1" customHeight="1">
      <c r="A1301" s="92" t="s">
        <v>859</v>
      </c>
      <c r="B1301" s="123" t="s">
        <v>91</v>
      </c>
      <c r="C1301" s="63" t="s">
        <v>132</v>
      </c>
      <c r="D1301" s="63" t="s">
        <v>134</v>
      </c>
      <c r="E1301" s="60" t="s">
        <v>816</v>
      </c>
      <c r="F1301" s="63"/>
      <c r="G1301" s="63"/>
      <c r="H1301" s="228">
        <f t="shared" ref="H1301:N1304" si="441">H1302</f>
        <v>0</v>
      </c>
      <c r="I1301" s="228"/>
      <c r="J1301" s="231">
        <f t="shared" si="430"/>
        <v>0</v>
      </c>
      <c r="K1301" s="228">
        <f t="shared" si="441"/>
        <v>0</v>
      </c>
      <c r="L1301" s="228"/>
      <c r="M1301" s="231">
        <f t="shared" si="431"/>
        <v>0</v>
      </c>
      <c r="N1301" s="228">
        <f t="shared" si="441"/>
        <v>0</v>
      </c>
      <c r="O1301" s="272"/>
      <c r="P1301" s="281">
        <f t="shared" si="432"/>
        <v>0</v>
      </c>
    </row>
    <row r="1302" spans="1:16" ht="25.5" hidden="1">
      <c r="A1302" s="226" t="s">
        <v>214</v>
      </c>
      <c r="B1302" s="110" t="s">
        <v>91</v>
      </c>
      <c r="C1302" s="27" t="s">
        <v>132</v>
      </c>
      <c r="D1302" s="63" t="s">
        <v>134</v>
      </c>
      <c r="E1302" s="60" t="s">
        <v>817</v>
      </c>
      <c r="F1302" s="27"/>
      <c r="G1302" s="27"/>
      <c r="H1302" s="228">
        <f t="shared" si="441"/>
        <v>0</v>
      </c>
      <c r="I1302" s="228"/>
      <c r="J1302" s="231">
        <f t="shared" si="430"/>
        <v>0</v>
      </c>
      <c r="K1302" s="228">
        <f t="shared" si="441"/>
        <v>0</v>
      </c>
      <c r="L1302" s="228"/>
      <c r="M1302" s="231">
        <f t="shared" si="431"/>
        <v>0</v>
      </c>
      <c r="N1302" s="228">
        <f t="shared" si="441"/>
        <v>0</v>
      </c>
      <c r="O1302" s="272"/>
      <c r="P1302" s="281">
        <f t="shared" si="432"/>
        <v>0</v>
      </c>
    </row>
    <row r="1303" spans="1:16" ht="51" hidden="1">
      <c r="A1303" s="38" t="s">
        <v>173</v>
      </c>
      <c r="B1303" s="110" t="s">
        <v>91</v>
      </c>
      <c r="C1303" s="63" t="s">
        <v>132</v>
      </c>
      <c r="D1303" s="63" t="s">
        <v>134</v>
      </c>
      <c r="E1303" s="60" t="s">
        <v>817</v>
      </c>
      <c r="F1303" s="27" t="s">
        <v>99</v>
      </c>
      <c r="G1303" s="27"/>
      <c r="H1303" s="228">
        <f t="shared" si="441"/>
        <v>0</v>
      </c>
      <c r="I1303" s="228"/>
      <c r="J1303" s="231">
        <f t="shared" si="430"/>
        <v>0</v>
      </c>
      <c r="K1303" s="228">
        <f t="shared" si="441"/>
        <v>0</v>
      </c>
      <c r="L1303" s="228"/>
      <c r="M1303" s="231">
        <f t="shared" si="431"/>
        <v>0</v>
      </c>
      <c r="N1303" s="228">
        <f t="shared" si="441"/>
        <v>0</v>
      </c>
      <c r="O1303" s="272"/>
      <c r="P1303" s="281">
        <f t="shared" si="432"/>
        <v>0</v>
      </c>
    </row>
    <row r="1304" spans="1:16" ht="12.75" hidden="1" customHeight="1">
      <c r="A1304" s="38" t="s">
        <v>100</v>
      </c>
      <c r="B1304" s="110" t="s">
        <v>91</v>
      </c>
      <c r="C1304" s="63" t="s">
        <v>132</v>
      </c>
      <c r="D1304" s="63" t="s">
        <v>134</v>
      </c>
      <c r="E1304" s="60" t="s">
        <v>817</v>
      </c>
      <c r="F1304" s="27" t="s">
        <v>101</v>
      </c>
      <c r="G1304" s="27"/>
      <c r="H1304" s="228">
        <f t="shared" si="441"/>
        <v>0</v>
      </c>
      <c r="I1304" s="228"/>
      <c r="J1304" s="231">
        <f t="shared" si="430"/>
        <v>0</v>
      </c>
      <c r="K1304" s="228">
        <f t="shared" si="441"/>
        <v>0</v>
      </c>
      <c r="L1304" s="228"/>
      <c r="M1304" s="231">
        <f t="shared" si="431"/>
        <v>0</v>
      </c>
      <c r="N1304" s="228">
        <f t="shared" si="441"/>
        <v>0</v>
      </c>
      <c r="O1304" s="272"/>
      <c r="P1304" s="281">
        <f t="shared" si="432"/>
        <v>0</v>
      </c>
    </row>
    <row r="1305" spans="1:16" hidden="1">
      <c r="A1305" s="226" t="s">
        <v>9</v>
      </c>
      <c r="B1305" s="110" t="s">
        <v>91</v>
      </c>
      <c r="C1305" s="63" t="s">
        <v>132</v>
      </c>
      <c r="D1305" s="63" t="s">
        <v>134</v>
      </c>
      <c r="E1305" s="60" t="s">
        <v>817</v>
      </c>
      <c r="F1305" s="27" t="s">
        <v>101</v>
      </c>
      <c r="G1305" s="27" t="s">
        <v>10</v>
      </c>
      <c r="H1305" s="231"/>
      <c r="I1305" s="231"/>
      <c r="J1305" s="231">
        <f t="shared" si="430"/>
        <v>0</v>
      </c>
      <c r="K1305" s="118"/>
      <c r="L1305" s="118"/>
      <c r="M1305" s="231">
        <f t="shared" si="431"/>
        <v>0</v>
      </c>
      <c r="N1305" s="118"/>
      <c r="O1305" s="272"/>
      <c r="P1305" s="281">
        <f t="shared" si="432"/>
        <v>0</v>
      </c>
    </row>
    <row r="1306" spans="1:16" ht="51" customHeight="1">
      <c r="A1306" s="37" t="s">
        <v>790</v>
      </c>
      <c r="B1306" s="79" t="s">
        <v>91</v>
      </c>
      <c r="C1306" s="223" t="s">
        <v>132</v>
      </c>
      <c r="D1306" s="223" t="s">
        <v>134</v>
      </c>
      <c r="E1306" s="22" t="s">
        <v>767</v>
      </c>
      <c r="F1306" s="223"/>
      <c r="G1306" s="223"/>
      <c r="H1306" s="229">
        <f t="shared" ref="H1306:P1309" si="442">H1307</f>
        <v>91.8</v>
      </c>
      <c r="I1306" s="229">
        <f t="shared" si="442"/>
        <v>0</v>
      </c>
      <c r="J1306" s="231">
        <f t="shared" si="430"/>
        <v>91.8</v>
      </c>
      <c r="K1306" s="229">
        <f t="shared" si="442"/>
        <v>91.8</v>
      </c>
      <c r="L1306" s="229">
        <f t="shared" si="442"/>
        <v>0</v>
      </c>
      <c r="M1306" s="229">
        <f t="shared" si="442"/>
        <v>91.8</v>
      </c>
      <c r="N1306" s="229">
        <f t="shared" si="442"/>
        <v>91.8</v>
      </c>
      <c r="O1306" s="229">
        <f t="shared" si="442"/>
        <v>0</v>
      </c>
      <c r="P1306" s="229">
        <f t="shared" si="442"/>
        <v>91.8</v>
      </c>
    </row>
    <row r="1307" spans="1:16" ht="66.75" customHeight="1">
      <c r="A1307" s="38" t="s">
        <v>860</v>
      </c>
      <c r="B1307" s="78" t="s">
        <v>91</v>
      </c>
      <c r="C1307" s="224" t="s">
        <v>132</v>
      </c>
      <c r="D1307" s="224" t="s">
        <v>134</v>
      </c>
      <c r="E1307" s="225" t="s">
        <v>791</v>
      </c>
      <c r="F1307" s="224"/>
      <c r="G1307" s="224"/>
      <c r="H1307" s="228">
        <f t="shared" si="442"/>
        <v>91.8</v>
      </c>
      <c r="I1307" s="228">
        <f t="shared" si="442"/>
        <v>0</v>
      </c>
      <c r="J1307" s="231">
        <f t="shared" si="430"/>
        <v>91.8</v>
      </c>
      <c r="K1307" s="228">
        <f t="shared" si="442"/>
        <v>91.8</v>
      </c>
      <c r="L1307" s="228">
        <f t="shared" si="442"/>
        <v>0</v>
      </c>
      <c r="M1307" s="228">
        <f t="shared" si="442"/>
        <v>91.8</v>
      </c>
      <c r="N1307" s="228">
        <f t="shared" si="442"/>
        <v>91.8</v>
      </c>
      <c r="O1307" s="228">
        <f t="shared" si="442"/>
        <v>0</v>
      </c>
      <c r="P1307" s="228">
        <f t="shared" si="442"/>
        <v>91.8</v>
      </c>
    </row>
    <row r="1308" spans="1:16" ht="41.25" customHeight="1">
      <c r="A1308" s="226" t="s">
        <v>35</v>
      </c>
      <c r="B1308" s="110" t="s">
        <v>91</v>
      </c>
      <c r="C1308" s="224" t="s">
        <v>132</v>
      </c>
      <c r="D1308" s="224" t="s">
        <v>134</v>
      </c>
      <c r="E1308" s="225" t="s">
        <v>791</v>
      </c>
      <c r="F1308" s="224" t="s">
        <v>27</v>
      </c>
      <c r="G1308" s="224"/>
      <c r="H1308" s="228">
        <f t="shared" si="442"/>
        <v>91.8</v>
      </c>
      <c r="I1308" s="228">
        <f t="shared" si="442"/>
        <v>0</v>
      </c>
      <c r="J1308" s="231">
        <f t="shared" si="430"/>
        <v>91.8</v>
      </c>
      <c r="K1308" s="228">
        <f t="shared" si="442"/>
        <v>91.8</v>
      </c>
      <c r="L1308" s="228">
        <f t="shared" si="442"/>
        <v>0</v>
      </c>
      <c r="M1308" s="228">
        <f t="shared" si="442"/>
        <v>91.8</v>
      </c>
      <c r="N1308" s="228">
        <f t="shared" si="442"/>
        <v>91.8</v>
      </c>
      <c r="O1308" s="228">
        <f t="shared" si="442"/>
        <v>0</v>
      </c>
      <c r="P1308" s="228">
        <f t="shared" si="442"/>
        <v>91.8</v>
      </c>
    </row>
    <row r="1309" spans="1:16" ht="40.5" customHeight="1">
      <c r="A1309" s="226" t="s">
        <v>137</v>
      </c>
      <c r="B1309" s="110" t="s">
        <v>91</v>
      </c>
      <c r="C1309" s="224" t="s">
        <v>132</v>
      </c>
      <c r="D1309" s="224" t="s">
        <v>134</v>
      </c>
      <c r="E1309" s="225" t="s">
        <v>791</v>
      </c>
      <c r="F1309" s="224" t="s">
        <v>29</v>
      </c>
      <c r="G1309" s="224"/>
      <c r="H1309" s="228">
        <f t="shared" si="442"/>
        <v>91.8</v>
      </c>
      <c r="I1309" s="228">
        <f t="shared" si="442"/>
        <v>0</v>
      </c>
      <c r="J1309" s="231">
        <f t="shared" si="430"/>
        <v>91.8</v>
      </c>
      <c r="K1309" s="228">
        <f t="shared" si="442"/>
        <v>91.8</v>
      </c>
      <c r="L1309" s="228">
        <f t="shared" si="442"/>
        <v>0</v>
      </c>
      <c r="M1309" s="228">
        <f t="shared" si="442"/>
        <v>91.8</v>
      </c>
      <c r="N1309" s="228">
        <f t="shared" si="442"/>
        <v>91.8</v>
      </c>
      <c r="O1309" s="228">
        <f t="shared" si="442"/>
        <v>0</v>
      </c>
      <c r="P1309" s="228">
        <f t="shared" si="442"/>
        <v>91.8</v>
      </c>
    </row>
    <row r="1310" spans="1:16">
      <c r="A1310" s="226" t="s">
        <v>9</v>
      </c>
      <c r="B1310" s="110" t="s">
        <v>91</v>
      </c>
      <c r="C1310" s="224" t="s">
        <v>132</v>
      </c>
      <c r="D1310" s="224" t="s">
        <v>134</v>
      </c>
      <c r="E1310" s="225" t="s">
        <v>791</v>
      </c>
      <c r="F1310" s="224" t="s">
        <v>29</v>
      </c>
      <c r="G1310" s="224" t="s">
        <v>10</v>
      </c>
      <c r="H1310" s="233">
        <v>91.8</v>
      </c>
      <c r="I1310" s="233"/>
      <c r="J1310" s="231">
        <f t="shared" si="430"/>
        <v>91.8</v>
      </c>
      <c r="K1310" s="118">
        <v>91.8</v>
      </c>
      <c r="L1310" s="118"/>
      <c r="M1310" s="231">
        <f t="shared" si="431"/>
        <v>91.8</v>
      </c>
      <c r="N1310" s="118">
        <v>91.8</v>
      </c>
      <c r="O1310" s="272"/>
      <c r="P1310" s="281">
        <f t="shared" si="432"/>
        <v>91.8</v>
      </c>
    </row>
    <row r="1311" spans="1:16" ht="25.5">
      <c r="A1311" s="36" t="s">
        <v>135</v>
      </c>
      <c r="B1311" s="111" t="s">
        <v>91</v>
      </c>
      <c r="C1311" s="223" t="s">
        <v>132</v>
      </c>
      <c r="D1311" s="223" t="s">
        <v>136</v>
      </c>
      <c r="E1311" s="22"/>
      <c r="F1311" s="223"/>
      <c r="G1311" s="223"/>
      <c r="H1311" s="229">
        <f t="shared" ref="H1311:P1311" si="443">H1312</f>
        <v>1048.5999999999999</v>
      </c>
      <c r="I1311" s="229">
        <f t="shared" si="443"/>
        <v>0</v>
      </c>
      <c r="J1311" s="231">
        <f t="shared" si="430"/>
        <v>1048.5999999999999</v>
      </c>
      <c r="K1311" s="229">
        <f t="shared" si="443"/>
        <v>720</v>
      </c>
      <c r="L1311" s="229">
        <f t="shared" si="443"/>
        <v>0</v>
      </c>
      <c r="M1311" s="229">
        <f t="shared" si="443"/>
        <v>720</v>
      </c>
      <c r="N1311" s="229">
        <f t="shared" si="443"/>
        <v>600</v>
      </c>
      <c r="O1311" s="229">
        <f t="shared" si="443"/>
        <v>0</v>
      </c>
      <c r="P1311" s="229">
        <f t="shared" si="443"/>
        <v>600</v>
      </c>
    </row>
    <row r="1312" spans="1:16" ht="29.25" customHeight="1">
      <c r="A1312" s="36" t="s">
        <v>16</v>
      </c>
      <c r="B1312" s="111" t="s">
        <v>91</v>
      </c>
      <c r="C1312" s="223" t="s">
        <v>132</v>
      </c>
      <c r="D1312" s="223" t="s">
        <v>136</v>
      </c>
      <c r="E1312" s="223" t="s">
        <v>660</v>
      </c>
      <c r="F1312" s="223"/>
      <c r="G1312" s="223"/>
      <c r="H1312" s="228">
        <f t="shared" ref="H1312:P1312" si="444">H1317+H1313</f>
        <v>1048.5999999999999</v>
      </c>
      <c r="I1312" s="228">
        <f t="shared" si="444"/>
        <v>0</v>
      </c>
      <c r="J1312" s="231">
        <f t="shared" si="430"/>
        <v>1048.5999999999999</v>
      </c>
      <c r="K1312" s="228">
        <f t="shared" si="444"/>
        <v>720</v>
      </c>
      <c r="L1312" s="228">
        <f t="shared" si="444"/>
        <v>0</v>
      </c>
      <c r="M1312" s="228">
        <f t="shared" si="444"/>
        <v>720</v>
      </c>
      <c r="N1312" s="228">
        <f t="shared" si="444"/>
        <v>600</v>
      </c>
      <c r="O1312" s="228">
        <f t="shared" si="444"/>
        <v>0</v>
      </c>
      <c r="P1312" s="228">
        <f t="shared" si="444"/>
        <v>600</v>
      </c>
    </row>
    <row r="1313" spans="1:16" ht="51" hidden="1">
      <c r="A1313" s="226" t="s">
        <v>900</v>
      </c>
      <c r="B1313" s="111" t="s">
        <v>91</v>
      </c>
      <c r="C1313" s="223" t="s">
        <v>132</v>
      </c>
      <c r="D1313" s="223" t="s">
        <v>136</v>
      </c>
      <c r="E1313" s="224" t="s">
        <v>897</v>
      </c>
      <c r="F1313" s="224"/>
      <c r="G1313" s="224"/>
      <c r="H1313" s="228">
        <f t="shared" ref="H1313:N1315" si="445">H1314</f>
        <v>0</v>
      </c>
      <c r="I1313" s="228"/>
      <c r="J1313" s="231">
        <f t="shared" si="430"/>
        <v>0</v>
      </c>
      <c r="K1313" s="228">
        <f t="shared" si="445"/>
        <v>0</v>
      </c>
      <c r="L1313" s="228"/>
      <c r="M1313" s="231">
        <f t="shared" si="431"/>
        <v>0</v>
      </c>
      <c r="N1313" s="228">
        <f t="shared" si="445"/>
        <v>0</v>
      </c>
      <c r="O1313" s="272"/>
      <c r="P1313" s="281">
        <f t="shared" si="432"/>
        <v>0</v>
      </c>
    </row>
    <row r="1314" spans="1:16" ht="102" hidden="1">
      <c r="A1314" s="226" t="s">
        <v>18</v>
      </c>
      <c r="B1314" s="111" t="s">
        <v>91</v>
      </c>
      <c r="C1314" s="223" t="s">
        <v>132</v>
      </c>
      <c r="D1314" s="223" t="s">
        <v>136</v>
      </c>
      <c r="E1314" s="224" t="s">
        <v>897</v>
      </c>
      <c r="F1314" s="224" t="s">
        <v>19</v>
      </c>
      <c r="G1314" s="224"/>
      <c r="H1314" s="228">
        <f t="shared" si="445"/>
        <v>0</v>
      </c>
      <c r="I1314" s="228"/>
      <c r="J1314" s="231">
        <f t="shared" si="430"/>
        <v>0</v>
      </c>
      <c r="K1314" s="228">
        <f t="shared" si="445"/>
        <v>0</v>
      </c>
      <c r="L1314" s="228"/>
      <c r="M1314" s="231">
        <f t="shared" si="431"/>
        <v>0</v>
      </c>
      <c r="N1314" s="228">
        <f t="shared" si="445"/>
        <v>0</v>
      </c>
      <c r="O1314" s="272"/>
      <c r="P1314" s="281">
        <f t="shared" si="432"/>
        <v>0</v>
      </c>
    </row>
    <row r="1315" spans="1:16" ht="38.25" hidden="1">
      <c r="A1315" s="226" t="s">
        <v>20</v>
      </c>
      <c r="B1315" s="111" t="s">
        <v>91</v>
      </c>
      <c r="C1315" s="223" t="s">
        <v>132</v>
      </c>
      <c r="D1315" s="223" t="s">
        <v>136</v>
      </c>
      <c r="E1315" s="224" t="s">
        <v>897</v>
      </c>
      <c r="F1315" s="224" t="s">
        <v>21</v>
      </c>
      <c r="G1315" s="224"/>
      <c r="H1315" s="228">
        <f t="shared" si="445"/>
        <v>0</v>
      </c>
      <c r="I1315" s="228"/>
      <c r="J1315" s="231">
        <f t="shared" si="430"/>
        <v>0</v>
      </c>
      <c r="K1315" s="228">
        <f t="shared" si="445"/>
        <v>0</v>
      </c>
      <c r="L1315" s="228"/>
      <c r="M1315" s="231">
        <f t="shared" si="431"/>
        <v>0</v>
      </c>
      <c r="N1315" s="228">
        <f t="shared" si="445"/>
        <v>0</v>
      </c>
      <c r="O1315" s="272"/>
      <c r="P1315" s="281">
        <f t="shared" si="432"/>
        <v>0</v>
      </c>
    </row>
    <row r="1316" spans="1:16" hidden="1">
      <c r="A1316" s="226" t="s">
        <v>898</v>
      </c>
      <c r="B1316" s="111" t="s">
        <v>91</v>
      </c>
      <c r="C1316" s="223" t="s">
        <v>132</v>
      </c>
      <c r="D1316" s="223" t="s">
        <v>136</v>
      </c>
      <c r="E1316" s="224" t="s">
        <v>897</v>
      </c>
      <c r="F1316" s="224" t="s">
        <v>21</v>
      </c>
      <c r="G1316" s="224" t="s">
        <v>197</v>
      </c>
      <c r="H1316" s="228"/>
      <c r="I1316" s="228"/>
      <c r="J1316" s="231">
        <f t="shared" ref="J1316:J1382" si="446">H1316+I1316</f>
        <v>0</v>
      </c>
      <c r="K1316" s="228"/>
      <c r="L1316" s="228"/>
      <c r="M1316" s="231">
        <f t="shared" si="431"/>
        <v>0</v>
      </c>
      <c r="N1316" s="118"/>
      <c r="O1316" s="272"/>
      <c r="P1316" s="281">
        <f t="shared" si="432"/>
        <v>0</v>
      </c>
    </row>
    <row r="1317" spans="1:16">
      <c r="A1317" s="36" t="s">
        <v>207</v>
      </c>
      <c r="B1317" s="111" t="s">
        <v>91</v>
      </c>
      <c r="C1317" s="223" t="s">
        <v>132</v>
      </c>
      <c r="D1317" s="223" t="s">
        <v>136</v>
      </c>
      <c r="E1317" s="223" t="s">
        <v>662</v>
      </c>
      <c r="F1317" s="223"/>
      <c r="G1317" s="223"/>
      <c r="H1317" s="228">
        <f t="shared" ref="H1317:P1319" si="447">H1318</f>
        <v>1048.5999999999999</v>
      </c>
      <c r="I1317" s="228">
        <f t="shared" si="447"/>
        <v>0</v>
      </c>
      <c r="J1317" s="231">
        <f t="shared" si="446"/>
        <v>1048.5999999999999</v>
      </c>
      <c r="K1317" s="228">
        <f t="shared" si="447"/>
        <v>720</v>
      </c>
      <c r="L1317" s="228">
        <f t="shared" si="447"/>
        <v>0</v>
      </c>
      <c r="M1317" s="228">
        <f t="shared" si="447"/>
        <v>720</v>
      </c>
      <c r="N1317" s="228">
        <f t="shared" si="447"/>
        <v>600</v>
      </c>
      <c r="O1317" s="228">
        <f t="shared" si="447"/>
        <v>0</v>
      </c>
      <c r="P1317" s="228">
        <f t="shared" si="447"/>
        <v>600</v>
      </c>
    </row>
    <row r="1318" spans="1:16" ht="62.25" customHeight="1">
      <c r="A1318" s="226" t="s">
        <v>18</v>
      </c>
      <c r="B1318" s="110" t="s">
        <v>91</v>
      </c>
      <c r="C1318" s="224" t="s">
        <v>132</v>
      </c>
      <c r="D1318" s="224" t="s">
        <v>136</v>
      </c>
      <c r="E1318" s="224" t="s">
        <v>662</v>
      </c>
      <c r="F1318" s="224" t="s">
        <v>19</v>
      </c>
      <c r="G1318" s="224"/>
      <c r="H1318" s="228">
        <f t="shared" si="447"/>
        <v>1048.5999999999999</v>
      </c>
      <c r="I1318" s="228">
        <f t="shared" si="447"/>
        <v>0</v>
      </c>
      <c r="J1318" s="231">
        <f t="shared" si="446"/>
        <v>1048.5999999999999</v>
      </c>
      <c r="K1318" s="228">
        <f t="shared" si="447"/>
        <v>720</v>
      </c>
      <c r="L1318" s="228">
        <f t="shared" si="447"/>
        <v>0</v>
      </c>
      <c r="M1318" s="228">
        <f t="shared" si="447"/>
        <v>720</v>
      </c>
      <c r="N1318" s="228">
        <f t="shared" si="447"/>
        <v>600</v>
      </c>
      <c r="O1318" s="228">
        <f t="shared" si="447"/>
        <v>0</v>
      </c>
      <c r="P1318" s="228">
        <f t="shared" si="447"/>
        <v>600</v>
      </c>
    </row>
    <row r="1319" spans="1:16" ht="38.25">
      <c r="A1319" s="226" t="s">
        <v>20</v>
      </c>
      <c r="B1319" s="110" t="s">
        <v>91</v>
      </c>
      <c r="C1319" s="224" t="s">
        <v>132</v>
      </c>
      <c r="D1319" s="224" t="s">
        <v>136</v>
      </c>
      <c r="E1319" s="224" t="s">
        <v>662</v>
      </c>
      <c r="F1319" s="224" t="s">
        <v>21</v>
      </c>
      <c r="G1319" s="224"/>
      <c r="H1319" s="228">
        <f t="shared" si="447"/>
        <v>1048.5999999999999</v>
      </c>
      <c r="I1319" s="228">
        <f t="shared" si="447"/>
        <v>0</v>
      </c>
      <c r="J1319" s="231">
        <f t="shared" si="446"/>
        <v>1048.5999999999999</v>
      </c>
      <c r="K1319" s="228">
        <f t="shared" si="447"/>
        <v>720</v>
      </c>
      <c r="L1319" s="228">
        <f t="shared" si="447"/>
        <v>0</v>
      </c>
      <c r="M1319" s="228">
        <f t="shared" si="447"/>
        <v>720</v>
      </c>
      <c r="N1319" s="228">
        <f t="shared" si="447"/>
        <v>600</v>
      </c>
      <c r="O1319" s="228">
        <f t="shared" si="447"/>
        <v>0</v>
      </c>
      <c r="P1319" s="228">
        <f t="shared" si="447"/>
        <v>600</v>
      </c>
    </row>
    <row r="1320" spans="1:16">
      <c r="A1320" s="226" t="s">
        <v>9</v>
      </c>
      <c r="B1320" s="110" t="s">
        <v>91</v>
      </c>
      <c r="C1320" s="224" t="s">
        <v>132</v>
      </c>
      <c r="D1320" s="224" t="s">
        <v>136</v>
      </c>
      <c r="E1320" s="224" t="s">
        <v>662</v>
      </c>
      <c r="F1320" s="224" t="s">
        <v>21</v>
      </c>
      <c r="G1320" s="224" t="s">
        <v>10</v>
      </c>
      <c r="H1320" s="233">
        <v>1048.5999999999999</v>
      </c>
      <c r="I1320" s="233"/>
      <c r="J1320" s="231">
        <f t="shared" si="446"/>
        <v>1048.5999999999999</v>
      </c>
      <c r="K1320" s="120">
        <v>720</v>
      </c>
      <c r="L1320" s="120"/>
      <c r="M1320" s="231">
        <f t="shared" ref="M1320:M1390" si="448">K1320+L1320</f>
        <v>720</v>
      </c>
      <c r="N1320" s="120">
        <v>600</v>
      </c>
      <c r="O1320" s="272"/>
      <c r="P1320" s="281">
        <f t="shared" ref="P1320:P1390" si="449">N1320+O1320</f>
        <v>600</v>
      </c>
    </row>
    <row r="1321" spans="1:16" ht="13.5">
      <c r="A1321" s="98" t="s">
        <v>139</v>
      </c>
      <c r="B1321" s="110" t="s">
        <v>91</v>
      </c>
      <c r="C1321" s="18" t="s">
        <v>138</v>
      </c>
      <c r="D1321" s="18" t="s">
        <v>140</v>
      </c>
      <c r="E1321" s="18"/>
      <c r="F1321" s="18"/>
      <c r="G1321" s="18"/>
      <c r="H1321" s="228">
        <f t="shared" ref="H1321:P1321" si="450">H1322+H1330</f>
        <v>27.8</v>
      </c>
      <c r="I1321" s="228">
        <f t="shared" si="450"/>
        <v>0</v>
      </c>
      <c r="J1321" s="231">
        <f t="shared" si="446"/>
        <v>27.8</v>
      </c>
      <c r="K1321" s="228">
        <f t="shared" si="450"/>
        <v>27.8</v>
      </c>
      <c r="L1321" s="228">
        <f t="shared" si="450"/>
        <v>0</v>
      </c>
      <c r="M1321" s="228">
        <f t="shared" si="450"/>
        <v>27.8</v>
      </c>
      <c r="N1321" s="228">
        <f t="shared" si="450"/>
        <v>27.8</v>
      </c>
      <c r="O1321" s="228">
        <f t="shared" si="450"/>
        <v>0</v>
      </c>
      <c r="P1321" s="228">
        <f t="shared" si="450"/>
        <v>27.8</v>
      </c>
    </row>
    <row r="1322" spans="1:16" ht="27" hidden="1">
      <c r="A1322" s="98" t="s">
        <v>16</v>
      </c>
      <c r="B1322" s="110" t="s">
        <v>91</v>
      </c>
      <c r="C1322" s="18" t="s">
        <v>138</v>
      </c>
      <c r="D1322" s="18" t="s">
        <v>140</v>
      </c>
      <c r="E1322" s="18" t="s">
        <v>203</v>
      </c>
      <c r="F1322" s="18"/>
      <c r="G1322" s="18"/>
      <c r="H1322" s="228">
        <f t="shared" ref="H1322:H1323" si="451">H1323</f>
        <v>0</v>
      </c>
      <c r="I1322" s="228"/>
      <c r="J1322" s="231">
        <f t="shared" si="446"/>
        <v>0</v>
      </c>
      <c r="K1322" s="118"/>
      <c r="L1322" s="118"/>
      <c r="M1322" s="231">
        <f t="shared" si="448"/>
        <v>0</v>
      </c>
      <c r="N1322" s="118"/>
      <c r="O1322" s="272"/>
      <c r="P1322" s="281">
        <f t="shared" si="449"/>
        <v>0</v>
      </c>
    </row>
    <row r="1323" spans="1:16" ht="22.5" hidden="1" customHeight="1">
      <c r="A1323" s="227" t="s">
        <v>141</v>
      </c>
      <c r="B1323" s="110" t="s">
        <v>91</v>
      </c>
      <c r="C1323" s="224" t="s">
        <v>138</v>
      </c>
      <c r="D1323" s="224" t="s">
        <v>140</v>
      </c>
      <c r="E1323" s="225" t="s">
        <v>340</v>
      </c>
      <c r="F1323" s="224"/>
      <c r="G1323" s="224"/>
      <c r="H1323" s="228">
        <f t="shared" si="451"/>
        <v>0</v>
      </c>
      <c r="I1323" s="228"/>
      <c r="J1323" s="231">
        <f t="shared" si="446"/>
        <v>0</v>
      </c>
      <c r="K1323" s="118"/>
      <c r="L1323" s="118"/>
      <c r="M1323" s="231">
        <f t="shared" si="448"/>
        <v>0</v>
      </c>
      <c r="N1323" s="118"/>
      <c r="O1323" s="272"/>
      <c r="P1323" s="281">
        <f t="shared" si="449"/>
        <v>0</v>
      </c>
    </row>
    <row r="1324" spans="1:16" ht="25.5" hidden="1">
      <c r="A1324" s="226" t="s">
        <v>123</v>
      </c>
      <c r="B1324" s="110" t="s">
        <v>91</v>
      </c>
      <c r="C1324" s="224" t="s">
        <v>138</v>
      </c>
      <c r="D1324" s="224" t="s">
        <v>140</v>
      </c>
      <c r="E1324" s="225" t="s">
        <v>340</v>
      </c>
      <c r="F1324" s="224" t="s">
        <v>124</v>
      </c>
      <c r="G1324" s="224"/>
      <c r="H1324" s="228">
        <f>H1325+H1328</f>
        <v>0</v>
      </c>
      <c r="I1324" s="228"/>
      <c r="J1324" s="231">
        <f t="shared" si="446"/>
        <v>0</v>
      </c>
      <c r="K1324" s="118"/>
      <c r="L1324" s="118"/>
      <c r="M1324" s="231">
        <f t="shared" si="448"/>
        <v>0</v>
      </c>
      <c r="N1324" s="118"/>
      <c r="O1324" s="272"/>
      <c r="P1324" s="281">
        <f t="shared" si="449"/>
        <v>0</v>
      </c>
    </row>
    <row r="1325" spans="1:16" ht="25.5" hidden="1">
      <c r="A1325" s="227" t="s">
        <v>434</v>
      </c>
      <c r="B1325" s="110" t="s">
        <v>91</v>
      </c>
      <c r="C1325" s="224" t="s">
        <v>138</v>
      </c>
      <c r="D1325" s="224" t="s">
        <v>140</v>
      </c>
      <c r="E1325" s="225" t="s">
        <v>340</v>
      </c>
      <c r="F1325" s="224" t="s">
        <v>435</v>
      </c>
      <c r="G1325" s="224"/>
      <c r="H1325" s="228">
        <f>H1326</f>
        <v>0</v>
      </c>
      <c r="I1325" s="228"/>
      <c r="J1325" s="231">
        <f t="shared" si="446"/>
        <v>0</v>
      </c>
      <c r="K1325" s="118"/>
      <c r="L1325" s="118"/>
      <c r="M1325" s="231">
        <f t="shared" si="448"/>
        <v>0</v>
      </c>
      <c r="N1325" s="118"/>
      <c r="O1325" s="272"/>
      <c r="P1325" s="281">
        <f t="shared" si="449"/>
        <v>0</v>
      </c>
    </row>
    <row r="1326" spans="1:16" hidden="1">
      <c r="A1326" s="227" t="s">
        <v>9</v>
      </c>
      <c r="B1326" s="110" t="s">
        <v>91</v>
      </c>
      <c r="C1326" s="224" t="s">
        <v>138</v>
      </c>
      <c r="D1326" s="224" t="s">
        <v>140</v>
      </c>
      <c r="E1326" s="225" t="s">
        <v>340</v>
      </c>
      <c r="F1326" s="224" t="s">
        <v>435</v>
      </c>
      <c r="G1326" s="224" t="s">
        <v>10</v>
      </c>
      <c r="H1326" s="233"/>
      <c r="I1326" s="233"/>
      <c r="J1326" s="231">
        <f t="shared" si="446"/>
        <v>0</v>
      </c>
      <c r="K1326" s="118"/>
      <c r="L1326" s="118"/>
      <c r="M1326" s="231">
        <f t="shared" si="448"/>
        <v>0</v>
      </c>
      <c r="N1326" s="118"/>
      <c r="O1326" s="272"/>
      <c r="P1326" s="281">
        <f t="shared" si="449"/>
        <v>0</v>
      </c>
    </row>
    <row r="1327" spans="1:16" hidden="1">
      <c r="A1327" s="226"/>
      <c r="B1327" s="110"/>
      <c r="C1327" s="224"/>
      <c r="D1327" s="224"/>
      <c r="E1327" s="224"/>
      <c r="F1327" s="224"/>
      <c r="G1327" s="224"/>
      <c r="H1327" s="233" t="e">
        <f>#REF!+#REF!</f>
        <v>#REF!</v>
      </c>
      <c r="I1327" s="233"/>
      <c r="J1327" s="231" t="e">
        <f t="shared" si="446"/>
        <v>#REF!</v>
      </c>
      <c r="K1327" s="118"/>
      <c r="L1327" s="118"/>
      <c r="M1327" s="231">
        <f t="shared" si="448"/>
        <v>0</v>
      </c>
      <c r="N1327" s="118"/>
      <c r="O1327" s="272"/>
      <c r="P1327" s="281">
        <f t="shared" si="449"/>
        <v>0</v>
      </c>
    </row>
    <row r="1328" spans="1:16" ht="38.25" hidden="1">
      <c r="A1328" s="227" t="s">
        <v>127</v>
      </c>
      <c r="B1328" s="110" t="s">
        <v>91</v>
      </c>
      <c r="C1328" s="224" t="s">
        <v>138</v>
      </c>
      <c r="D1328" s="224" t="s">
        <v>140</v>
      </c>
      <c r="E1328" s="225" t="s">
        <v>340</v>
      </c>
      <c r="F1328" s="224" t="s">
        <v>126</v>
      </c>
      <c r="G1328" s="224"/>
      <c r="H1328" s="233"/>
      <c r="I1328" s="233"/>
      <c r="J1328" s="231">
        <f t="shared" si="446"/>
        <v>0</v>
      </c>
      <c r="K1328" s="118"/>
      <c r="L1328" s="118"/>
      <c r="M1328" s="231">
        <f t="shared" si="448"/>
        <v>0</v>
      </c>
      <c r="N1328" s="118"/>
      <c r="O1328" s="272"/>
      <c r="P1328" s="281">
        <f t="shared" si="449"/>
        <v>0</v>
      </c>
    </row>
    <row r="1329" spans="1:16" hidden="1">
      <c r="A1329" s="227" t="s">
        <v>9</v>
      </c>
      <c r="B1329" s="110" t="s">
        <v>91</v>
      </c>
      <c r="C1329" s="224" t="s">
        <v>138</v>
      </c>
      <c r="D1329" s="224" t="s">
        <v>140</v>
      </c>
      <c r="E1329" s="225" t="s">
        <v>340</v>
      </c>
      <c r="F1329" s="224" t="s">
        <v>126</v>
      </c>
      <c r="G1329" s="224" t="s">
        <v>10</v>
      </c>
      <c r="H1329" s="233">
        <v>50</v>
      </c>
      <c r="I1329" s="233"/>
      <c r="J1329" s="231">
        <f t="shared" si="446"/>
        <v>50</v>
      </c>
      <c r="K1329" s="118"/>
      <c r="L1329" s="118"/>
      <c r="M1329" s="231">
        <f t="shared" si="448"/>
        <v>0</v>
      </c>
      <c r="N1329" s="118"/>
      <c r="O1329" s="272"/>
      <c r="P1329" s="281">
        <f t="shared" si="449"/>
        <v>0</v>
      </c>
    </row>
    <row r="1330" spans="1:16" ht="29.25" customHeight="1">
      <c r="A1330" s="98" t="s">
        <v>16</v>
      </c>
      <c r="B1330" s="110" t="s">
        <v>91</v>
      </c>
      <c r="C1330" s="18" t="s">
        <v>138</v>
      </c>
      <c r="D1330" s="18" t="s">
        <v>140</v>
      </c>
      <c r="E1330" s="18" t="s">
        <v>660</v>
      </c>
      <c r="F1330" s="18"/>
      <c r="G1330" s="18"/>
      <c r="H1330" s="228">
        <f t="shared" ref="H1330:P1331" si="452">H1331</f>
        <v>27.8</v>
      </c>
      <c r="I1330" s="228">
        <f t="shared" si="452"/>
        <v>0</v>
      </c>
      <c r="J1330" s="231">
        <f t="shared" si="446"/>
        <v>27.8</v>
      </c>
      <c r="K1330" s="228">
        <f t="shared" si="452"/>
        <v>27.8</v>
      </c>
      <c r="L1330" s="228">
        <f t="shared" si="452"/>
        <v>0</v>
      </c>
      <c r="M1330" s="228">
        <f t="shared" si="452"/>
        <v>27.8</v>
      </c>
      <c r="N1330" s="228">
        <f t="shared" si="452"/>
        <v>27.8</v>
      </c>
      <c r="O1330" s="228">
        <f t="shared" si="452"/>
        <v>0</v>
      </c>
      <c r="P1330" s="228">
        <f t="shared" si="452"/>
        <v>27.8</v>
      </c>
    </row>
    <row r="1331" spans="1:16" ht="42" customHeight="1">
      <c r="A1331" s="227" t="s">
        <v>141</v>
      </c>
      <c r="B1331" s="110" t="s">
        <v>91</v>
      </c>
      <c r="C1331" s="224" t="s">
        <v>138</v>
      </c>
      <c r="D1331" s="224" t="s">
        <v>140</v>
      </c>
      <c r="E1331" s="225" t="s">
        <v>762</v>
      </c>
      <c r="F1331" s="224"/>
      <c r="G1331" s="224"/>
      <c r="H1331" s="228">
        <f t="shared" si="452"/>
        <v>27.8</v>
      </c>
      <c r="I1331" s="228">
        <f t="shared" si="452"/>
        <v>0</v>
      </c>
      <c r="J1331" s="231">
        <f t="shared" si="446"/>
        <v>27.8</v>
      </c>
      <c r="K1331" s="228">
        <f t="shared" si="452"/>
        <v>27.8</v>
      </c>
      <c r="L1331" s="228">
        <f t="shared" si="452"/>
        <v>0</v>
      </c>
      <c r="M1331" s="228">
        <f t="shared" si="452"/>
        <v>27.8</v>
      </c>
      <c r="N1331" s="228">
        <f t="shared" si="452"/>
        <v>27.8</v>
      </c>
      <c r="O1331" s="228">
        <f t="shared" si="452"/>
        <v>0</v>
      </c>
      <c r="P1331" s="228">
        <f t="shared" si="452"/>
        <v>27.8</v>
      </c>
    </row>
    <row r="1332" spans="1:16" ht="25.5">
      <c r="A1332" s="226" t="s">
        <v>123</v>
      </c>
      <c r="B1332" s="110" t="s">
        <v>91</v>
      </c>
      <c r="C1332" s="224" t="s">
        <v>138</v>
      </c>
      <c r="D1332" s="224" t="s">
        <v>140</v>
      </c>
      <c r="E1332" s="225" t="s">
        <v>762</v>
      </c>
      <c r="F1332" s="224" t="s">
        <v>124</v>
      </c>
      <c r="G1332" s="224"/>
      <c r="H1332" s="228">
        <f t="shared" ref="H1332:P1332" si="453">H1335+H1333</f>
        <v>27.8</v>
      </c>
      <c r="I1332" s="228">
        <f t="shared" si="453"/>
        <v>0</v>
      </c>
      <c r="J1332" s="231">
        <f t="shared" si="446"/>
        <v>27.8</v>
      </c>
      <c r="K1332" s="228">
        <f t="shared" si="453"/>
        <v>27.8</v>
      </c>
      <c r="L1332" s="228">
        <f t="shared" si="453"/>
        <v>0</v>
      </c>
      <c r="M1332" s="228">
        <f t="shared" si="453"/>
        <v>27.8</v>
      </c>
      <c r="N1332" s="228">
        <f t="shared" si="453"/>
        <v>27.8</v>
      </c>
      <c r="O1332" s="228">
        <f t="shared" si="453"/>
        <v>0</v>
      </c>
      <c r="P1332" s="228">
        <f t="shared" si="453"/>
        <v>27.8</v>
      </c>
    </row>
    <row r="1333" spans="1:16" ht="25.5" customHeight="1">
      <c r="A1333" s="227" t="s">
        <v>434</v>
      </c>
      <c r="B1333" s="110" t="s">
        <v>91</v>
      </c>
      <c r="C1333" s="224" t="s">
        <v>138</v>
      </c>
      <c r="D1333" s="224" t="s">
        <v>140</v>
      </c>
      <c r="E1333" s="225" t="s">
        <v>762</v>
      </c>
      <c r="F1333" s="224" t="s">
        <v>435</v>
      </c>
      <c r="G1333" s="224"/>
      <c r="H1333" s="120">
        <f t="shared" ref="H1333:P1333" si="454">H1334</f>
        <v>27.8</v>
      </c>
      <c r="I1333" s="120">
        <f t="shared" si="454"/>
        <v>0</v>
      </c>
      <c r="J1333" s="231">
        <f t="shared" si="446"/>
        <v>27.8</v>
      </c>
      <c r="K1333" s="120">
        <f t="shared" si="454"/>
        <v>27.8</v>
      </c>
      <c r="L1333" s="120">
        <f t="shared" si="454"/>
        <v>0</v>
      </c>
      <c r="M1333" s="120">
        <f t="shared" si="454"/>
        <v>27.8</v>
      </c>
      <c r="N1333" s="120">
        <f t="shared" si="454"/>
        <v>27.8</v>
      </c>
      <c r="O1333" s="120">
        <f t="shared" si="454"/>
        <v>0</v>
      </c>
      <c r="P1333" s="120">
        <f t="shared" si="454"/>
        <v>27.8</v>
      </c>
    </row>
    <row r="1334" spans="1:16">
      <c r="A1334" s="227" t="s">
        <v>9</v>
      </c>
      <c r="B1334" s="110" t="s">
        <v>91</v>
      </c>
      <c r="C1334" s="224" t="s">
        <v>138</v>
      </c>
      <c r="D1334" s="224" t="s">
        <v>140</v>
      </c>
      <c r="E1334" s="225" t="s">
        <v>762</v>
      </c>
      <c r="F1334" s="224" t="s">
        <v>880</v>
      </c>
      <c r="G1334" s="224" t="s">
        <v>10</v>
      </c>
      <c r="H1334" s="233">
        <v>27.8</v>
      </c>
      <c r="I1334" s="233"/>
      <c r="J1334" s="231">
        <f t="shared" si="446"/>
        <v>27.8</v>
      </c>
      <c r="K1334" s="118">
        <v>27.8</v>
      </c>
      <c r="L1334" s="118"/>
      <c r="M1334" s="231">
        <f t="shared" si="448"/>
        <v>27.8</v>
      </c>
      <c r="N1334" s="118">
        <v>27.8</v>
      </c>
      <c r="O1334" s="272"/>
      <c r="P1334" s="281">
        <f t="shared" si="449"/>
        <v>27.8</v>
      </c>
    </row>
    <row r="1335" spans="1:16" ht="38.25" hidden="1">
      <c r="A1335" s="227" t="s">
        <v>127</v>
      </c>
      <c r="B1335" s="110" t="s">
        <v>91</v>
      </c>
      <c r="C1335" s="224" t="s">
        <v>138</v>
      </c>
      <c r="D1335" s="224" t="s">
        <v>140</v>
      </c>
      <c r="E1335" s="225" t="s">
        <v>762</v>
      </c>
      <c r="F1335" s="224" t="s">
        <v>126</v>
      </c>
      <c r="G1335" s="224"/>
      <c r="H1335" s="228">
        <f t="shared" ref="H1335:K1335" si="455">H1336</f>
        <v>0</v>
      </c>
      <c r="I1335" s="228"/>
      <c r="J1335" s="231">
        <f t="shared" si="446"/>
        <v>0</v>
      </c>
      <c r="K1335" s="228">
        <f t="shared" si="455"/>
        <v>0</v>
      </c>
      <c r="L1335" s="228"/>
      <c r="M1335" s="231">
        <f t="shared" si="448"/>
        <v>0</v>
      </c>
      <c r="N1335" s="118"/>
      <c r="O1335" s="272"/>
      <c r="P1335" s="281">
        <f t="shared" si="449"/>
        <v>0</v>
      </c>
    </row>
    <row r="1336" spans="1:16" hidden="1">
      <c r="A1336" s="227" t="s">
        <v>9</v>
      </c>
      <c r="B1336" s="110" t="s">
        <v>91</v>
      </c>
      <c r="C1336" s="224" t="s">
        <v>138</v>
      </c>
      <c r="D1336" s="224" t="s">
        <v>140</v>
      </c>
      <c r="E1336" s="225" t="s">
        <v>762</v>
      </c>
      <c r="F1336" s="224" t="s">
        <v>126</v>
      </c>
      <c r="G1336" s="224" t="s">
        <v>10</v>
      </c>
      <c r="H1336" s="233"/>
      <c r="I1336" s="233"/>
      <c r="J1336" s="231">
        <f t="shared" si="446"/>
        <v>0</v>
      </c>
      <c r="K1336" s="118"/>
      <c r="L1336" s="118"/>
      <c r="M1336" s="231">
        <f t="shared" si="448"/>
        <v>0</v>
      </c>
      <c r="N1336" s="118"/>
      <c r="O1336" s="272"/>
      <c r="P1336" s="281">
        <f t="shared" si="449"/>
        <v>0</v>
      </c>
    </row>
    <row r="1337" spans="1:16" ht="39" customHeight="1">
      <c r="A1337" s="87" t="s">
        <v>415</v>
      </c>
      <c r="B1337" s="52" t="s">
        <v>405</v>
      </c>
      <c r="C1337" s="52"/>
      <c r="D1337" s="25"/>
      <c r="E1337" s="25"/>
      <c r="F1337" s="25"/>
      <c r="G1337" s="25"/>
      <c r="H1337" s="53">
        <f t="shared" ref="H1337:P1337" si="456">H1338+H1339+H1340</f>
        <v>1692.0440000000001</v>
      </c>
      <c r="I1337" s="53">
        <f t="shared" si="456"/>
        <v>280</v>
      </c>
      <c r="J1337" s="231">
        <f t="shared" si="446"/>
        <v>1972.0440000000001</v>
      </c>
      <c r="K1337" s="53">
        <f t="shared" si="456"/>
        <v>900</v>
      </c>
      <c r="L1337" s="53">
        <f t="shared" si="456"/>
        <v>0</v>
      </c>
      <c r="M1337" s="53">
        <f t="shared" si="456"/>
        <v>900</v>
      </c>
      <c r="N1337" s="53">
        <f t="shared" si="456"/>
        <v>900</v>
      </c>
      <c r="O1337" s="53">
        <f t="shared" si="456"/>
        <v>0</v>
      </c>
      <c r="P1337" s="53">
        <f t="shared" si="456"/>
        <v>900</v>
      </c>
    </row>
    <row r="1338" spans="1:16">
      <c r="A1338" s="87" t="s">
        <v>9</v>
      </c>
      <c r="B1338" s="52" t="s">
        <v>405</v>
      </c>
      <c r="C1338" s="52"/>
      <c r="D1338" s="25"/>
      <c r="E1338" s="25"/>
      <c r="F1338" s="25"/>
      <c r="G1338" s="25" t="s">
        <v>10</v>
      </c>
      <c r="H1338" s="53">
        <f>H1347+H1354+H1358+H1383+H1390+H1396+H1373+H1350+H1367+H1361</f>
        <v>1692.0440000000001</v>
      </c>
      <c r="I1338" s="53">
        <f t="shared" ref="I1338:P1338" si="457">I1347+I1354+I1358+I1383+I1390+I1396+I1373+I1350+I1367+I1361</f>
        <v>280</v>
      </c>
      <c r="J1338" s="53">
        <f t="shared" si="457"/>
        <v>1972.0440000000001</v>
      </c>
      <c r="K1338" s="53">
        <f t="shared" si="457"/>
        <v>900</v>
      </c>
      <c r="L1338" s="53">
        <f t="shared" si="457"/>
        <v>0</v>
      </c>
      <c r="M1338" s="53">
        <f t="shared" si="457"/>
        <v>900</v>
      </c>
      <c r="N1338" s="53">
        <f t="shared" si="457"/>
        <v>900</v>
      </c>
      <c r="O1338" s="53">
        <f t="shared" si="457"/>
        <v>0</v>
      </c>
      <c r="P1338" s="53">
        <f t="shared" si="457"/>
        <v>900</v>
      </c>
    </row>
    <row r="1339" spans="1:16">
      <c r="A1339" s="87" t="s">
        <v>11</v>
      </c>
      <c r="B1339" s="52" t="s">
        <v>405</v>
      </c>
      <c r="C1339" s="52"/>
      <c r="D1339" s="25"/>
      <c r="E1339" s="25"/>
      <c r="F1339" s="25"/>
      <c r="G1339" s="25" t="s">
        <v>12</v>
      </c>
      <c r="H1339" s="53">
        <f t="shared" ref="H1339:P1339" si="458">H1419</f>
        <v>0</v>
      </c>
      <c r="I1339" s="53">
        <f t="shared" si="458"/>
        <v>0</v>
      </c>
      <c r="J1339" s="231">
        <f t="shared" si="446"/>
        <v>0</v>
      </c>
      <c r="K1339" s="53">
        <f t="shared" si="458"/>
        <v>0</v>
      </c>
      <c r="L1339" s="53">
        <f t="shared" si="458"/>
        <v>0</v>
      </c>
      <c r="M1339" s="53">
        <f t="shared" si="458"/>
        <v>0</v>
      </c>
      <c r="N1339" s="53">
        <f t="shared" si="458"/>
        <v>0</v>
      </c>
      <c r="O1339" s="53">
        <f t="shared" si="458"/>
        <v>0</v>
      </c>
      <c r="P1339" s="53">
        <f t="shared" si="458"/>
        <v>0</v>
      </c>
    </row>
    <row r="1340" spans="1:16">
      <c r="A1340" s="87" t="s">
        <v>629</v>
      </c>
      <c r="B1340" s="52" t="s">
        <v>405</v>
      </c>
      <c r="C1340" s="52"/>
      <c r="D1340" s="25"/>
      <c r="E1340" s="25"/>
      <c r="F1340" s="25"/>
      <c r="G1340" s="25" t="s">
        <v>197</v>
      </c>
      <c r="H1340" s="53">
        <f t="shared" ref="H1340:P1340" si="459">H1408</f>
        <v>0</v>
      </c>
      <c r="I1340" s="53">
        <f t="shared" si="459"/>
        <v>0</v>
      </c>
      <c r="J1340" s="231">
        <f t="shared" si="446"/>
        <v>0</v>
      </c>
      <c r="K1340" s="53">
        <f t="shared" si="459"/>
        <v>0</v>
      </c>
      <c r="L1340" s="53">
        <f t="shared" si="459"/>
        <v>0</v>
      </c>
      <c r="M1340" s="53">
        <f t="shared" si="459"/>
        <v>0</v>
      </c>
      <c r="N1340" s="53">
        <f t="shared" si="459"/>
        <v>0</v>
      </c>
      <c r="O1340" s="53">
        <f t="shared" si="459"/>
        <v>0</v>
      </c>
      <c r="P1340" s="53">
        <f t="shared" si="459"/>
        <v>0</v>
      </c>
    </row>
    <row r="1341" spans="1:16">
      <c r="A1341" s="87" t="s">
        <v>411</v>
      </c>
      <c r="B1341" s="88" t="s">
        <v>405</v>
      </c>
      <c r="C1341" s="52" t="s">
        <v>13</v>
      </c>
      <c r="D1341" s="209"/>
      <c r="E1341" s="25"/>
      <c r="F1341" s="25"/>
      <c r="G1341" s="25"/>
      <c r="H1341" s="53">
        <f t="shared" ref="H1341:P1342" si="460">H1342</f>
        <v>661.34400000000005</v>
      </c>
      <c r="I1341" s="53">
        <f t="shared" si="460"/>
        <v>280</v>
      </c>
      <c r="J1341" s="231">
        <f t="shared" si="446"/>
        <v>941.34400000000005</v>
      </c>
      <c r="K1341" s="53">
        <f t="shared" si="460"/>
        <v>300</v>
      </c>
      <c r="L1341" s="53">
        <f t="shared" si="460"/>
        <v>0</v>
      </c>
      <c r="M1341" s="53">
        <f t="shared" si="460"/>
        <v>300</v>
      </c>
      <c r="N1341" s="53">
        <f t="shared" si="460"/>
        <v>300</v>
      </c>
      <c r="O1341" s="53">
        <f t="shared" si="460"/>
        <v>0</v>
      </c>
      <c r="P1341" s="53">
        <f t="shared" si="460"/>
        <v>300</v>
      </c>
    </row>
    <row r="1342" spans="1:16" ht="28.5" customHeight="1">
      <c r="A1342" s="87" t="s">
        <v>50</v>
      </c>
      <c r="B1342" s="88" t="s">
        <v>405</v>
      </c>
      <c r="C1342" s="52" t="s">
        <v>13</v>
      </c>
      <c r="D1342" s="25" t="s">
        <v>51</v>
      </c>
      <c r="E1342" s="25"/>
      <c r="F1342" s="25"/>
      <c r="G1342" s="25"/>
      <c r="H1342" s="53">
        <f t="shared" si="460"/>
        <v>661.34400000000005</v>
      </c>
      <c r="I1342" s="53">
        <f t="shared" si="460"/>
        <v>280</v>
      </c>
      <c r="J1342" s="231">
        <f t="shared" si="446"/>
        <v>941.34400000000005</v>
      </c>
      <c r="K1342" s="53">
        <f t="shared" si="460"/>
        <v>300</v>
      </c>
      <c r="L1342" s="53">
        <f t="shared" si="460"/>
        <v>0</v>
      </c>
      <c r="M1342" s="53">
        <f t="shared" si="460"/>
        <v>300</v>
      </c>
      <c r="N1342" s="53">
        <f t="shared" si="460"/>
        <v>300</v>
      </c>
      <c r="O1342" s="53">
        <f t="shared" si="460"/>
        <v>0</v>
      </c>
      <c r="P1342" s="53">
        <f t="shared" si="460"/>
        <v>300</v>
      </c>
    </row>
    <row r="1343" spans="1:16" ht="28.5" customHeight="1">
      <c r="A1343" s="36" t="s">
        <v>43</v>
      </c>
      <c r="B1343" s="88" t="s">
        <v>405</v>
      </c>
      <c r="C1343" s="52" t="s">
        <v>13</v>
      </c>
      <c r="D1343" s="25" t="s">
        <v>51</v>
      </c>
      <c r="E1343" s="25" t="s">
        <v>660</v>
      </c>
      <c r="F1343" s="25"/>
      <c r="G1343" s="25"/>
      <c r="H1343" s="53">
        <f t="shared" ref="H1343:P1343" si="461">H1344+H1351+H1355</f>
        <v>661.34400000000005</v>
      </c>
      <c r="I1343" s="53">
        <f t="shared" si="461"/>
        <v>280</v>
      </c>
      <c r="J1343" s="231">
        <f t="shared" si="446"/>
        <v>941.34400000000005</v>
      </c>
      <c r="K1343" s="53">
        <f t="shared" si="461"/>
        <v>300</v>
      </c>
      <c r="L1343" s="53">
        <f t="shared" si="461"/>
        <v>0</v>
      </c>
      <c r="M1343" s="53">
        <f t="shared" si="461"/>
        <v>300</v>
      </c>
      <c r="N1343" s="53">
        <f t="shared" si="461"/>
        <v>300</v>
      </c>
      <c r="O1343" s="53">
        <f t="shared" si="461"/>
        <v>0</v>
      </c>
      <c r="P1343" s="53">
        <f t="shared" si="461"/>
        <v>300</v>
      </c>
    </row>
    <row r="1344" spans="1:16" ht="43.5" customHeight="1">
      <c r="A1344" s="36" t="s">
        <v>240</v>
      </c>
      <c r="B1344" s="111" t="s">
        <v>405</v>
      </c>
      <c r="C1344" s="223" t="s">
        <v>13</v>
      </c>
      <c r="D1344" s="223" t="s">
        <v>51</v>
      </c>
      <c r="E1344" s="22" t="s">
        <v>792</v>
      </c>
      <c r="F1344" s="223"/>
      <c r="G1344" s="223"/>
      <c r="H1344" s="120">
        <f t="shared" ref="H1344:P1344" si="462">H1345+H1348</f>
        <v>100</v>
      </c>
      <c r="I1344" s="120">
        <f t="shared" si="462"/>
        <v>50</v>
      </c>
      <c r="J1344" s="231">
        <f t="shared" si="446"/>
        <v>150</v>
      </c>
      <c r="K1344" s="120">
        <f t="shared" si="462"/>
        <v>100</v>
      </c>
      <c r="L1344" s="120">
        <f t="shared" si="462"/>
        <v>0</v>
      </c>
      <c r="M1344" s="120">
        <f t="shared" si="462"/>
        <v>100</v>
      </c>
      <c r="N1344" s="120">
        <f t="shared" si="462"/>
        <v>100</v>
      </c>
      <c r="O1344" s="120">
        <f t="shared" si="462"/>
        <v>0</v>
      </c>
      <c r="P1344" s="120">
        <f t="shared" si="462"/>
        <v>100</v>
      </c>
    </row>
    <row r="1345" spans="1:16" ht="38.25">
      <c r="A1345" s="226" t="s">
        <v>35</v>
      </c>
      <c r="B1345" s="110" t="s">
        <v>405</v>
      </c>
      <c r="C1345" s="224" t="s">
        <v>13</v>
      </c>
      <c r="D1345" s="224" t="s">
        <v>51</v>
      </c>
      <c r="E1345" s="225" t="s">
        <v>792</v>
      </c>
      <c r="F1345" s="224" t="s">
        <v>27</v>
      </c>
      <c r="G1345" s="224"/>
      <c r="H1345" s="120">
        <f t="shared" ref="H1345:P1346" si="463">H1346</f>
        <v>100</v>
      </c>
      <c r="I1345" s="120">
        <f t="shared" si="463"/>
        <v>50</v>
      </c>
      <c r="J1345" s="231">
        <f t="shared" si="446"/>
        <v>150</v>
      </c>
      <c r="K1345" s="120">
        <f t="shared" si="463"/>
        <v>100</v>
      </c>
      <c r="L1345" s="120">
        <f t="shared" si="463"/>
        <v>0</v>
      </c>
      <c r="M1345" s="120">
        <f t="shared" si="463"/>
        <v>100</v>
      </c>
      <c r="N1345" s="120">
        <f t="shared" si="463"/>
        <v>100</v>
      </c>
      <c r="O1345" s="120">
        <f t="shared" si="463"/>
        <v>0</v>
      </c>
      <c r="P1345" s="120">
        <f t="shared" si="463"/>
        <v>100</v>
      </c>
    </row>
    <row r="1346" spans="1:16" ht="39" customHeight="1">
      <c r="A1346" s="226" t="s">
        <v>28</v>
      </c>
      <c r="B1346" s="110" t="s">
        <v>405</v>
      </c>
      <c r="C1346" s="224" t="s">
        <v>13</v>
      </c>
      <c r="D1346" s="224" t="s">
        <v>51</v>
      </c>
      <c r="E1346" s="225" t="s">
        <v>792</v>
      </c>
      <c r="F1346" s="224" t="s">
        <v>29</v>
      </c>
      <c r="G1346" s="224"/>
      <c r="H1346" s="120">
        <f t="shared" si="463"/>
        <v>100</v>
      </c>
      <c r="I1346" s="120">
        <f t="shared" si="463"/>
        <v>50</v>
      </c>
      <c r="J1346" s="231">
        <f t="shared" si="446"/>
        <v>150</v>
      </c>
      <c r="K1346" s="120">
        <f t="shared" si="463"/>
        <v>100</v>
      </c>
      <c r="L1346" s="120">
        <f t="shared" si="463"/>
        <v>0</v>
      </c>
      <c r="M1346" s="120">
        <f t="shared" si="463"/>
        <v>100</v>
      </c>
      <c r="N1346" s="120">
        <f t="shared" si="463"/>
        <v>100</v>
      </c>
      <c r="O1346" s="120">
        <f t="shared" si="463"/>
        <v>0</v>
      </c>
      <c r="P1346" s="120">
        <f t="shared" si="463"/>
        <v>100</v>
      </c>
    </row>
    <row r="1347" spans="1:16">
      <c r="A1347" s="226" t="s">
        <v>9</v>
      </c>
      <c r="B1347" s="110" t="s">
        <v>405</v>
      </c>
      <c r="C1347" s="224" t="s">
        <v>13</v>
      </c>
      <c r="D1347" s="224" t="s">
        <v>51</v>
      </c>
      <c r="E1347" s="225" t="s">
        <v>792</v>
      </c>
      <c r="F1347" s="224" t="s">
        <v>29</v>
      </c>
      <c r="G1347" s="224" t="s">
        <v>10</v>
      </c>
      <c r="H1347" s="233">
        <v>100</v>
      </c>
      <c r="I1347" s="233">
        <v>50</v>
      </c>
      <c r="J1347" s="231">
        <f t="shared" si="446"/>
        <v>150</v>
      </c>
      <c r="K1347" s="120">
        <v>100</v>
      </c>
      <c r="L1347" s="120"/>
      <c r="M1347" s="231">
        <f t="shared" si="448"/>
        <v>100</v>
      </c>
      <c r="N1347" s="120">
        <v>100</v>
      </c>
      <c r="O1347" s="272"/>
      <c r="P1347" s="281">
        <f t="shared" si="449"/>
        <v>100</v>
      </c>
    </row>
    <row r="1348" spans="1:16" ht="13.5" hidden="1" customHeight="1">
      <c r="A1348" s="226" t="s">
        <v>30</v>
      </c>
      <c r="B1348" s="110" t="s">
        <v>405</v>
      </c>
      <c r="C1348" s="224" t="s">
        <v>13</v>
      </c>
      <c r="D1348" s="224" t="s">
        <v>51</v>
      </c>
      <c r="E1348" s="225" t="s">
        <v>792</v>
      </c>
      <c r="F1348" s="224" t="s">
        <v>31</v>
      </c>
      <c r="G1348" s="224"/>
      <c r="H1348" s="228">
        <f t="shared" ref="H1348:N1349" si="464">H1349</f>
        <v>0</v>
      </c>
      <c r="I1348" s="228"/>
      <c r="J1348" s="231">
        <f t="shared" si="446"/>
        <v>0</v>
      </c>
      <c r="K1348" s="228">
        <f t="shared" si="464"/>
        <v>0</v>
      </c>
      <c r="L1348" s="228"/>
      <c r="M1348" s="231">
        <f t="shared" si="448"/>
        <v>0</v>
      </c>
      <c r="N1348" s="228">
        <f t="shared" si="464"/>
        <v>0</v>
      </c>
      <c r="O1348" s="272"/>
      <c r="P1348" s="281">
        <f t="shared" si="449"/>
        <v>0</v>
      </c>
    </row>
    <row r="1349" spans="1:16" ht="13.5" hidden="1" customHeight="1">
      <c r="A1349" s="226" t="s">
        <v>844</v>
      </c>
      <c r="B1349" s="110" t="s">
        <v>405</v>
      </c>
      <c r="C1349" s="224" t="s">
        <v>13</v>
      </c>
      <c r="D1349" s="224" t="s">
        <v>51</v>
      </c>
      <c r="E1349" s="225" t="s">
        <v>792</v>
      </c>
      <c r="F1349" s="224" t="s">
        <v>842</v>
      </c>
      <c r="G1349" s="224"/>
      <c r="H1349" s="228">
        <f t="shared" si="464"/>
        <v>0</v>
      </c>
      <c r="I1349" s="228"/>
      <c r="J1349" s="231">
        <f t="shared" si="446"/>
        <v>0</v>
      </c>
      <c r="K1349" s="228">
        <f t="shared" si="464"/>
        <v>0</v>
      </c>
      <c r="L1349" s="228"/>
      <c r="M1349" s="231">
        <f t="shared" si="448"/>
        <v>0</v>
      </c>
      <c r="N1349" s="228">
        <f t="shared" si="464"/>
        <v>0</v>
      </c>
      <c r="O1349" s="272"/>
      <c r="P1349" s="281">
        <f t="shared" si="449"/>
        <v>0</v>
      </c>
    </row>
    <row r="1350" spans="1:16" hidden="1">
      <c r="A1350" s="226" t="s">
        <v>9</v>
      </c>
      <c r="B1350" s="110" t="s">
        <v>405</v>
      </c>
      <c r="C1350" s="224" t="s">
        <v>13</v>
      </c>
      <c r="D1350" s="224" t="s">
        <v>51</v>
      </c>
      <c r="E1350" s="225" t="s">
        <v>792</v>
      </c>
      <c r="F1350" s="224" t="s">
        <v>842</v>
      </c>
      <c r="G1350" s="224" t="s">
        <v>10</v>
      </c>
      <c r="H1350" s="233"/>
      <c r="I1350" s="233"/>
      <c r="J1350" s="231">
        <f t="shared" si="446"/>
        <v>0</v>
      </c>
      <c r="K1350" s="118"/>
      <c r="L1350" s="118"/>
      <c r="M1350" s="231">
        <f t="shared" si="448"/>
        <v>0</v>
      </c>
      <c r="N1350" s="118"/>
      <c r="O1350" s="272"/>
      <c r="P1350" s="281">
        <f t="shared" si="449"/>
        <v>0</v>
      </c>
    </row>
    <row r="1351" spans="1:16" ht="60.75" customHeight="1">
      <c r="A1351" s="20" t="s">
        <v>55</v>
      </c>
      <c r="B1351" s="75" t="s">
        <v>405</v>
      </c>
      <c r="C1351" s="224" t="s">
        <v>13</v>
      </c>
      <c r="D1351" s="224" t="s">
        <v>51</v>
      </c>
      <c r="E1351" s="225" t="s">
        <v>665</v>
      </c>
      <c r="F1351" s="224"/>
      <c r="G1351" s="224"/>
      <c r="H1351" s="120">
        <f t="shared" ref="H1351:P1353" si="465">H1352</f>
        <v>461.34399999999999</v>
      </c>
      <c r="I1351" s="120">
        <f t="shared" si="465"/>
        <v>113.46382</v>
      </c>
      <c r="J1351" s="231">
        <f t="shared" si="446"/>
        <v>574.80781999999999</v>
      </c>
      <c r="K1351" s="120">
        <f t="shared" si="465"/>
        <v>100</v>
      </c>
      <c r="L1351" s="120">
        <f t="shared" si="465"/>
        <v>0</v>
      </c>
      <c r="M1351" s="120">
        <f t="shared" si="465"/>
        <v>100</v>
      </c>
      <c r="N1351" s="120">
        <f t="shared" si="465"/>
        <v>100</v>
      </c>
      <c r="O1351" s="120">
        <f t="shared" si="465"/>
        <v>0</v>
      </c>
      <c r="P1351" s="120">
        <f t="shared" si="465"/>
        <v>100</v>
      </c>
    </row>
    <row r="1352" spans="1:16" ht="38.25">
      <c r="A1352" s="226" t="s">
        <v>35</v>
      </c>
      <c r="B1352" s="110" t="s">
        <v>405</v>
      </c>
      <c r="C1352" s="224" t="s">
        <v>13</v>
      </c>
      <c r="D1352" s="224" t="s">
        <v>51</v>
      </c>
      <c r="E1352" s="225" t="s">
        <v>665</v>
      </c>
      <c r="F1352" s="224" t="s">
        <v>27</v>
      </c>
      <c r="G1352" s="224"/>
      <c r="H1352" s="120">
        <f t="shared" si="465"/>
        <v>461.34399999999999</v>
      </c>
      <c r="I1352" s="120">
        <f t="shared" si="465"/>
        <v>113.46382</v>
      </c>
      <c r="J1352" s="231">
        <f t="shared" si="446"/>
        <v>574.80781999999999</v>
      </c>
      <c r="K1352" s="120">
        <f t="shared" si="465"/>
        <v>100</v>
      </c>
      <c r="L1352" s="120">
        <f t="shared" si="465"/>
        <v>0</v>
      </c>
      <c r="M1352" s="120">
        <f t="shared" si="465"/>
        <v>100</v>
      </c>
      <c r="N1352" s="120">
        <f t="shared" si="465"/>
        <v>100</v>
      </c>
      <c r="O1352" s="120">
        <f t="shared" si="465"/>
        <v>0</v>
      </c>
      <c r="P1352" s="120">
        <f t="shared" si="465"/>
        <v>100</v>
      </c>
    </row>
    <row r="1353" spans="1:16" ht="39" customHeight="1">
      <c r="A1353" s="226" t="s">
        <v>28</v>
      </c>
      <c r="B1353" s="110" t="s">
        <v>405</v>
      </c>
      <c r="C1353" s="224" t="s">
        <v>13</v>
      </c>
      <c r="D1353" s="224" t="s">
        <v>51</v>
      </c>
      <c r="E1353" s="225" t="s">
        <v>665</v>
      </c>
      <c r="F1353" s="224" t="s">
        <v>29</v>
      </c>
      <c r="G1353" s="224"/>
      <c r="H1353" s="120">
        <f t="shared" si="465"/>
        <v>461.34399999999999</v>
      </c>
      <c r="I1353" s="120">
        <f t="shared" si="465"/>
        <v>113.46382</v>
      </c>
      <c r="J1353" s="231">
        <f t="shared" si="446"/>
        <v>574.80781999999999</v>
      </c>
      <c r="K1353" s="120">
        <f t="shared" si="465"/>
        <v>100</v>
      </c>
      <c r="L1353" s="120">
        <f t="shared" si="465"/>
        <v>0</v>
      </c>
      <c r="M1353" s="120">
        <f t="shared" si="465"/>
        <v>100</v>
      </c>
      <c r="N1353" s="120">
        <f t="shared" si="465"/>
        <v>100</v>
      </c>
      <c r="O1353" s="120">
        <f t="shared" si="465"/>
        <v>0</v>
      </c>
      <c r="P1353" s="120">
        <f t="shared" si="465"/>
        <v>100</v>
      </c>
    </row>
    <row r="1354" spans="1:16">
      <c r="A1354" s="226" t="s">
        <v>9</v>
      </c>
      <c r="B1354" s="110" t="s">
        <v>405</v>
      </c>
      <c r="C1354" s="224" t="s">
        <v>13</v>
      </c>
      <c r="D1354" s="224" t="s">
        <v>51</v>
      </c>
      <c r="E1354" s="225" t="s">
        <v>665</v>
      </c>
      <c r="F1354" s="224" t="s">
        <v>29</v>
      </c>
      <c r="G1354" s="224" t="s">
        <v>10</v>
      </c>
      <c r="H1354" s="233">
        <v>461.34399999999999</v>
      </c>
      <c r="I1354" s="233">
        <f>3.46382+110</f>
        <v>113.46382</v>
      </c>
      <c r="J1354" s="291">
        <f t="shared" si="446"/>
        <v>574.80781999999999</v>
      </c>
      <c r="K1354" s="120">
        <v>100</v>
      </c>
      <c r="L1354" s="120"/>
      <c r="M1354" s="231">
        <f t="shared" si="448"/>
        <v>100</v>
      </c>
      <c r="N1354" s="120">
        <v>100</v>
      </c>
      <c r="O1354" s="272"/>
      <c r="P1354" s="281">
        <f t="shared" si="449"/>
        <v>100</v>
      </c>
    </row>
    <row r="1355" spans="1:16" ht="80.25" customHeight="1">
      <c r="A1355" s="92" t="s">
        <v>592</v>
      </c>
      <c r="B1355" s="75" t="s">
        <v>405</v>
      </c>
      <c r="C1355" s="224" t="s">
        <v>13</v>
      </c>
      <c r="D1355" s="224" t="s">
        <v>51</v>
      </c>
      <c r="E1355" s="225" t="s">
        <v>801</v>
      </c>
      <c r="F1355" s="224"/>
      <c r="G1355" s="224"/>
      <c r="H1355" s="120">
        <f>H1356+H1359</f>
        <v>100</v>
      </c>
      <c r="I1355" s="120">
        <f t="shared" ref="I1355:P1355" si="466">I1356+I1359</f>
        <v>116.53618</v>
      </c>
      <c r="J1355" s="120">
        <f t="shared" si="466"/>
        <v>216.53618</v>
      </c>
      <c r="K1355" s="120">
        <f t="shared" si="466"/>
        <v>100</v>
      </c>
      <c r="L1355" s="120">
        <f t="shared" si="466"/>
        <v>0</v>
      </c>
      <c r="M1355" s="120">
        <f t="shared" si="466"/>
        <v>100</v>
      </c>
      <c r="N1355" s="120">
        <f t="shared" si="466"/>
        <v>100</v>
      </c>
      <c r="O1355" s="120">
        <f t="shared" si="466"/>
        <v>0</v>
      </c>
      <c r="P1355" s="120">
        <f t="shared" si="466"/>
        <v>100</v>
      </c>
    </row>
    <row r="1356" spans="1:16" ht="38.25">
      <c r="A1356" s="226" t="s">
        <v>35</v>
      </c>
      <c r="B1356" s="110" t="s">
        <v>405</v>
      </c>
      <c r="C1356" s="224" t="s">
        <v>13</v>
      </c>
      <c r="D1356" s="224" t="s">
        <v>51</v>
      </c>
      <c r="E1356" s="225" t="s">
        <v>801</v>
      </c>
      <c r="F1356" s="224" t="s">
        <v>27</v>
      </c>
      <c r="G1356" s="224"/>
      <c r="H1356" s="120">
        <f t="shared" ref="H1356:P1357" si="467">H1357</f>
        <v>100</v>
      </c>
      <c r="I1356" s="120">
        <f t="shared" si="467"/>
        <v>115.03618</v>
      </c>
      <c r="J1356" s="231">
        <f t="shared" si="446"/>
        <v>215.03618</v>
      </c>
      <c r="K1356" s="120">
        <f t="shared" si="467"/>
        <v>100</v>
      </c>
      <c r="L1356" s="120">
        <f t="shared" si="467"/>
        <v>0</v>
      </c>
      <c r="M1356" s="120">
        <f t="shared" si="467"/>
        <v>100</v>
      </c>
      <c r="N1356" s="120">
        <f t="shared" si="467"/>
        <v>100</v>
      </c>
      <c r="O1356" s="120">
        <f t="shared" si="467"/>
        <v>0</v>
      </c>
      <c r="P1356" s="120">
        <f t="shared" si="467"/>
        <v>100</v>
      </c>
    </row>
    <row r="1357" spans="1:16" ht="42" customHeight="1">
      <c r="A1357" s="226" t="s">
        <v>28</v>
      </c>
      <c r="B1357" s="110" t="s">
        <v>405</v>
      </c>
      <c r="C1357" s="224" t="s">
        <v>13</v>
      </c>
      <c r="D1357" s="224" t="s">
        <v>51</v>
      </c>
      <c r="E1357" s="225" t="s">
        <v>801</v>
      </c>
      <c r="F1357" s="224" t="s">
        <v>29</v>
      </c>
      <c r="G1357" s="224"/>
      <c r="H1357" s="120">
        <f t="shared" si="467"/>
        <v>100</v>
      </c>
      <c r="I1357" s="120">
        <f t="shared" si="467"/>
        <v>115.03618</v>
      </c>
      <c r="J1357" s="231">
        <f t="shared" si="446"/>
        <v>215.03618</v>
      </c>
      <c r="K1357" s="120">
        <f t="shared" si="467"/>
        <v>100</v>
      </c>
      <c r="L1357" s="120">
        <f t="shared" si="467"/>
        <v>0</v>
      </c>
      <c r="M1357" s="120">
        <f t="shared" si="467"/>
        <v>100</v>
      </c>
      <c r="N1357" s="120">
        <f t="shared" si="467"/>
        <v>100</v>
      </c>
      <c r="O1357" s="120">
        <f t="shared" si="467"/>
        <v>0</v>
      </c>
      <c r="P1357" s="120">
        <f t="shared" si="467"/>
        <v>100</v>
      </c>
    </row>
    <row r="1358" spans="1:16">
      <c r="A1358" s="226" t="s">
        <v>9</v>
      </c>
      <c r="B1358" s="110" t="s">
        <v>405</v>
      </c>
      <c r="C1358" s="224" t="s">
        <v>13</v>
      </c>
      <c r="D1358" s="224" t="s">
        <v>51</v>
      </c>
      <c r="E1358" s="225" t="s">
        <v>801</v>
      </c>
      <c r="F1358" s="224" t="s">
        <v>29</v>
      </c>
      <c r="G1358" s="224" t="s">
        <v>10</v>
      </c>
      <c r="H1358" s="233">
        <v>100</v>
      </c>
      <c r="I1358" s="233">
        <f>-3.46382-1.5+120</f>
        <v>115.03618</v>
      </c>
      <c r="J1358" s="231">
        <f t="shared" si="446"/>
        <v>215.03618</v>
      </c>
      <c r="K1358" s="120">
        <v>100</v>
      </c>
      <c r="L1358" s="120"/>
      <c r="M1358" s="231">
        <f t="shared" si="448"/>
        <v>100</v>
      </c>
      <c r="N1358" s="120">
        <v>100</v>
      </c>
      <c r="O1358" s="272"/>
      <c r="P1358" s="281">
        <f t="shared" si="449"/>
        <v>100</v>
      </c>
    </row>
    <row r="1359" spans="1:16">
      <c r="A1359" s="226" t="s">
        <v>30</v>
      </c>
      <c r="B1359" s="110" t="s">
        <v>405</v>
      </c>
      <c r="C1359" s="224" t="s">
        <v>13</v>
      </c>
      <c r="D1359" s="224" t="s">
        <v>51</v>
      </c>
      <c r="E1359" s="60" t="s">
        <v>801</v>
      </c>
      <c r="F1359" s="224" t="s">
        <v>31</v>
      </c>
      <c r="G1359" s="224"/>
      <c r="H1359" s="228">
        <f t="shared" ref="H1359:P1360" si="468">H1360</f>
        <v>0</v>
      </c>
      <c r="I1359" s="228">
        <f t="shared" si="468"/>
        <v>1.5</v>
      </c>
      <c r="J1359" s="231">
        <f t="shared" si="446"/>
        <v>1.5</v>
      </c>
      <c r="K1359" s="228">
        <f t="shared" si="468"/>
        <v>0</v>
      </c>
      <c r="L1359" s="228">
        <f t="shared" si="468"/>
        <v>0</v>
      </c>
      <c r="M1359" s="228">
        <f t="shared" si="468"/>
        <v>0</v>
      </c>
      <c r="N1359" s="228">
        <f t="shared" si="468"/>
        <v>0</v>
      </c>
      <c r="O1359" s="228">
        <f t="shared" si="468"/>
        <v>0</v>
      </c>
      <c r="P1359" s="228">
        <f t="shared" si="468"/>
        <v>0</v>
      </c>
    </row>
    <row r="1360" spans="1:16" ht="25.5">
      <c r="A1360" s="226" t="s">
        <v>32</v>
      </c>
      <c r="B1360" s="110" t="s">
        <v>405</v>
      </c>
      <c r="C1360" s="224" t="s">
        <v>13</v>
      </c>
      <c r="D1360" s="224" t="s">
        <v>51</v>
      </c>
      <c r="E1360" s="60" t="s">
        <v>801</v>
      </c>
      <c r="F1360" s="224" t="s">
        <v>33</v>
      </c>
      <c r="G1360" s="224"/>
      <c r="H1360" s="228">
        <f t="shared" si="468"/>
        <v>0</v>
      </c>
      <c r="I1360" s="228">
        <f t="shared" si="468"/>
        <v>1.5</v>
      </c>
      <c r="J1360" s="231">
        <f t="shared" si="446"/>
        <v>1.5</v>
      </c>
      <c r="K1360" s="228">
        <f t="shared" si="468"/>
        <v>0</v>
      </c>
      <c r="L1360" s="228">
        <f t="shared" si="468"/>
        <v>0</v>
      </c>
      <c r="M1360" s="228">
        <f t="shared" si="468"/>
        <v>0</v>
      </c>
      <c r="N1360" s="228">
        <f t="shared" si="468"/>
        <v>0</v>
      </c>
      <c r="O1360" s="228">
        <f t="shared" si="468"/>
        <v>0</v>
      </c>
      <c r="P1360" s="228">
        <f t="shared" si="468"/>
        <v>0</v>
      </c>
    </row>
    <row r="1361" spans="1:16">
      <c r="A1361" s="226" t="s">
        <v>94</v>
      </c>
      <c r="B1361" s="110" t="s">
        <v>405</v>
      </c>
      <c r="C1361" s="224" t="s">
        <v>13</v>
      </c>
      <c r="D1361" s="224" t="s">
        <v>51</v>
      </c>
      <c r="E1361" s="60" t="s">
        <v>801</v>
      </c>
      <c r="F1361" s="224" t="s">
        <v>33</v>
      </c>
      <c r="G1361" s="224" t="s">
        <v>10</v>
      </c>
      <c r="H1361" s="233"/>
      <c r="I1361" s="233">
        <v>1.5</v>
      </c>
      <c r="J1361" s="231">
        <f t="shared" si="446"/>
        <v>1.5</v>
      </c>
      <c r="K1361" s="120"/>
      <c r="L1361" s="120"/>
      <c r="M1361" s="231">
        <f t="shared" ref="M1361" si="469">K1361+L1361</f>
        <v>0</v>
      </c>
      <c r="N1361" s="120"/>
      <c r="O1361" s="272"/>
      <c r="P1361" s="281">
        <f t="shared" ref="P1361" si="470">N1361+O1361</f>
        <v>0</v>
      </c>
    </row>
    <row r="1362" spans="1:16">
      <c r="A1362" s="52" t="s">
        <v>399</v>
      </c>
      <c r="B1362" s="52" t="s">
        <v>405</v>
      </c>
      <c r="C1362" s="52" t="s">
        <v>65</v>
      </c>
      <c r="D1362" s="209"/>
      <c r="E1362" s="25"/>
      <c r="F1362" s="25"/>
      <c r="G1362" s="25"/>
      <c r="H1362" s="53">
        <f>H1368+H1378+H1363</f>
        <v>830.7</v>
      </c>
      <c r="I1362" s="53">
        <f t="shared" ref="I1362:P1362" si="471">I1368+I1378+I1363</f>
        <v>0</v>
      </c>
      <c r="J1362" s="53">
        <f t="shared" si="471"/>
        <v>830.7</v>
      </c>
      <c r="K1362" s="53">
        <f t="shared" si="471"/>
        <v>400</v>
      </c>
      <c r="L1362" s="53">
        <f t="shared" si="471"/>
        <v>0</v>
      </c>
      <c r="M1362" s="53">
        <f t="shared" si="471"/>
        <v>400</v>
      </c>
      <c r="N1362" s="53">
        <f t="shared" si="471"/>
        <v>400</v>
      </c>
      <c r="O1362" s="53">
        <f t="shared" si="471"/>
        <v>0</v>
      </c>
      <c r="P1362" s="53">
        <f t="shared" si="471"/>
        <v>400</v>
      </c>
    </row>
    <row r="1363" spans="1:16">
      <c r="A1363" s="52" t="s">
        <v>933</v>
      </c>
      <c r="B1363" s="52" t="s">
        <v>405</v>
      </c>
      <c r="C1363" s="52" t="s">
        <v>65</v>
      </c>
      <c r="D1363" s="256" t="s">
        <v>935</v>
      </c>
      <c r="E1363" s="25"/>
      <c r="F1363" s="25"/>
      <c r="G1363" s="25"/>
      <c r="H1363" s="53">
        <f>H1364</f>
        <v>430.7</v>
      </c>
      <c r="I1363" s="53">
        <f t="shared" ref="I1363:P1366" si="472">I1364</f>
        <v>0</v>
      </c>
      <c r="J1363" s="53">
        <f t="shared" si="472"/>
        <v>430.7</v>
      </c>
      <c r="K1363" s="53">
        <f t="shared" si="472"/>
        <v>0</v>
      </c>
      <c r="L1363" s="53">
        <f t="shared" si="472"/>
        <v>0</v>
      </c>
      <c r="M1363" s="53">
        <f t="shared" si="472"/>
        <v>0</v>
      </c>
      <c r="N1363" s="53">
        <f t="shared" si="472"/>
        <v>0</v>
      </c>
      <c r="O1363" s="53">
        <f t="shared" si="472"/>
        <v>0</v>
      </c>
      <c r="P1363" s="53">
        <f t="shared" si="472"/>
        <v>0</v>
      </c>
    </row>
    <row r="1364" spans="1:16" ht="63.75">
      <c r="A1364" s="88" t="s">
        <v>934</v>
      </c>
      <c r="B1364" s="88" t="s">
        <v>405</v>
      </c>
      <c r="C1364" s="88" t="s">
        <v>65</v>
      </c>
      <c r="D1364" s="209" t="s">
        <v>935</v>
      </c>
      <c r="E1364" s="11" t="s">
        <v>936</v>
      </c>
      <c r="F1364" s="25"/>
      <c r="G1364" s="25"/>
      <c r="H1364" s="53">
        <f>H1365</f>
        <v>430.7</v>
      </c>
      <c r="I1364" s="126">
        <f t="shared" si="472"/>
        <v>0</v>
      </c>
      <c r="J1364" s="126">
        <f t="shared" si="472"/>
        <v>430.7</v>
      </c>
      <c r="K1364" s="53">
        <f t="shared" si="472"/>
        <v>0</v>
      </c>
      <c r="L1364" s="53">
        <f t="shared" si="472"/>
        <v>0</v>
      </c>
      <c r="M1364" s="53">
        <f t="shared" si="472"/>
        <v>0</v>
      </c>
      <c r="N1364" s="53">
        <f t="shared" si="472"/>
        <v>0</v>
      </c>
      <c r="O1364" s="53">
        <f t="shared" si="472"/>
        <v>0</v>
      </c>
      <c r="P1364" s="53">
        <f t="shared" si="472"/>
        <v>0</v>
      </c>
    </row>
    <row r="1365" spans="1:16" ht="38.25">
      <c r="A1365" s="137" t="s">
        <v>35</v>
      </c>
      <c r="B1365" s="88" t="s">
        <v>405</v>
      </c>
      <c r="C1365" s="88" t="s">
        <v>65</v>
      </c>
      <c r="D1365" s="209" t="s">
        <v>935</v>
      </c>
      <c r="E1365" s="11" t="s">
        <v>936</v>
      </c>
      <c r="F1365" s="11" t="s">
        <v>27</v>
      </c>
      <c r="G1365" s="11"/>
      <c r="H1365" s="53">
        <f>H1366</f>
        <v>430.7</v>
      </c>
      <c r="I1365" s="126">
        <f t="shared" si="472"/>
        <v>0</v>
      </c>
      <c r="J1365" s="126">
        <f t="shared" si="472"/>
        <v>430.7</v>
      </c>
      <c r="K1365" s="53">
        <f t="shared" si="472"/>
        <v>0</v>
      </c>
      <c r="L1365" s="53">
        <f t="shared" si="472"/>
        <v>0</v>
      </c>
      <c r="M1365" s="53">
        <f t="shared" si="472"/>
        <v>0</v>
      </c>
      <c r="N1365" s="53">
        <f t="shared" si="472"/>
        <v>0</v>
      </c>
      <c r="O1365" s="53">
        <f t="shared" si="472"/>
        <v>0</v>
      </c>
      <c r="P1365" s="53">
        <f t="shared" si="472"/>
        <v>0</v>
      </c>
    </row>
    <row r="1366" spans="1:16" ht="51">
      <c r="A1366" s="137" t="s">
        <v>74</v>
      </c>
      <c r="B1366" s="88" t="s">
        <v>405</v>
      </c>
      <c r="C1366" s="88" t="s">
        <v>65</v>
      </c>
      <c r="D1366" s="209" t="s">
        <v>935</v>
      </c>
      <c r="E1366" s="11" t="s">
        <v>936</v>
      </c>
      <c r="F1366" s="11" t="s">
        <v>76</v>
      </c>
      <c r="G1366" s="11"/>
      <c r="H1366" s="53">
        <f>H1367</f>
        <v>430.7</v>
      </c>
      <c r="I1366" s="126">
        <f t="shared" si="472"/>
        <v>0</v>
      </c>
      <c r="J1366" s="126">
        <f t="shared" si="472"/>
        <v>430.7</v>
      </c>
      <c r="K1366" s="53">
        <f t="shared" si="472"/>
        <v>0</v>
      </c>
      <c r="L1366" s="53">
        <f t="shared" si="472"/>
        <v>0</v>
      </c>
      <c r="M1366" s="53">
        <f t="shared" si="472"/>
        <v>0</v>
      </c>
      <c r="N1366" s="53">
        <f t="shared" si="472"/>
        <v>0</v>
      </c>
      <c r="O1366" s="53">
        <f t="shared" si="472"/>
        <v>0</v>
      </c>
      <c r="P1366" s="53">
        <f t="shared" si="472"/>
        <v>0</v>
      </c>
    </row>
    <row r="1367" spans="1:16">
      <c r="A1367" s="64" t="s">
        <v>9</v>
      </c>
      <c r="B1367" s="88" t="s">
        <v>405</v>
      </c>
      <c r="C1367" s="88" t="s">
        <v>65</v>
      </c>
      <c r="D1367" s="209" t="s">
        <v>935</v>
      </c>
      <c r="E1367" s="11" t="s">
        <v>936</v>
      </c>
      <c r="F1367" s="11" t="s">
        <v>76</v>
      </c>
      <c r="G1367" s="11" t="s">
        <v>10</v>
      </c>
      <c r="H1367" s="53">
        <v>430.7</v>
      </c>
      <c r="I1367" s="126"/>
      <c r="J1367" s="233">
        <f>H1367+I1367</f>
        <v>430.7</v>
      </c>
      <c r="K1367" s="53"/>
      <c r="L1367" s="53"/>
      <c r="M1367" s="53">
        <f>K1367+L1367</f>
        <v>0</v>
      </c>
      <c r="N1367" s="53"/>
      <c r="O1367" s="53"/>
      <c r="P1367" s="53">
        <f>N1367+O1367</f>
        <v>0</v>
      </c>
    </row>
    <row r="1368" spans="1:16" s="249" customFormat="1" ht="25.5">
      <c r="A1368" s="21" t="s">
        <v>71</v>
      </c>
      <c r="B1368" s="76" t="s">
        <v>405</v>
      </c>
      <c r="C1368" s="22" t="s">
        <v>65</v>
      </c>
      <c r="D1368" s="22" t="s">
        <v>72</v>
      </c>
      <c r="E1368" s="247"/>
      <c r="F1368" s="247"/>
      <c r="G1368" s="247"/>
      <c r="H1368" s="53">
        <f t="shared" ref="H1368:P1368" si="473">H1370</f>
        <v>300</v>
      </c>
      <c r="I1368" s="53">
        <f t="shared" si="473"/>
        <v>0</v>
      </c>
      <c r="J1368" s="231">
        <f t="shared" si="446"/>
        <v>300</v>
      </c>
      <c r="K1368" s="53">
        <f t="shared" si="473"/>
        <v>300</v>
      </c>
      <c r="L1368" s="53">
        <f t="shared" si="473"/>
        <v>0</v>
      </c>
      <c r="M1368" s="53">
        <f t="shared" si="473"/>
        <v>300</v>
      </c>
      <c r="N1368" s="53">
        <f t="shared" si="473"/>
        <v>300</v>
      </c>
      <c r="O1368" s="53">
        <f t="shared" si="473"/>
        <v>0</v>
      </c>
      <c r="P1368" s="53">
        <f t="shared" si="473"/>
        <v>300</v>
      </c>
    </row>
    <row r="1369" spans="1:16" s="249" customFormat="1" ht="27.75" customHeight="1">
      <c r="A1369" s="36" t="s">
        <v>43</v>
      </c>
      <c r="B1369" s="76" t="s">
        <v>405</v>
      </c>
      <c r="C1369" s="22" t="s">
        <v>65</v>
      </c>
      <c r="D1369" s="22" t="s">
        <v>72</v>
      </c>
      <c r="E1369" s="22" t="s">
        <v>660</v>
      </c>
      <c r="F1369" s="247"/>
      <c r="G1369" s="247"/>
      <c r="H1369" s="53">
        <f t="shared" ref="H1369:P1372" si="474">H1370</f>
        <v>300</v>
      </c>
      <c r="I1369" s="53">
        <f t="shared" si="474"/>
        <v>0</v>
      </c>
      <c r="J1369" s="231">
        <f t="shared" si="446"/>
        <v>300</v>
      </c>
      <c r="K1369" s="53">
        <f t="shared" si="474"/>
        <v>300</v>
      </c>
      <c r="L1369" s="53">
        <f t="shared" si="474"/>
        <v>0</v>
      </c>
      <c r="M1369" s="53">
        <f t="shared" si="474"/>
        <v>300</v>
      </c>
      <c r="N1369" s="53">
        <f t="shared" si="474"/>
        <v>300</v>
      </c>
      <c r="O1369" s="53">
        <f t="shared" si="474"/>
        <v>0</v>
      </c>
      <c r="P1369" s="53">
        <f t="shared" si="474"/>
        <v>300</v>
      </c>
    </row>
    <row r="1370" spans="1:16" s="249" customFormat="1" ht="38.25">
      <c r="A1370" s="161" t="s">
        <v>493</v>
      </c>
      <c r="B1370" s="46" t="s">
        <v>405</v>
      </c>
      <c r="C1370" s="27" t="s">
        <v>65</v>
      </c>
      <c r="D1370" s="27" t="s">
        <v>72</v>
      </c>
      <c r="E1370" s="27" t="s">
        <v>795</v>
      </c>
      <c r="F1370" s="27"/>
      <c r="G1370" s="27"/>
      <c r="H1370" s="126">
        <f t="shared" si="474"/>
        <v>300</v>
      </c>
      <c r="I1370" s="126">
        <f t="shared" si="474"/>
        <v>0</v>
      </c>
      <c r="J1370" s="231">
        <f t="shared" si="446"/>
        <v>300</v>
      </c>
      <c r="K1370" s="126">
        <f t="shared" si="474"/>
        <v>300</v>
      </c>
      <c r="L1370" s="126">
        <f t="shared" si="474"/>
        <v>0</v>
      </c>
      <c r="M1370" s="126">
        <f t="shared" si="474"/>
        <v>300</v>
      </c>
      <c r="N1370" s="126">
        <f t="shared" si="474"/>
        <v>300</v>
      </c>
      <c r="O1370" s="126">
        <f t="shared" si="474"/>
        <v>0</v>
      </c>
      <c r="P1370" s="126">
        <f t="shared" si="474"/>
        <v>300</v>
      </c>
    </row>
    <row r="1371" spans="1:16" s="249" customFormat="1" ht="38.25">
      <c r="A1371" s="137" t="s">
        <v>35</v>
      </c>
      <c r="B1371" s="46" t="s">
        <v>405</v>
      </c>
      <c r="C1371" s="27" t="s">
        <v>65</v>
      </c>
      <c r="D1371" s="27" t="s">
        <v>72</v>
      </c>
      <c r="E1371" s="27" t="s">
        <v>795</v>
      </c>
      <c r="F1371" s="27">
        <v>200</v>
      </c>
      <c r="G1371" s="27"/>
      <c r="H1371" s="126">
        <f t="shared" si="474"/>
        <v>300</v>
      </c>
      <c r="I1371" s="126">
        <f t="shared" si="474"/>
        <v>0</v>
      </c>
      <c r="J1371" s="231">
        <f t="shared" si="446"/>
        <v>300</v>
      </c>
      <c r="K1371" s="126">
        <f t="shared" si="474"/>
        <v>300</v>
      </c>
      <c r="L1371" s="126">
        <f t="shared" si="474"/>
        <v>0</v>
      </c>
      <c r="M1371" s="126">
        <f t="shared" si="474"/>
        <v>300</v>
      </c>
      <c r="N1371" s="126">
        <f t="shared" si="474"/>
        <v>300</v>
      </c>
      <c r="O1371" s="126">
        <f t="shared" si="474"/>
        <v>0</v>
      </c>
      <c r="P1371" s="126">
        <f t="shared" si="474"/>
        <v>300</v>
      </c>
    </row>
    <row r="1372" spans="1:16" s="249" customFormat="1" ht="24" customHeight="1">
      <c r="A1372" s="137" t="s">
        <v>74</v>
      </c>
      <c r="B1372" s="46" t="s">
        <v>405</v>
      </c>
      <c r="C1372" s="27" t="s">
        <v>65</v>
      </c>
      <c r="D1372" s="27" t="s">
        <v>72</v>
      </c>
      <c r="E1372" s="27" t="s">
        <v>795</v>
      </c>
      <c r="F1372" s="27">
        <v>240</v>
      </c>
      <c r="G1372" s="27"/>
      <c r="H1372" s="126">
        <f t="shared" si="474"/>
        <v>300</v>
      </c>
      <c r="I1372" s="126">
        <f t="shared" si="474"/>
        <v>0</v>
      </c>
      <c r="J1372" s="231">
        <f t="shared" si="446"/>
        <v>300</v>
      </c>
      <c r="K1372" s="126">
        <f t="shared" si="474"/>
        <v>300</v>
      </c>
      <c r="L1372" s="126">
        <f t="shared" si="474"/>
        <v>0</v>
      </c>
      <c r="M1372" s="126">
        <f t="shared" si="474"/>
        <v>300</v>
      </c>
      <c r="N1372" s="126">
        <f t="shared" si="474"/>
        <v>300</v>
      </c>
      <c r="O1372" s="126">
        <f t="shared" si="474"/>
        <v>0</v>
      </c>
      <c r="P1372" s="126">
        <f t="shared" si="474"/>
        <v>300</v>
      </c>
    </row>
    <row r="1373" spans="1:16" s="249" customFormat="1" ht="14.25" customHeight="1">
      <c r="A1373" s="64" t="s">
        <v>9</v>
      </c>
      <c r="B1373" s="46" t="s">
        <v>405</v>
      </c>
      <c r="C1373" s="27" t="s">
        <v>65</v>
      </c>
      <c r="D1373" s="27" t="s">
        <v>72</v>
      </c>
      <c r="E1373" s="27" t="s">
        <v>795</v>
      </c>
      <c r="F1373" s="27">
        <v>240</v>
      </c>
      <c r="G1373" s="27">
        <v>1</v>
      </c>
      <c r="H1373" s="126">
        <v>300</v>
      </c>
      <c r="I1373" s="126"/>
      <c r="J1373" s="231">
        <f t="shared" si="446"/>
        <v>300</v>
      </c>
      <c r="K1373" s="120">
        <v>300</v>
      </c>
      <c r="L1373" s="120"/>
      <c r="M1373" s="231">
        <f t="shared" si="448"/>
        <v>300</v>
      </c>
      <c r="N1373" s="120">
        <v>300</v>
      </c>
      <c r="O1373" s="284"/>
      <c r="P1373" s="281">
        <f t="shared" si="449"/>
        <v>300</v>
      </c>
    </row>
    <row r="1374" spans="1:16" s="249" customFormat="1" ht="51" hidden="1">
      <c r="A1374" s="92" t="s">
        <v>365</v>
      </c>
      <c r="B1374" s="46" t="s">
        <v>405</v>
      </c>
      <c r="C1374" s="225" t="s">
        <v>65</v>
      </c>
      <c r="D1374" s="225" t="s">
        <v>72</v>
      </c>
      <c r="E1374" s="60" t="s">
        <v>796</v>
      </c>
      <c r="F1374" s="251"/>
      <c r="G1374" s="251"/>
      <c r="H1374" s="248"/>
      <c r="I1374" s="248"/>
      <c r="J1374" s="231">
        <f t="shared" si="446"/>
        <v>0</v>
      </c>
      <c r="K1374" s="265"/>
      <c r="L1374" s="265"/>
      <c r="M1374" s="231">
        <f t="shared" si="448"/>
        <v>0</v>
      </c>
      <c r="N1374" s="265"/>
      <c r="O1374" s="284"/>
      <c r="P1374" s="281">
        <f t="shared" si="449"/>
        <v>0</v>
      </c>
    </row>
    <row r="1375" spans="1:16" s="249" customFormat="1" ht="38.25" hidden="1">
      <c r="A1375" s="26" t="s">
        <v>35</v>
      </c>
      <c r="B1375" s="46" t="s">
        <v>405</v>
      </c>
      <c r="C1375" s="225" t="s">
        <v>65</v>
      </c>
      <c r="D1375" s="225" t="s">
        <v>72</v>
      </c>
      <c r="E1375" s="60" t="s">
        <v>796</v>
      </c>
      <c r="F1375" s="251" t="s">
        <v>27</v>
      </c>
      <c r="G1375" s="251"/>
      <c r="H1375" s="248"/>
      <c r="I1375" s="248"/>
      <c r="J1375" s="231">
        <f t="shared" si="446"/>
        <v>0</v>
      </c>
      <c r="K1375" s="265"/>
      <c r="L1375" s="265"/>
      <c r="M1375" s="231">
        <f t="shared" si="448"/>
        <v>0</v>
      </c>
      <c r="N1375" s="265"/>
      <c r="O1375" s="284"/>
      <c r="P1375" s="281">
        <f t="shared" si="449"/>
        <v>0</v>
      </c>
    </row>
    <row r="1376" spans="1:16" s="249" customFormat="1" ht="22.5" hidden="1" customHeight="1">
      <c r="A1376" s="26" t="s">
        <v>74</v>
      </c>
      <c r="B1376" s="46" t="s">
        <v>405</v>
      </c>
      <c r="C1376" s="225" t="s">
        <v>65</v>
      </c>
      <c r="D1376" s="225" t="s">
        <v>72</v>
      </c>
      <c r="E1376" s="60" t="s">
        <v>796</v>
      </c>
      <c r="F1376" s="251" t="s">
        <v>29</v>
      </c>
      <c r="G1376" s="251"/>
      <c r="H1376" s="248"/>
      <c r="I1376" s="248"/>
      <c r="J1376" s="231">
        <f t="shared" si="446"/>
        <v>0</v>
      </c>
      <c r="K1376" s="265"/>
      <c r="L1376" s="265"/>
      <c r="M1376" s="231">
        <f t="shared" si="448"/>
        <v>0</v>
      </c>
      <c r="N1376" s="265"/>
      <c r="O1376" s="284"/>
      <c r="P1376" s="281">
        <f t="shared" si="449"/>
        <v>0</v>
      </c>
    </row>
    <row r="1377" spans="1:16" s="249" customFormat="1" ht="13.5" hidden="1" customHeight="1">
      <c r="A1377" s="38" t="s">
        <v>9</v>
      </c>
      <c r="B1377" s="46" t="s">
        <v>405</v>
      </c>
      <c r="C1377" s="225" t="s">
        <v>65</v>
      </c>
      <c r="D1377" s="225" t="s">
        <v>72</v>
      </c>
      <c r="E1377" s="60" t="s">
        <v>796</v>
      </c>
      <c r="F1377" s="251" t="s">
        <v>29</v>
      </c>
      <c r="G1377" s="251" t="s">
        <v>10</v>
      </c>
      <c r="H1377" s="248"/>
      <c r="I1377" s="248"/>
      <c r="J1377" s="231">
        <f t="shared" si="446"/>
        <v>0</v>
      </c>
      <c r="K1377" s="265"/>
      <c r="L1377" s="265"/>
      <c r="M1377" s="231">
        <f t="shared" si="448"/>
        <v>0</v>
      </c>
      <c r="N1377" s="265"/>
      <c r="O1377" s="284"/>
      <c r="P1377" s="281">
        <f t="shared" si="449"/>
        <v>0</v>
      </c>
    </row>
    <row r="1378" spans="1:16" ht="25.5">
      <c r="A1378" s="36" t="s">
        <v>79</v>
      </c>
      <c r="B1378" s="111" t="s">
        <v>405</v>
      </c>
      <c r="C1378" s="223" t="s">
        <v>65</v>
      </c>
      <c r="D1378" s="223" t="s">
        <v>80</v>
      </c>
      <c r="E1378" s="223"/>
      <c r="F1378" s="223"/>
      <c r="G1378" s="223"/>
      <c r="H1378" s="229">
        <f t="shared" ref="H1378:P1382" si="475">H1379</f>
        <v>100</v>
      </c>
      <c r="I1378" s="229">
        <f t="shared" si="475"/>
        <v>0</v>
      </c>
      <c r="J1378" s="231">
        <f t="shared" si="446"/>
        <v>100</v>
      </c>
      <c r="K1378" s="229">
        <f t="shared" si="475"/>
        <v>100</v>
      </c>
      <c r="L1378" s="229">
        <f t="shared" si="475"/>
        <v>0</v>
      </c>
      <c r="M1378" s="229">
        <f t="shared" si="475"/>
        <v>100</v>
      </c>
      <c r="N1378" s="229">
        <f t="shared" si="475"/>
        <v>100</v>
      </c>
      <c r="O1378" s="229">
        <f t="shared" si="475"/>
        <v>0</v>
      </c>
      <c r="P1378" s="229">
        <f t="shared" si="475"/>
        <v>100</v>
      </c>
    </row>
    <row r="1379" spans="1:16" ht="27.75" customHeight="1">
      <c r="A1379" s="36" t="s">
        <v>43</v>
      </c>
      <c r="B1379" s="111" t="s">
        <v>405</v>
      </c>
      <c r="C1379" s="223" t="s">
        <v>65</v>
      </c>
      <c r="D1379" s="223" t="s">
        <v>80</v>
      </c>
      <c r="E1379" s="223" t="s">
        <v>797</v>
      </c>
      <c r="F1379" s="223"/>
      <c r="G1379" s="223"/>
      <c r="H1379" s="120">
        <f t="shared" si="475"/>
        <v>100</v>
      </c>
      <c r="I1379" s="120">
        <f t="shared" si="475"/>
        <v>0</v>
      </c>
      <c r="J1379" s="231">
        <f t="shared" si="446"/>
        <v>100</v>
      </c>
      <c r="K1379" s="120">
        <f t="shared" si="475"/>
        <v>100</v>
      </c>
      <c r="L1379" s="120">
        <f t="shared" si="475"/>
        <v>0</v>
      </c>
      <c r="M1379" s="120">
        <f t="shared" si="475"/>
        <v>100</v>
      </c>
      <c r="N1379" s="120">
        <f t="shared" si="475"/>
        <v>100</v>
      </c>
      <c r="O1379" s="120">
        <f t="shared" si="475"/>
        <v>0</v>
      </c>
      <c r="P1379" s="120">
        <f t="shared" si="475"/>
        <v>100</v>
      </c>
    </row>
    <row r="1380" spans="1:16" ht="30" customHeight="1">
      <c r="A1380" s="227" t="s">
        <v>83</v>
      </c>
      <c r="B1380" s="230" t="s">
        <v>405</v>
      </c>
      <c r="C1380" s="224" t="s">
        <v>65</v>
      </c>
      <c r="D1380" s="224" t="s">
        <v>80</v>
      </c>
      <c r="E1380" s="225" t="s">
        <v>798</v>
      </c>
      <c r="F1380" s="224"/>
      <c r="G1380" s="224"/>
      <c r="H1380" s="120">
        <f t="shared" si="475"/>
        <v>100</v>
      </c>
      <c r="I1380" s="120">
        <f t="shared" si="475"/>
        <v>0</v>
      </c>
      <c r="J1380" s="231">
        <f t="shared" si="446"/>
        <v>100</v>
      </c>
      <c r="K1380" s="120">
        <f t="shared" si="475"/>
        <v>100</v>
      </c>
      <c r="L1380" s="120">
        <f t="shared" si="475"/>
        <v>0</v>
      </c>
      <c r="M1380" s="120">
        <f t="shared" si="475"/>
        <v>100</v>
      </c>
      <c r="N1380" s="120">
        <f t="shared" si="475"/>
        <v>100</v>
      </c>
      <c r="O1380" s="120">
        <f t="shared" si="475"/>
        <v>0</v>
      </c>
      <c r="P1380" s="120">
        <f t="shared" si="475"/>
        <v>100</v>
      </c>
    </row>
    <row r="1381" spans="1:16" ht="38.25">
      <c r="A1381" s="20" t="s">
        <v>73</v>
      </c>
      <c r="B1381" s="75" t="s">
        <v>405</v>
      </c>
      <c r="C1381" s="224" t="s">
        <v>65</v>
      </c>
      <c r="D1381" s="224" t="s">
        <v>80</v>
      </c>
      <c r="E1381" s="225" t="s">
        <v>798</v>
      </c>
      <c r="F1381" s="224" t="s">
        <v>27</v>
      </c>
      <c r="G1381" s="224"/>
      <c r="H1381" s="120">
        <f t="shared" si="475"/>
        <v>100</v>
      </c>
      <c r="I1381" s="120">
        <f t="shared" si="475"/>
        <v>0</v>
      </c>
      <c r="J1381" s="231">
        <f t="shared" si="446"/>
        <v>100</v>
      </c>
      <c r="K1381" s="120">
        <f t="shared" si="475"/>
        <v>100</v>
      </c>
      <c r="L1381" s="120">
        <f t="shared" si="475"/>
        <v>0</v>
      </c>
      <c r="M1381" s="120">
        <f t="shared" si="475"/>
        <v>100</v>
      </c>
      <c r="N1381" s="120">
        <f t="shared" si="475"/>
        <v>100</v>
      </c>
      <c r="O1381" s="120">
        <f t="shared" si="475"/>
        <v>0</v>
      </c>
      <c r="P1381" s="120">
        <f t="shared" si="475"/>
        <v>100</v>
      </c>
    </row>
    <row r="1382" spans="1:16" ht="38.25">
      <c r="A1382" s="20" t="s">
        <v>90</v>
      </c>
      <c r="B1382" s="75" t="s">
        <v>405</v>
      </c>
      <c r="C1382" s="224" t="s">
        <v>65</v>
      </c>
      <c r="D1382" s="224" t="s">
        <v>80</v>
      </c>
      <c r="E1382" s="225" t="s">
        <v>798</v>
      </c>
      <c r="F1382" s="224" t="s">
        <v>29</v>
      </c>
      <c r="G1382" s="224"/>
      <c r="H1382" s="120">
        <f t="shared" si="475"/>
        <v>100</v>
      </c>
      <c r="I1382" s="120">
        <f t="shared" si="475"/>
        <v>0</v>
      </c>
      <c r="J1382" s="231">
        <f t="shared" si="446"/>
        <v>100</v>
      </c>
      <c r="K1382" s="120">
        <f t="shared" si="475"/>
        <v>100</v>
      </c>
      <c r="L1382" s="120">
        <f t="shared" si="475"/>
        <v>0</v>
      </c>
      <c r="M1382" s="120">
        <f t="shared" si="475"/>
        <v>100</v>
      </c>
      <c r="N1382" s="120">
        <f t="shared" si="475"/>
        <v>100</v>
      </c>
      <c r="O1382" s="120">
        <f t="shared" si="475"/>
        <v>0</v>
      </c>
      <c r="P1382" s="120">
        <f t="shared" si="475"/>
        <v>100</v>
      </c>
    </row>
    <row r="1383" spans="1:16">
      <c r="A1383" s="227" t="s">
        <v>9</v>
      </c>
      <c r="B1383" s="230" t="s">
        <v>405</v>
      </c>
      <c r="C1383" s="224" t="s">
        <v>65</v>
      </c>
      <c r="D1383" s="224" t="s">
        <v>80</v>
      </c>
      <c r="E1383" s="225" t="s">
        <v>798</v>
      </c>
      <c r="F1383" s="224" t="s">
        <v>29</v>
      </c>
      <c r="G1383" s="224" t="s">
        <v>10</v>
      </c>
      <c r="H1383" s="233">
        <v>100</v>
      </c>
      <c r="I1383" s="233"/>
      <c r="J1383" s="231">
        <f t="shared" ref="J1383:J1434" si="476">H1383+I1383</f>
        <v>100</v>
      </c>
      <c r="K1383" s="120">
        <v>100</v>
      </c>
      <c r="L1383" s="120"/>
      <c r="M1383" s="231">
        <f t="shared" si="448"/>
        <v>100</v>
      </c>
      <c r="N1383" s="120">
        <v>100</v>
      </c>
      <c r="O1383" s="272"/>
      <c r="P1383" s="281">
        <f t="shared" si="449"/>
        <v>100</v>
      </c>
    </row>
    <row r="1384" spans="1:16" ht="17.25" customHeight="1">
      <c r="A1384" s="89" t="s">
        <v>400</v>
      </c>
      <c r="B1384" s="42" t="s">
        <v>405</v>
      </c>
      <c r="C1384" s="223" t="s">
        <v>84</v>
      </c>
      <c r="D1384" s="224"/>
      <c r="E1384" s="223"/>
      <c r="F1384" s="223"/>
      <c r="G1384" s="223"/>
      <c r="H1384" s="229">
        <f t="shared" ref="H1384:P1384" si="477">H1386+H1391</f>
        <v>200</v>
      </c>
      <c r="I1384" s="229">
        <f t="shared" si="477"/>
        <v>0</v>
      </c>
      <c r="J1384" s="231">
        <f t="shared" si="476"/>
        <v>200</v>
      </c>
      <c r="K1384" s="229">
        <f t="shared" si="477"/>
        <v>200</v>
      </c>
      <c r="L1384" s="229">
        <f t="shared" si="477"/>
        <v>0</v>
      </c>
      <c r="M1384" s="229">
        <f t="shared" si="477"/>
        <v>200</v>
      </c>
      <c r="N1384" s="229">
        <f t="shared" si="477"/>
        <v>200</v>
      </c>
      <c r="O1384" s="229">
        <f t="shared" si="477"/>
        <v>0</v>
      </c>
      <c r="P1384" s="229">
        <f t="shared" si="477"/>
        <v>200</v>
      </c>
    </row>
    <row r="1385" spans="1:16">
      <c r="A1385" s="89" t="s">
        <v>85</v>
      </c>
      <c r="B1385" s="42" t="s">
        <v>405</v>
      </c>
      <c r="C1385" s="223" t="s">
        <v>84</v>
      </c>
      <c r="D1385" s="223" t="s">
        <v>86</v>
      </c>
      <c r="E1385" s="34"/>
      <c r="F1385" s="223"/>
      <c r="G1385" s="223"/>
      <c r="H1385" s="229">
        <f t="shared" ref="H1385:P1389" si="478">H1386</f>
        <v>200</v>
      </c>
      <c r="I1385" s="229">
        <f t="shared" si="478"/>
        <v>0</v>
      </c>
      <c r="J1385" s="231">
        <f t="shared" si="476"/>
        <v>200</v>
      </c>
      <c r="K1385" s="229">
        <f t="shared" si="478"/>
        <v>200</v>
      </c>
      <c r="L1385" s="229">
        <f t="shared" si="478"/>
        <v>0</v>
      </c>
      <c r="M1385" s="229">
        <f t="shared" si="478"/>
        <v>200</v>
      </c>
      <c r="N1385" s="229">
        <f t="shared" si="478"/>
        <v>200</v>
      </c>
      <c r="O1385" s="229">
        <f t="shared" si="478"/>
        <v>0</v>
      </c>
      <c r="P1385" s="229">
        <f t="shared" si="478"/>
        <v>200</v>
      </c>
    </row>
    <row r="1386" spans="1:16" ht="24" customHeight="1">
      <c r="A1386" s="36" t="s">
        <v>16</v>
      </c>
      <c r="B1386" s="111" t="s">
        <v>405</v>
      </c>
      <c r="C1386" s="223" t="s">
        <v>84</v>
      </c>
      <c r="D1386" s="223" t="s">
        <v>86</v>
      </c>
      <c r="E1386" s="34" t="s">
        <v>660</v>
      </c>
      <c r="F1386" s="223"/>
      <c r="G1386" s="223"/>
      <c r="H1386" s="120">
        <f t="shared" si="478"/>
        <v>200</v>
      </c>
      <c r="I1386" s="120">
        <f t="shared" si="478"/>
        <v>0</v>
      </c>
      <c r="J1386" s="231">
        <f t="shared" si="476"/>
        <v>200</v>
      </c>
      <c r="K1386" s="120">
        <f t="shared" si="478"/>
        <v>200</v>
      </c>
      <c r="L1386" s="120">
        <f t="shared" si="478"/>
        <v>0</v>
      </c>
      <c r="M1386" s="120">
        <f t="shared" si="478"/>
        <v>200</v>
      </c>
      <c r="N1386" s="120">
        <f t="shared" si="478"/>
        <v>200</v>
      </c>
      <c r="O1386" s="120">
        <f t="shared" si="478"/>
        <v>0</v>
      </c>
      <c r="P1386" s="120">
        <f t="shared" si="478"/>
        <v>200</v>
      </c>
    </row>
    <row r="1387" spans="1:16" ht="51.75" customHeight="1">
      <c r="A1387" s="91" t="s">
        <v>641</v>
      </c>
      <c r="B1387" s="132" t="s">
        <v>405</v>
      </c>
      <c r="C1387" s="224" t="s">
        <v>84</v>
      </c>
      <c r="D1387" s="224" t="s">
        <v>86</v>
      </c>
      <c r="E1387" s="35" t="s">
        <v>799</v>
      </c>
      <c r="F1387" s="224"/>
      <c r="G1387" s="224"/>
      <c r="H1387" s="120">
        <f t="shared" si="478"/>
        <v>200</v>
      </c>
      <c r="I1387" s="120">
        <f t="shared" si="478"/>
        <v>0</v>
      </c>
      <c r="J1387" s="231">
        <f t="shared" si="476"/>
        <v>200</v>
      </c>
      <c r="K1387" s="120">
        <f t="shared" si="478"/>
        <v>200</v>
      </c>
      <c r="L1387" s="120">
        <f t="shared" si="478"/>
        <v>0</v>
      </c>
      <c r="M1387" s="120">
        <f t="shared" si="478"/>
        <v>200</v>
      </c>
      <c r="N1387" s="120">
        <f t="shared" si="478"/>
        <v>200</v>
      </c>
      <c r="O1387" s="120">
        <f t="shared" si="478"/>
        <v>0</v>
      </c>
      <c r="P1387" s="120">
        <f t="shared" si="478"/>
        <v>200</v>
      </c>
    </row>
    <row r="1388" spans="1:16" ht="38.25">
      <c r="A1388" s="20" t="s">
        <v>35</v>
      </c>
      <c r="B1388" s="75" t="s">
        <v>405</v>
      </c>
      <c r="C1388" s="224" t="s">
        <v>84</v>
      </c>
      <c r="D1388" s="224" t="s">
        <v>86</v>
      </c>
      <c r="E1388" s="35" t="s">
        <v>799</v>
      </c>
      <c r="F1388" s="224" t="s">
        <v>27</v>
      </c>
      <c r="G1388" s="224"/>
      <c r="H1388" s="120">
        <f t="shared" si="478"/>
        <v>200</v>
      </c>
      <c r="I1388" s="120">
        <f t="shared" si="478"/>
        <v>0</v>
      </c>
      <c r="J1388" s="231">
        <f t="shared" si="476"/>
        <v>200</v>
      </c>
      <c r="K1388" s="120">
        <f t="shared" si="478"/>
        <v>200</v>
      </c>
      <c r="L1388" s="120">
        <f t="shared" si="478"/>
        <v>0</v>
      </c>
      <c r="M1388" s="120">
        <f t="shared" si="478"/>
        <v>200</v>
      </c>
      <c r="N1388" s="120">
        <f t="shared" si="478"/>
        <v>200</v>
      </c>
      <c r="O1388" s="120">
        <f t="shared" si="478"/>
        <v>0</v>
      </c>
      <c r="P1388" s="120">
        <f t="shared" si="478"/>
        <v>200</v>
      </c>
    </row>
    <row r="1389" spans="1:16" ht="38.25">
      <c r="A1389" s="20" t="s">
        <v>90</v>
      </c>
      <c r="B1389" s="75" t="s">
        <v>405</v>
      </c>
      <c r="C1389" s="224" t="s">
        <v>84</v>
      </c>
      <c r="D1389" s="224" t="s">
        <v>86</v>
      </c>
      <c r="E1389" s="35" t="s">
        <v>799</v>
      </c>
      <c r="F1389" s="224" t="s">
        <v>29</v>
      </c>
      <c r="G1389" s="224"/>
      <c r="H1389" s="120">
        <f t="shared" si="478"/>
        <v>200</v>
      </c>
      <c r="I1389" s="120">
        <f t="shared" si="478"/>
        <v>0</v>
      </c>
      <c r="J1389" s="231">
        <f t="shared" si="476"/>
        <v>200</v>
      </c>
      <c r="K1389" s="120">
        <f t="shared" si="478"/>
        <v>200</v>
      </c>
      <c r="L1389" s="120">
        <f t="shared" si="478"/>
        <v>0</v>
      </c>
      <c r="M1389" s="120">
        <f t="shared" si="478"/>
        <v>200</v>
      </c>
      <c r="N1389" s="120">
        <f t="shared" si="478"/>
        <v>200</v>
      </c>
      <c r="O1389" s="120">
        <f t="shared" si="478"/>
        <v>0</v>
      </c>
      <c r="P1389" s="120">
        <f t="shared" si="478"/>
        <v>200</v>
      </c>
    </row>
    <row r="1390" spans="1:16">
      <c r="A1390" s="227" t="s">
        <v>9</v>
      </c>
      <c r="B1390" s="230" t="s">
        <v>405</v>
      </c>
      <c r="C1390" s="224" t="s">
        <v>84</v>
      </c>
      <c r="D1390" s="224" t="s">
        <v>86</v>
      </c>
      <c r="E1390" s="35" t="s">
        <v>799</v>
      </c>
      <c r="F1390" s="224" t="s">
        <v>29</v>
      </c>
      <c r="G1390" s="224" t="s">
        <v>10</v>
      </c>
      <c r="H1390" s="233">
        <v>200</v>
      </c>
      <c r="I1390" s="233"/>
      <c r="J1390" s="231">
        <f t="shared" si="476"/>
        <v>200</v>
      </c>
      <c r="K1390" s="120">
        <v>200</v>
      </c>
      <c r="L1390" s="120"/>
      <c r="M1390" s="231">
        <f t="shared" si="448"/>
        <v>200</v>
      </c>
      <c r="N1390" s="120">
        <v>200</v>
      </c>
      <c r="O1390" s="272"/>
      <c r="P1390" s="281">
        <f t="shared" si="449"/>
        <v>200</v>
      </c>
    </row>
    <row r="1391" spans="1:16" hidden="1">
      <c r="A1391" s="89" t="s">
        <v>176</v>
      </c>
      <c r="B1391" s="230" t="s">
        <v>405</v>
      </c>
      <c r="C1391" s="223" t="s">
        <v>84</v>
      </c>
      <c r="D1391" s="223" t="s">
        <v>177</v>
      </c>
      <c r="E1391" s="223"/>
      <c r="F1391" s="223"/>
      <c r="G1391" s="223"/>
      <c r="H1391" s="228">
        <f t="shared" ref="H1391:K1391" si="479">H1392</f>
        <v>0</v>
      </c>
      <c r="I1391" s="228"/>
      <c r="J1391" s="231">
        <f t="shared" si="476"/>
        <v>0</v>
      </c>
      <c r="K1391" s="228">
        <f t="shared" si="479"/>
        <v>0</v>
      </c>
      <c r="L1391" s="228"/>
      <c r="M1391" s="231">
        <f t="shared" ref="M1391:M1434" si="480">K1391+L1391</f>
        <v>0</v>
      </c>
      <c r="N1391" s="118"/>
      <c r="O1391" s="272"/>
      <c r="P1391" s="281">
        <f t="shared" ref="P1391:P1434" si="481">N1391+O1391</f>
        <v>0</v>
      </c>
    </row>
    <row r="1392" spans="1:16" ht="60.75" hidden="1" customHeight="1">
      <c r="A1392" s="235" t="s">
        <v>649</v>
      </c>
      <c r="B1392" s="111" t="s">
        <v>405</v>
      </c>
      <c r="C1392" s="223" t="s">
        <v>84</v>
      </c>
      <c r="D1392" s="223" t="s">
        <v>177</v>
      </c>
      <c r="E1392" s="34" t="s">
        <v>794</v>
      </c>
      <c r="F1392" s="223"/>
      <c r="G1392" s="223"/>
      <c r="H1392" s="231">
        <f>H1394</f>
        <v>0</v>
      </c>
      <c r="I1392" s="231"/>
      <c r="J1392" s="231">
        <f t="shared" si="476"/>
        <v>0</v>
      </c>
      <c r="K1392" s="231">
        <f>K1394</f>
        <v>0</v>
      </c>
      <c r="L1392" s="231"/>
      <c r="M1392" s="231">
        <f t="shared" si="480"/>
        <v>0</v>
      </c>
      <c r="N1392" s="118"/>
      <c r="O1392" s="272"/>
      <c r="P1392" s="281">
        <f t="shared" si="481"/>
        <v>0</v>
      </c>
    </row>
    <row r="1393" spans="1:16" ht="13.5" hidden="1" customHeight="1">
      <c r="A1393" s="235" t="s">
        <v>214</v>
      </c>
      <c r="B1393" s="111" t="s">
        <v>405</v>
      </c>
      <c r="C1393" s="223" t="s">
        <v>84</v>
      </c>
      <c r="D1393" s="223" t="s">
        <v>177</v>
      </c>
      <c r="E1393" s="34" t="s">
        <v>793</v>
      </c>
      <c r="F1393" s="223"/>
      <c r="G1393" s="223"/>
      <c r="H1393" s="229">
        <f t="shared" ref="H1393:K1395" si="482">H1394</f>
        <v>0</v>
      </c>
      <c r="I1393" s="229"/>
      <c r="J1393" s="231">
        <f t="shared" si="476"/>
        <v>0</v>
      </c>
      <c r="K1393" s="229">
        <f t="shared" si="482"/>
        <v>0</v>
      </c>
      <c r="L1393" s="229"/>
      <c r="M1393" s="231">
        <f t="shared" si="480"/>
        <v>0</v>
      </c>
      <c r="N1393" s="118"/>
      <c r="O1393" s="272"/>
      <c r="P1393" s="281">
        <f t="shared" si="481"/>
        <v>0</v>
      </c>
    </row>
    <row r="1394" spans="1:16" ht="24" hidden="1" customHeight="1">
      <c r="A1394" s="20" t="s">
        <v>82</v>
      </c>
      <c r="B1394" s="110" t="s">
        <v>405</v>
      </c>
      <c r="C1394" s="224" t="s">
        <v>84</v>
      </c>
      <c r="D1394" s="224" t="s">
        <v>177</v>
      </c>
      <c r="E1394" s="35" t="s">
        <v>793</v>
      </c>
      <c r="F1394" s="224" t="s">
        <v>27</v>
      </c>
      <c r="G1394" s="224"/>
      <c r="H1394" s="233">
        <f t="shared" si="482"/>
        <v>0</v>
      </c>
      <c r="I1394" s="233"/>
      <c r="J1394" s="231">
        <f t="shared" si="476"/>
        <v>0</v>
      </c>
      <c r="K1394" s="233">
        <f t="shared" si="482"/>
        <v>0</v>
      </c>
      <c r="L1394" s="233"/>
      <c r="M1394" s="231">
        <f t="shared" si="480"/>
        <v>0</v>
      </c>
      <c r="N1394" s="118"/>
      <c r="O1394" s="272"/>
      <c r="P1394" s="281">
        <f t="shared" si="481"/>
        <v>0</v>
      </c>
    </row>
    <row r="1395" spans="1:16" ht="24" hidden="1" customHeight="1">
      <c r="A1395" s="20" t="s">
        <v>74</v>
      </c>
      <c r="B1395" s="110" t="s">
        <v>405</v>
      </c>
      <c r="C1395" s="224" t="s">
        <v>84</v>
      </c>
      <c r="D1395" s="224" t="s">
        <v>177</v>
      </c>
      <c r="E1395" s="35" t="s">
        <v>793</v>
      </c>
      <c r="F1395" s="224" t="s">
        <v>29</v>
      </c>
      <c r="G1395" s="224"/>
      <c r="H1395" s="233">
        <f t="shared" si="482"/>
        <v>0</v>
      </c>
      <c r="I1395" s="233"/>
      <c r="J1395" s="231">
        <f t="shared" si="476"/>
        <v>0</v>
      </c>
      <c r="K1395" s="233">
        <f t="shared" si="482"/>
        <v>0</v>
      </c>
      <c r="L1395" s="233"/>
      <c r="M1395" s="231">
        <f t="shared" si="480"/>
        <v>0</v>
      </c>
      <c r="N1395" s="118"/>
      <c r="O1395" s="272"/>
      <c r="P1395" s="281">
        <f t="shared" si="481"/>
        <v>0</v>
      </c>
    </row>
    <row r="1396" spans="1:16" hidden="1">
      <c r="A1396" s="226" t="s">
        <v>9</v>
      </c>
      <c r="B1396" s="110" t="s">
        <v>405</v>
      </c>
      <c r="C1396" s="224" t="s">
        <v>84</v>
      </c>
      <c r="D1396" s="224" t="s">
        <v>177</v>
      </c>
      <c r="E1396" s="35" t="s">
        <v>793</v>
      </c>
      <c r="F1396" s="224" t="s">
        <v>29</v>
      </c>
      <c r="G1396" s="224" t="s">
        <v>10</v>
      </c>
      <c r="H1396" s="233"/>
      <c r="I1396" s="233"/>
      <c r="J1396" s="231">
        <f t="shared" si="476"/>
        <v>0</v>
      </c>
      <c r="K1396" s="118"/>
      <c r="L1396" s="118"/>
      <c r="M1396" s="231">
        <f t="shared" si="480"/>
        <v>0</v>
      </c>
      <c r="N1396" s="118"/>
      <c r="O1396" s="272"/>
      <c r="P1396" s="281">
        <f t="shared" si="481"/>
        <v>0</v>
      </c>
    </row>
    <row r="1397" spans="1:16" hidden="1">
      <c r="A1397" s="52" t="s">
        <v>401</v>
      </c>
      <c r="B1397" s="52" t="s">
        <v>405</v>
      </c>
      <c r="C1397" s="24" t="s">
        <v>138</v>
      </c>
      <c r="D1397" s="256" t="s">
        <v>138</v>
      </c>
      <c r="E1397" s="25"/>
      <c r="F1397" s="25"/>
      <c r="G1397" s="25"/>
      <c r="H1397" s="53">
        <f t="shared" ref="H1397:N1398" si="483">H1398</f>
        <v>0</v>
      </c>
      <c r="I1397" s="53"/>
      <c r="J1397" s="231">
        <f t="shared" si="476"/>
        <v>0</v>
      </c>
      <c r="K1397" s="53">
        <f t="shared" si="483"/>
        <v>0</v>
      </c>
      <c r="L1397" s="53"/>
      <c r="M1397" s="231">
        <f t="shared" si="480"/>
        <v>0</v>
      </c>
      <c r="N1397" s="53">
        <f t="shared" si="483"/>
        <v>0</v>
      </c>
      <c r="O1397" s="272"/>
      <c r="P1397" s="281">
        <f t="shared" si="481"/>
        <v>0</v>
      </c>
    </row>
    <row r="1398" spans="1:16" hidden="1">
      <c r="A1398" s="36" t="s">
        <v>145</v>
      </c>
      <c r="B1398" s="111" t="s">
        <v>405</v>
      </c>
      <c r="C1398" s="223" t="s">
        <v>138</v>
      </c>
      <c r="D1398" s="223" t="s">
        <v>146</v>
      </c>
      <c r="E1398" s="223"/>
      <c r="F1398" s="224"/>
      <c r="G1398" s="224"/>
      <c r="H1398" s="229">
        <f t="shared" si="483"/>
        <v>0</v>
      </c>
      <c r="I1398" s="229"/>
      <c r="J1398" s="231">
        <f t="shared" si="476"/>
        <v>0</v>
      </c>
      <c r="K1398" s="229">
        <f t="shared" si="483"/>
        <v>0</v>
      </c>
      <c r="L1398" s="229"/>
      <c r="M1398" s="231">
        <f t="shared" si="480"/>
        <v>0</v>
      </c>
      <c r="N1398" s="229">
        <f t="shared" si="483"/>
        <v>0</v>
      </c>
      <c r="O1398" s="272"/>
      <c r="P1398" s="281">
        <f t="shared" si="481"/>
        <v>0</v>
      </c>
    </row>
    <row r="1399" spans="1:16" ht="27" hidden="1">
      <c r="A1399" s="98" t="s">
        <v>16</v>
      </c>
      <c r="B1399" s="130" t="s">
        <v>405</v>
      </c>
      <c r="C1399" s="223" t="s">
        <v>138</v>
      </c>
      <c r="D1399" s="223" t="s">
        <v>146</v>
      </c>
      <c r="E1399" s="42" t="s">
        <v>660</v>
      </c>
      <c r="F1399" s="11"/>
      <c r="G1399" s="11"/>
      <c r="H1399" s="120">
        <f t="shared" ref="H1399:N1399" si="484">H1415+H1404</f>
        <v>0</v>
      </c>
      <c r="I1399" s="120"/>
      <c r="J1399" s="231">
        <f t="shared" si="476"/>
        <v>0</v>
      </c>
      <c r="K1399" s="120">
        <f t="shared" si="484"/>
        <v>0</v>
      </c>
      <c r="L1399" s="120"/>
      <c r="M1399" s="231">
        <f t="shared" si="480"/>
        <v>0</v>
      </c>
      <c r="N1399" s="120">
        <f t="shared" si="484"/>
        <v>0</v>
      </c>
      <c r="O1399" s="272"/>
      <c r="P1399" s="281">
        <f t="shared" si="481"/>
        <v>0</v>
      </c>
    </row>
    <row r="1400" spans="1:16" ht="63.75" hidden="1">
      <c r="A1400" s="68" t="s">
        <v>385</v>
      </c>
      <c r="B1400" s="74" t="s">
        <v>405</v>
      </c>
      <c r="C1400" s="224" t="s">
        <v>138</v>
      </c>
      <c r="D1400" s="224" t="s">
        <v>146</v>
      </c>
      <c r="E1400" s="45" t="s">
        <v>386</v>
      </c>
      <c r="F1400" s="224"/>
      <c r="G1400" s="224"/>
      <c r="H1400" s="233"/>
      <c r="I1400" s="233"/>
      <c r="J1400" s="231">
        <f t="shared" si="476"/>
        <v>0</v>
      </c>
      <c r="K1400" s="118"/>
      <c r="L1400" s="118"/>
      <c r="M1400" s="231">
        <f t="shared" si="480"/>
        <v>0</v>
      </c>
      <c r="N1400" s="118"/>
      <c r="O1400" s="272"/>
      <c r="P1400" s="281">
        <f t="shared" si="481"/>
        <v>0</v>
      </c>
    </row>
    <row r="1401" spans="1:16" ht="51" hidden="1">
      <c r="A1401" s="20" t="s">
        <v>148</v>
      </c>
      <c r="B1401" s="75" t="s">
        <v>405</v>
      </c>
      <c r="C1401" s="224" t="s">
        <v>138</v>
      </c>
      <c r="D1401" s="224" t="s">
        <v>146</v>
      </c>
      <c r="E1401" s="45" t="s">
        <v>386</v>
      </c>
      <c r="F1401" s="224" t="s">
        <v>93</v>
      </c>
      <c r="G1401" s="224"/>
      <c r="H1401" s="233"/>
      <c r="I1401" s="233"/>
      <c r="J1401" s="231">
        <f t="shared" si="476"/>
        <v>0</v>
      </c>
      <c r="K1401" s="118"/>
      <c r="L1401" s="118"/>
      <c r="M1401" s="231">
        <f t="shared" si="480"/>
        <v>0</v>
      </c>
      <c r="N1401" s="118"/>
      <c r="O1401" s="272"/>
      <c r="P1401" s="281">
        <f t="shared" si="481"/>
        <v>0</v>
      </c>
    </row>
    <row r="1402" spans="1:16" hidden="1">
      <c r="A1402" s="20" t="s">
        <v>149</v>
      </c>
      <c r="B1402" s="75" t="s">
        <v>405</v>
      </c>
      <c r="C1402" s="224" t="s">
        <v>138</v>
      </c>
      <c r="D1402" s="224" t="s">
        <v>146</v>
      </c>
      <c r="E1402" s="45" t="s">
        <v>386</v>
      </c>
      <c r="F1402" s="224" t="s">
        <v>150</v>
      </c>
      <c r="G1402" s="224"/>
      <c r="H1402" s="233"/>
      <c r="I1402" s="233"/>
      <c r="J1402" s="231">
        <f t="shared" si="476"/>
        <v>0</v>
      </c>
      <c r="K1402" s="118"/>
      <c r="L1402" s="118"/>
      <c r="M1402" s="231">
        <f t="shared" si="480"/>
        <v>0</v>
      </c>
      <c r="N1402" s="118"/>
      <c r="O1402" s="272"/>
      <c r="P1402" s="281">
        <f t="shared" si="481"/>
        <v>0</v>
      </c>
    </row>
    <row r="1403" spans="1:16" hidden="1">
      <c r="A1403" s="47" t="s">
        <v>11</v>
      </c>
      <c r="B1403" s="83" t="s">
        <v>405</v>
      </c>
      <c r="C1403" s="224" t="s">
        <v>138</v>
      </c>
      <c r="D1403" s="224" t="s">
        <v>146</v>
      </c>
      <c r="E1403" s="45" t="s">
        <v>386</v>
      </c>
      <c r="F1403" s="224" t="s">
        <v>150</v>
      </c>
      <c r="G1403" s="224" t="s">
        <v>12</v>
      </c>
      <c r="H1403" s="233"/>
      <c r="I1403" s="233"/>
      <c r="J1403" s="231">
        <f t="shared" si="476"/>
        <v>0</v>
      </c>
      <c r="K1403" s="118"/>
      <c r="L1403" s="118"/>
      <c r="M1403" s="231">
        <f t="shared" si="480"/>
        <v>0</v>
      </c>
      <c r="N1403" s="118"/>
      <c r="O1403" s="272"/>
      <c r="P1403" s="281">
        <f t="shared" si="481"/>
        <v>0</v>
      </c>
    </row>
    <row r="1404" spans="1:16" ht="89.25" hidden="1">
      <c r="A1404" s="193" t="s">
        <v>866</v>
      </c>
      <c r="B1404" s="74" t="s">
        <v>405</v>
      </c>
      <c r="C1404" s="224" t="s">
        <v>138</v>
      </c>
      <c r="D1404" s="224" t="s">
        <v>146</v>
      </c>
      <c r="E1404" s="45" t="s">
        <v>865</v>
      </c>
      <c r="F1404" s="224"/>
      <c r="G1404" s="224"/>
      <c r="H1404" s="120">
        <f t="shared" ref="H1404:N1405" si="485">H1405</f>
        <v>0</v>
      </c>
      <c r="I1404" s="120"/>
      <c r="J1404" s="231">
        <f t="shared" si="476"/>
        <v>0</v>
      </c>
      <c r="K1404" s="120">
        <f t="shared" si="485"/>
        <v>0</v>
      </c>
      <c r="L1404" s="120"/>
      <c r="M1404" s="231">
        <f t="shared" si="480"/>
        <v>0</v>
      </c>
      <c r="N1404" s="120">
        <f t="shared" si="485"/>
        <v>0</v>
      </c>
      <c r="O1404" s="272"/>
      <c r="P1404" s="281">
        <f t="shared" si="481"/>
        <v>0</v>
      </c>
    </row>
    <row r="1405" spans="1:16" ht="51" hidden="1">
      <c r="A1405" s="20" t="s">
        <v>148</v>
      </c>
      <c r="B1405" s="75" t="s">
        <v>405</v>
      </c>
      <c r="C1405" s="224" t="s">
        <v>138</v>
      </c>
      <c r="D1405" s="224" t="s">
        <v>146</v>
      </c>
      <c r="E1405" s="45" t="s">
        <v>865</v>
      </c>
      <c r="F1405" s="224" t="s">
        <v>93</v>
      </c>
      <c r="G1405" s="224"/>
      <c r="H1405" s="120">
        <f t="shared" si="485"/>
        <v>0</v>
      </c>
      <c r="I1405" s="120"/>
      <c r="J1405" s="231">
        <f t="shared" si="476"/>
        <v>0</v>
      </c>
      <c r="K1405" s="120">
        <f t="shared" si="485"/>
        <v>0</v>
      </c>
      <c r="L1405" s="120"/>
      <c r="M1405" s="231">
        <f t="shared" si="480"/>
        <v>0</v>
      </c>
      <c r="N1405" s="120">
        <f t="shared" si="485"/>
        <v>0</v>
      </c>
      <c r="O1405" s="272"/>
      <c r="P1405" s="281">
        <f t="shared" si="481"/>
        <v>0</v>
      </c>
    </row>
    <row r="1406" spans="1:16" hidden="1">
      <c r="A1406" s="20" t="s">
        <v>149</v>
      </c>
      <c r="B1406" s="75" t="s">
        <v>405</v>
      </c>
      <c r="C1406" s="224" t="s">
        <v>138</v>
      </c>
      <c r="D1406" s="224" t="s">
        <v>146</v>
      </c>
      <c r="E1406" s="45" t="s">
        <v>865</v>
      </c>
      <c r="F1406" s="224" t="s">
        <v>150</v>
      </c>
      <c r="G1406" s="224"/>
      <c r="H1406" s="120">
        <f t="shared" ref="H1406:N1406" si="486">H1408</f>
        <v>0</v>
      </c>
      <c r="I1406" s="120"/>
      <c r="J1406" s="231">
        <f t="shared" si="476"/>
        <v>0</v>
      </c>
      <c r="K1406" s="120">
        <f t="shared" si="486"/>
        <v>0</v>
      </c>
      <c r="L1406" s="120"/>
      <c r="M1406" s="231">
        <f t="shared" si="480"/>
        <v>0</v>
      </c>
      <c r="N1406" s="120">
        <f t="shared" si="486"/>
        <v>0</v>
      </c>
      <c r="O1406" s="272"/>
      <c r="P1406" s="281">
        <f t="shared" si="481"/>
        <v>0</v>
      </c>
    </row>
    <row r="1407" spans="1:16" ht="63.75" hidden="1">
      <c r="A1407" s="26" t="s">
        <v>512</v>
      </c>
      <c r="B1407" s="83" t="s">
        <v>405</v>
      </c>
      <c r="C1407" s="224" t="s">
        <v>138</v>
      </c>
      <c r="D1407" s="224" t="s">
        <v>146</v>
      </c>
      <c r="E1407" s="45" t="s">
        <v>865</v>
      </c>
      <c r="F1407" s="224" t="s">
        <v>514</v>
      </c>
      <c r="G1407" s="224"/>
      <c r="H1407" s="120">
        <f t="shared" ref="H1407:N1407" si="487">H1408</f>
        <v>0</v>
      </c>
      <c r="I1407" s="120"/>
      <c r="J1407" s="231">
        <f t="shared" si="476"/>
        <v>0</v>
      </c>
      <c r="K1407" s="120">
        <f t="shared" si="487"/>
        <v>0</v>
      </c>
      <c r="L1407" s="120"/>
      <c r="M1407" s="231">
        <f t="shared" si="480"/>
        <v>0</v>
      </c>
      <c r="N1407" s="120">
        <f t="shared" si="487"/>
        <v>0</v>
      </c>
      <c r="O1407" s="272"/>
      <c r="P1407" s="281">
        <f t="shared" si="481"/>
        <v>0</v>
      </c>
    </row>
    <row r="1408" spans="1:16" hidden="1">
      <c r="A1408" s="47" t="s">
        <v>629</v>
      </c>
      <c r="B1408" s="83" t="s">
        <v>405</v>
      </c>
      <c r="C1408" s="224" t="s">
        <v>138</v>
      </c>
      <c r="D1408" s="224" t="s">
        <v>146</v>
      </c>
      <c r="E1408" s="45" t="s">
        <v>865</v>
      </c>
      <c r="F1408" s="224" t="s">
        <v>514</v>
      </c>
      <c r="G1408" s="224" t="s">
        <v>197</v>
      </c>
      <c r="H1408" s="233"/>
      <c r="I1408" s="233"/>
      <c r="J1408" s="231">
        <f t="shared" si="476"/>
        <v>0</v>
      </c>
      <c r="K1408" s="118"/>
      <c r="L1408" s="118"/>
      <c r="M1408" s="231">
        <f t="shared" si="480"/>
        <v>0</v>
      </c>
      <c r="N1408" s="118"/>
      <c r="O1408" s="272"/>
      <c r="P1408" s="281">
        <f t="shared" si="481"/>
        <v>0</v>
      </c>
    </row>
    <row r="1409" spans="1:16" ht="127.5" hidden="1">
      <c r="A1409" s="193" t="s">
        <v>524</v>
      </c>
      <c r="B1409" s="74" t="s">
        <v>405</v>
      </c>
      <c r="C1409" s="224" t="s">
        <v>138</v>
      </c>
      <c r="D1409" s="224" t="s">
        <v>146</v>
      </c>
      <c r="E1409" s="45" t="s">
        <v>632</v>
      </c>
      <c r="F1409" s="224"/>
      <c r="G1409" s="224"/>
      <c r="H1409" s="233"/>
      <c r="I1409" s="233"/>
      <c r="J1409" s="231">
        <f t="shared" si="476"/>
        <v>0</v>
      </c>
      <c r="K1409" s="118"/>
      <c r="L1409" s="118"/>
      <c r="M1409" s="231">
        <f t="shared" si="480"/>
        <v>0</v>
      </c>
      <c r="N1409" s="118"/>
      <c r="O1409" s="272"/>
      <c r="P1409" s="281">
        <f t="shared" si="481"/>
        <v>0</v>
      </c>
    </row>
    <row r="1410" spans="1:16" ht="51" hidden="1">
      <c r="A1410" s="20" t="s">
        <v>148</v>
      </c>
      <c r="B1410" s="75" t="s">
        <v>405</v>
      </c>
      <c r="C1410" s="224" t="s">
        <v>138</v>
      </c>
      <c r="D1410" s="224" t="s">
        <v>146</v>
      </c>
      <c r="E1410" s="45" t="s">
        <v>632</v>
      </c>
      <c r="F1410" s="224" t="s">
        <v>93</v>
      </c>
      <c r="G1410" s="224"/>
      <c r="H1410" s="233"/>
      <c r="I1410" s="233"/>
      <c r="J1410" s="231">
        <f t="shared" si="476"/>
        <v>0</v>
      </c>
      <c r="K1410" s="118"/>
      <c r="L1410" s="118"/>
      <c r="M1410" s="231">
        <f t="shared" si="480"/>
        <v>0</v>
      </c>
      <c r="N1410" s="118"/>
      <c r="O1410" s="272"/>
      <c r="P1410" s="281">
        <f t="shared" si="481"/>
        <v>0</v>
      </c>
    </row>
    <row r="1411" spans="1:16" hidden="1">
      <c r="A1411" s="20" t="s">
        <v>149</v>
      </c>
      <c r="B1411" s="75" t="s">
        <v>405</v>
      </c>
      <c r="C1411" s="224" t="s">
        <v>138</v>
      </c>
      <c r="D1411" s="224" t="s">
        <v>146</v>
      </c>
      <c r="E1411" s="45" t="s">
        <v>632</v>
      </c>
      <c r="F1411" s="224" t="s">
        <v>150</v>
      </c>
      <c r="G1411" s="224"/>
      <c r="H1411" s="233"/>
      <c r="I1411" s="233"/>
      <c r="J1411" s="231">
        <f t="shared" si="476"/>
        <v>0</v>
      </c>
      <c r="K1411" s="118"/>
      <c r="L1411" s="118"/>
      <c r="M1411" s="231">
        <f t="shared" si="480"/>
        <v>0</v>
      </c>
      <c r="N1411" s="118"/>
      <c r="O1411" s="272"/>
      <c r="P1411" s="281">
        <f t="shared" si="481"/>
        <v>0</v>
      </c>
    </row>
    <row r="1412" spans="1:16" ht="51" hidden="1">
      <c r="A1412" s="20" t="s">
        <v>148</v>
      </c>
      <c r="B1412" s="75" t="s">
        <v>405</v>
      </c>
      <c r="C1412" s="224" t="s">
        <v>138</v>
      </c>
      <c r="D1412" s="224" t="s">
        <v>146</v>
      </c>
      <c r="E1412" s="45" t="s">
        <v>632</v>
      </c>
      <c r="F1412" s="224" t="s">
        <v>514</v>
      </c>
      <c r="G1412" s="224"/>
      <c r="H1412" s="233"/>
      <c r="I1412" s="233"/>
      <c r="J1412" s="231">
        <f t="shared" si="476"/>
        <v>0</v>
      </c>
      <c r="K1412" s="118"/>
      <c r="L1412" s="118"/>
      <c r="M1412" s="231">
        <f t="shared" si="480"/>
        <v>0</v>
      </c>
      <c r="N1412" s="118"/>
      <c r="O1412" s="272"/>
      <c r="P1412" s="281">
        <f t="shared" si="481"/>
        <v>0</v>
      </c>
    </row>
    <row r="1413" spans="1:16" hidden="1">
      <c r="A1413" s="47" t="s">
        <v>11</v>
      </c>
      <c r="B1413" s="83" t="s">
        <v>405</v>
      </c>
      <c r="C1413" s="224" t="s">
        <v>138</v>
      </c>
      <c r="D1413" s="224" t="s">
        <v>146</v>
      </c>
      <c r="E1413" s="45" t="s">
        <v>632</v>
      </c>
      <c r="F1413" s="224" t="s">
        <v>514</v>
      </c>
      <c r="G1413" s="224" t="s">
        <v>12</v>
      </c>
      <c r="H1413" s="233"/>
      <c r="I1413" s="233"/>
      <c r="J1413" s="231">
        <f t="shared" si="476"/>
        <v>0</v>
      </c>
      <c r="K1413" s="118"/>
      <c r="L1413" s="118"/>
      <c r="M1413" s="231">
        <f t="shared" si="480"/>
        <v>0</v>
      </c>
      <c r="N1413" s="118"/>
      <c r="O1413" s="272"/>
      <c r="P1413" s="281">
        <f t="shared" si="481"/>
        <v>0</v>
      </c>
    </row>
    <row r="1414" spans="1:16" hidden="1">
      <c r="A1414" s="47" t="s">
        <v>629</v>
      </c>
      <c r="B1414" s="83" t="s">
        <v>405</v>
      </c>
      <c r="C1414" s="224" t="s">
        <v>138</v>
      </c>
      <c r="D1414" s="224" t="s">
        <v>146</v>
      </c>
      <c r="E1414" s="45" t="s">
        <v>632</v>
      </c>
      <c r="F1414" s="224" t="s">
        <v>514</v>
      </c>
      <c r="G1414" s="224" t="s">
        <v>197</v>
      </c>
      <c r="H1414" s="233"/>
      <c r="I1414" s="233"/>
      <c r="J1414" s="231">
        <f t="shared" si="476"/>
        <v>0</v>
      </c>
      <c r="K1414" s="118"/>
      <c r="L1414" s="118"/>
      <c r="M1414" s="231">
        <f t="shared" si="480"/>
        <v>0</v>
      </c>
      <c r="N1414" s="118"/>
      <c r="O1414" s="272"/>
      <c r="P1414" s="281">
        <f t="shared" si="481"/>
        <v>0</v>
      </c>
    </row>
    <row r="1415" spans="1:16" ht="76.5" hidden="1">
      <c r="A1415" s="68" t="s">
        <v>867</v>
      </c>
      <c r="B1415" s="83" t="s">
        <v>405</v>
      </c>
      <c r="C1415" s="224" t="s">
        <v>138</v>
      </c>
      <c r="D1415" s="224" t="s">
        <v>146</v>
      </c>
      <c r="E1415" s="45" t="s">
        <v>800</v>
      </c>
      <c r="F1415" s="224"/>
      <c r="G1415" s="224"/>
      <c r="H1415" s="120">
        <f t="shared" ref="H1415:N1418" si="488">H1416</f>
        <v>0</v>
      </c>
      <c r="I1415" s="120"/>
      <c r="J1415" s="231">
        <f t="shared" si="476"/>
        <v>0</v>
      </c>
      <c r="K1415" s="120">
        <f t="shared" si="488"/>
        <v>0</v>
      </c>
      <c r="L1415" s="120"/>
      <c r="M1415" s="231">
        <f t="shared" si="480"/>
        <v>0</v>
      </c>
      <c r="N1415" s="120">
        <f t="shared" si="488"/>
        <v>0</v>
      </c>
      <c r="O1415" s="272"/>
      <c r="P1415" s="281">
        <f t="shared" si="481"/>
        <v>0</v>
      </c>
    </row>
    <row r="1416" spans="1:16" ht="51" hidden="1">
      <c r="A1416" s="20" t="s">
        <v>148</v>
      </c>
      <c r="B1416" s="83" t="s">
        <v>405</v>
      </c>
      <c r="C1416" s="224" t="s">
        <v>138</v>
      </c>
      <c r="D1416" s="224" t="s">
        <v>146</v>
      </c>
      <c r="E1416" s="45" t="s">
        <v>800</v>
      </c>
      <c r="F1416" s="224" t="s">
        <v>93</v>
      </c>
      <c r="G1416" s="224"/>
      <c r="H1416" s="120">
        <f t="shared" si="488"/>
        <v>0</v>
      </c>
      <c r="I1416" s="120"/>
      <c r="J1416" s="231">
        <f t="shared" si="476"/>
        <v>0</v>
      </c>
      <c r="K1416" s="120">
        <f t="shared" si="488"/>
        <v>0</v>
      </c>
      <c r="L1416" s="120"/>
      <c r="M1416" s="231">
        <f t="shared" si="480"/>
        <v>0</v>
      </c>
      <c r="N1416" s="120">
        <f t="shared" si="488"/>
        <v>0</v>
      </c>
      <c r="O1416" s="272"/>
      <c r="P1416" s="281">
        <f t="shared" si="481"/>
        <v>0</v>
      </c>
    </row>
    <row r="1417" spans="1:16" hidden="1">
      <c r="A1417" s="20" t="s">
        <v>149</v>
      </c>
      <c r="B1417" s="83" t="s">
        <v>405</v>
      </c>
      <c r="C1417" s="224" t="s">
        <v>138</v>
      </c>
      <c r="D1417" s="224" t="s">
        <v>146</v>
      </c>
      <c r="E1417" s="45" t="s">
        <v>800</v>
      </c>
      <c r="F1417" s="224" t="s">
        <v>150</v>
      </c>
      <c r="G1417" s="224"/>
      <c r="H1417" s="120">
        <f t="shared" si="488"/>
        <v>0</v>
      </c>
      <c r="I1417" s="120"/>
      <c r="J1417" s="231">
        <f t="shared" si="476"/>
        <v>0</v>
      </c>
      <c r="K1417" s="120">
        <f t="shared" si="488"/>
        <v>0</v>
      </c>
      <c r="L1417" s="120"/>
      <c r="M1417" s="231">
        <f t="shared" si="480"/>
        <v>0</v>
      </c>
      <c r="N1417" s="120">
        <f t="shared" si="488"/>
        <v>0</v>
      </c>
      <c r="O1417" s="272"/>
      <c r="P1417" s="281">
        <f t="shared" si="481"/>
        <v>0</v>
      </c>
    </row>
    <row r="1418" spans="1:16" ht="63.75" hidden="1" customHeight="1">
      <c r="A1418" s="26" t="s">
        <v>512</v>
      </c>
      <c r="B1418" s="83" t="s">
        <v>405</v>
      </c>
      <c r="C1418" s="224" t="s">
        <v>138</v>
      </c>
      <c r="D1418" s="224" t="s">
        <v>146</v>
      </c>
      <c r="E1418" s="45" t="s">
        <v>800</v>
      </c>
      <c r="F1418" s="224" t="s">
        <v>514</v>
      </c>
      <c r="G1418" s="224"/>
      <c r="H1418" s="120">
        <f t="shared" si="488"/>
        <v>0</v>
      </c>
      <c r="I1418" s="120"/>
      <c r="J1418" s="231">
        <f t="shared" si="476"/>
        <v>0</v>
      </c>
      <c r="K1418" s="120">
        <f t="shared" si="488"/>
        <v>0</v>
      </c>
      <c r="L1418" s="120"/>
      <c r="M1418" s="231">
        <f t="shared" si="480"/>
        <v>0</v>
      </c>
      <c r="N1418" s="120">
        <f t="shared" si="488"/>
        <v>0</v>
      </c>
      <c r="O1418" s="272"/>
      <c r="P1418" s="281">
        <f t="shared" si="481"/>
        <v>0</v>
      </c>
    </row>
    <row r="1419" spans="1:16" hidden="1">
      <c r="A1419" s="47" t="s">
        <v>11</v>
      </c>
      <c r="B1419" s="83" t="s">
        <v>405</v>
      </c>
      <c r="C1419" s="224" t="s">
        <v>138</v>
      </c>
      <c r="D1419" s="224" t="s">
        <v>146</v>
      </c>
      <c r="E1419" s="45" t="s">
        <v>800</v>
      </c>
      <c r="F1419" s="224" t="s">
        <v>514</v>
      </c>
      <c r="G1419" s="224" t="s">
        <v>12</v>
      </c>
      <c r="H1419" s="233"/>
      <c r="I1419" s="233"/>
      <c r="J1419" s="231">
        <f t="shared" si="476"/>
        <v>0</v>
      </c>
      <c r="K1419" s="118"/>
      <c r="L1419" s="118"/>
      <c r="M1419" s="231">
        <f t="shared" si="480"/>
        <v>0</v>
      </c>
      <c r="N1419" s="118"/>
      <c r="O1419" s="272"/>
      <c r="P1419" s="281">
        <f t="shared" si="481"/>
        <v>0</v>
      </c>
    </row>
    <row r="1420" spans="1:16" ht="40.5" customHeight="1">
      <c r="A1420" s="271" t="s">
        <v>902</v>
      </c>
      <c r="B1420" s="52" t="s">
        <v>430</v>
      </c>
      <c r="C1420" s="52"/>
      <c r="D1420" s="25"/>
      <c r="E1420" s="25"/>
      <c r="F1420" s="25"/>
      <c r="G1420" s="25"/>
      <c r="H1420" s="53">
        <f t="shared" ref="H1420:P1420" si="489">H1421+H1422+H1423</f>
        <v>840</v>
      </c>
      <c r="I1420" s="53">
        <f t="shared" si="489"/>
        <v>0</v>
      </c>
      <c r="J1420" s="231">
        <f t="shared" si="476"/>
        <v>840</v>
      </c>
      <c r="K1420" s="53">
        <f t="shared" si="489"/>
        <v>600</v>
      </c>
      <c r="L1420" s="53">
        <f t="shared" si="489"/>
        <v>0</v>
      </c>
      <c r="M1420" s="53">
        <f t="shared" si="489"/>
        <v>600</v>
      </c>
      <c r="N1420" s="53">
        <f t="shared" si="489"/>
        <v>600</v>
      </c>
      <c r="O1420" s="53">
        <f t="shared" si="489"/>
        <v>0</v>
      </c>
      <c r="P1420" s="53">
        <f t="shared" si="489"/>
        <v>600</v>
      </c>
    </row>
    <row r="1421" spans="1:16">
      <c r="A1421" s="87" t="s">
        <v>9</v>
      </c>
      <c r="B1421" s="52" t="s">
        <v>430</v>
      </c>
      <c r="C1421" s="52"/>
      <c r="D1421" s="25"/>
      <c r="E1421" s="25"/>
      <c r="F1421" s="25"/>
      <c r="G1421" s="25" t="s">
        <v>10</v>
      </c>
      <c r="H1421" s="53">
        <f>H1430+H1433</f>
        <v>840</v>
      </c>
      <c r="I1421" s="53">
        <f>I1430+I1433</f>
        <v>0</v>
      </c>
      <c r="J1421" s="231">
        <f t="shared" si="476"/>
        <v>840</v>
      </c>
      <c r="K1421" s="53">
        <f t="shared" ref="K1421:N1421" si="490">K1430+K1433</f>
        <v>600</v>
      </c>
      <c r="L1421" s="53"/>
      <c r="M1421" s="231">
        <f t="shared" si="480"/>
        <v>600</v>
      </c>
      <c r="N1421" s="53">
        <f t="shared" si="490"/>
        <v>600</v>
      </c>
      <c r="O1421" s="272"/>
      <c r="P1421" s="281">
        <f t="shared" si="481"/>
        <v>600</v>
      </c>
    </row>
    <row r="1422" spans="1:16" hidden="1">
      <c r="A1422" s="87" t="s">
        <v>11</v>
      </c>
      <c r="B1422" s="52" t="s">
        <v>903</v>
      </c>
      <c r="C1422" s="52"/>
      <c r="D1422" s="25"/>
      <c r="E1422" s="25"/>
      <c r="F1422" s="25"/>
      <c r="G1422" s="25" t="s">
        <v>12</v>
      </c>
      <c r="H1422" s="53">
        <f t="shared" ref="H1422:K1422" si="491">H1466</f>
        <v>0</v>
      </c>
      <c r="I1422" s="53"/>
      <c r="J1422" s="231">
        <f t="shared" si="476"/>
        <v>0</v>
      </c>
      <c r="K1422" s="53">
        <f t="shared" si="491"/>
        <v>0</v>
      </c>
      <c r="L1422" s="53"/>
      <c r="M1422" s="231">
        <f t="shared" si="480"/>
        <v>0</v>
      </c>
      <c r="N1422" s="272"/>
      <c r="O1422" s="272"/>
      <c r="P1422" s="281">
        <f t="shared" si="481"/>
        <v>0</v>
      </c>
    </row>
    <row r="1423" spans="1:16" hidden="1">
      <c r="A1423" s="87" t="s">
        <v>629</v>
      </c>
      <c r="B1423" s="52" t="s">
        <v>904</v>
      </c>
      <c r="C1423" s="52"/>
      <c r="D1423" s="25"/>
      <c r="E1423" s="25"/>
      <c r="F1423" s="25"/>
      <c r="G1423" s="25" t="s">
        <v>197</v>
      </c>
      <c r="H1423" s="53">
        <f t="shared" ref="H1423:K1423" si="492">H1455</f>
        <v>0</v>
      </c>
      <c r="I1423" s="53"/>
      <c r="J1423" s="231">
        <f t="shared" si="476"/>
        <v>0</v>
      </c>
      <c r="K1423" s="53">
        <f t="shared" si="492"/>
        <v>0</v>
      </c>
      <c r="L1423" s="53"/>
      <c r="M1423" s="231">
        <f t="shared" si="480"/>
        <v>0</v>
      </c>
      <c r="N1423" s="272"/>
      <c r="O1423" s="272"/>
      <c r="P1423" s="281">
        <f t="shared" si="481"/>
        <v>0</v>
      </c>
    </row>
    <row r="1424" spans="1:16" ht="20.25" customHeight="1">
      <c r="A1424" s="87" t="s">
        <v>411</v>
      </c>
      <c r="B1424" s="52" t="s">
        <v>430</v>
      </c>
      <c r="C1424" s="52" t="s">
        <v>13</v>
      </c>
      <c r="D1424" s="209"/>
      <c r="E1424" s="25"/>
      <c r="F1424" s="25"/>
      <c r="G1424" s="25"/>
      <c r="H1424" s="53">
        <f t="shared" ref="H1424:P1426" si="493">H1425</f>
        <v>840</v>
      </c>
      <c r="I1424" s="53">
        <f t="shared" si="493"/>
        <v>0</v>
      </c>
      <c r="J1424" s="231">
        <f t="shared" si="476"/>
        <v>840</v>
      </c>
      <c r="K1424" s="53">
        <f t="shared" si="493"/>
        <v>600</v>
      </c>
      <c r="L1424" s="53">
        <f t="shared" si="493"/>
        <v>0</v>
      </c>
      <c r="M1424" s="53">
        <f t="shared" si="493"/>
        <v>600</v>
      </c>
      <c r="N1424" s="53">
        <f t="shared" si="493"/>
        <v>600</v>
      </c>
      <c r="O1424" s="53">
        <f t="shared" si="493"/>
        <v>0</v>
      </c>
      <c r="P1424" s="53">
        <f t="shared" si="493"/>
        <v>600</v>
      </c>
    </row>
    <row r="1425" spans="1:16" ht="68.25" customHeight="1">
      <c r="A1425" s="36" t="s">
        <v>40</v>
      </c>
      <c r="B1425" s="52" t="s">
        <v>430</v>
      </c>
      <c r="C1425" s="223" t="s">
        <v>13</v>
      </c>
      <c r="D1425" s="223" t="s">
        <v>41</v>
      </c>
      <c r="E1425" s="223"/>
      <c r="F1425" s="223"/>
      <c r="G1425" s="223"/>
      <c r="H1425" s="229">
        <f t="shared" si="493"/>
        <v>840</v>
      </c>
      <c r="I1425" s="229">
        <f t="shared" si="493"/>
        <v>0</v>
      </c>
      <c r="J1425" s="231">
        <f t="shared" si="476"/>
        <v>840</v>
      </c>
      <c r="K1425" s="229">
        <f t="shared" si="493"/>
        <v>600</v>
      </c>
      <c r="L1425" s="229">
        <f t="shared" si="493"/>
        <v>0</v>
      </c>
      <c r="M1425" s="229">
        <f t="shared" si="493"/>
        <v>600</v>
      </c>
      <c r="N1425" s="229">
        <f t="shared" si="493"/>
        <v>600</v>
      </c>
      <c r="O1425" s="229">
        <f t="shared" si="493"/>
        <v>0</v>
      </c>
      <c r="P1425" s="229">
        <f t="shared" si="493"/>
        <v>600</v>
      </c>
    </row>
    <row r="1426" spans="1:16" ht="28.5" customHeight="1">
      <c r="A1426" s="36" t="s">
        <v>16</v>
      </c>
      <c r="B1426" s="52" t="s">
        <v>430</v>
      </c>
      <c r="C1426" s="223" t="s">
        <v>13</v>
      </c>
      <c r="D1426" s="223" t="s">
        <v>41</v>
      </c>
      <c r="E1426" s="223" t="s">
        <v>660</v>
      </c>
      <c r="F1426" s="223"/>
      <c r="G1426" s="223"/>
      <c r="H1426" s="228">
        <f t="shared" si="493"/>
        <v>840</v>
      </c>
      <c r="I1426" s="228">
        <f t="shared" si="493"/>
        <v>0</v>
      </c>
      <c r="J1426" s="231">
        <f t="shared" si="476"/>
        <v>840</v>
      </c>
      <c r="K1426" s="228">
        <f t="shared" si="493"/>
        <v>600</v>
      </c>
      <c r="L1426" s="228">
        <f t="shared" si="493"/>
        <v>0</v>
      </c>
      <c r="M1426" s="228">
        <f t="shared" si="493"/>
        <v>600</v>
      </c>
      <c r="N1426" s="228">
        <f t="shared" si="493"/>
        <v>600</v>
      </c>
      <c r="O1426" s="228">
        <f t="shared" si="493"/>
        <v>0</v>
      </c>
      <c r="P1426" s="228">
        <f t="shared" si="493"/>
        <v>600</v>
      </c>
    </row>
    <row r="1427" spans="1:16" ht="13.5">
      <c r="A1427" s="36" t="s">
        <v>207</v>
      </c>
      <c r="B1427" s="52" t="s">
        <v>430</v>
      </c>
      <c r="C1427" s="223" t="s">
        <v>13</v>
      </c>
      <c r="D1427" s="223" t="s">
        <v>41</v>
      </c>
      <c r="E1427" s="223" t="s">
        <v>662</v>
      </c>
      <c r="F1427" s="18"/>
      <c r="G1427" s="18"/>
      <c r="H1427" s="228">
        <f t="shared" ref="H1427:P1427" si="494">H1428+H1431</f>
        <v>840</v>
      </c>
      <c r="I1427" s="228">
        <f t="shared" si="494"/>
        <v>0</v>
      </c>
      <c r="J1427" s="231">
        <f t="shared" si="476"/>
        <v>840</v>
      </c>
      <c r="K1427" s="228">
        <f t="shared" si="494"/>
        <v>600</v>
      </c>
      <c r="L1427" s="228">
        <f t="shared" si="494"/>
        <v>0</v>
      </c>
      <c r="M1427" s="228">
        <f t="shared" si="494"/>
        <v>600</v>
      </c>
      <c r="N1427" s="228">
        <f t="shared" si="494"/>
        <v>600</v>
      </c>
      <c r="O1427" s="228">
        <f t="shared" si="494"/>
        <v>0</v>
      </c>
      <c r="P1427" s="228">
        <f t="shared" si="494"/>
        <v>600</v>
      </c>
    </row>
    <row r="1428" spans="1:16" ht="105.75" customHeight="1">
      <c r="A1428" s="226" t="s">
        <v>18</v>
      </c>
      <c r="B1428" s="52" t="s">
        <v>430</v>
      </c>
      <c r="C1428" s="224" t="s">
        <v>13</v>
      </c>
      <c r="D1428" s="224" t="s">
        <v>41</v>
      </c>
      <c r="E1428" s="224" t="s">
        <v>662</v>
      </c>
      <c r="F1428" s="224" t="s">
        <v>19</v>
      </c>
      <c r="G1428" s="224"/>
      <c r="H1428" s="228">
        <f t="shared" ref="H1428:P1429" si="495">H1429</f>
        <v>800</v>
      </c>
      <c r="I1428" s="228">
        <f t="shared" si="495"/>
        <v>0</v>
      </c>
      <c r="J1428" s="231">
        <f t="shared" si="476"/>
        <v>800</v>
      </c>
      <c r="K1428" s="228">
        <f t="shared" si="495"/>
        <v>560</v>
      </c>
      <c r="L1428" s="228">
        <f t="shared" si="495"/>
        <v>0</v>
      </c>
      <c r="M1428" s="228">
        <f t="shared" si="495"/>
        <v>560</v>
      </c>
      <c r="N1428" s="228">
        <f t="shared" si="495"/>
        <v>560</v>
      </c>
      <c r="O1428" s="228">
        <f t="shared" si="495"/>
        <v>0</v>
      </c>
      <c r="P1428" s="228">
        <f t="shared" si="495"/>
        <v>560</v>
      </c>
    </row>
    <row r="1429" spans="1:16" ht="38.25">
      <c r="A1429" s="226" t="s">
        <v>20</v>
      </c>
      <c r="B1429" s="52" t="s">
        <v>430</v>
      </c>
      <c r="C1429" s="224" t="s">
        <v>13</v>
      </c>
      <c r="D1429" s="224" t="s">
        <v>41</v>
      </c>
      <c r="E1429" s="224" t="s">
        <v>662</v>
      </c>
      <c r="F1429" s="224" t="s">
        <v>21</v>
      </c>
      <c r="G1429" s="224"/>
      <c r="H1429" s="228">
        <f t="shared" si="495"/>
        <v>800</v>
      </c>
      <c r="I1429" s="228">
        <f t="shared" si="495"/>
        <v>0</v>
      </c>
      <c r="J1429" s="231">
        <f t="shared" si="476"/>
        <v>800</v>
      </c>
      <c r="K1429" s="228">
        <f t="shared" si="495"/>
        <v>560</v>
      </c>
      <c r="L1429" s="228">
        <f t="shared" si="495"/>
        <v>0</v>
      </c>
      <c r="M1429" s="228">
        <f t="shared" si="495"/>
        <v>560</v>
      </c>
      <c r="N1429" s="228">
        <f t="shared" si="495"/>
        <v>560</v>
      </c>
      <c r="O1429" s="228">
        <f t="shared" si="495"/>
        <v>0</v>
      </c>
      <c r="P1429" s="228">
        <f t="shared" si="495"/>
        <v>560</v>
      </c>
    </row>
    <row r="1430" spans="1:16">
      <c r="A1430" s="226" t="s">
        <v>9</v>
      </c>
      <c r="B1430" s="52" t="s">
        <v>430</v>
      </c>
      <c r="C1430" s="224" t="s">
        <v>13</v>
      </c>
      <c r="D1430" s="224" t="s">
        <v>41</v>
      </c>
      <c r="E1430" s="224" t="s">
        <v>662</v>
      </c>
      <c r="F1430" s="224" t="s">
        <v>21</v>
      </c>
      <c r="G1430" s="224" t="s">
        <v>10</v>
      </c>
      <c r="H1430" s="233">
        <v>800</v>
      </c>
      <c r="I1430" s="233"/>
      <c r="J1430" s="231">
        <f t="shared" si="476"/>
        <v>800</v>
      </c>
      <c r="K1430" s="120">
        <v>560</v>
      </c>
      <c r="L1430" s="120"/>
      <c r="M1430" s="231">
        <f t="shared" si="480"/>
        <v>560</v>
      </c>
      <c r="N1430" s="120">
        <v>560</v>
      </c>
      <c r="O1430" s="272"/>
      <c r="P1430" s="281">
        <f t="shared" si="481"/>
        <v>560</v>
      </c>
    </row>
    <row r="1431" spans="1:16" ht="38.25">
      <c r="A1431" s="20" t="s">
        <v>35</v>
      </c>
      <c r="B1431" s="75" t="s">
        <v>430</v>
      </c>
      <c r="C1431" s="224" t="s">
        <v>13</v>
      </c>
      <c r="D1431" s="224" t="s">
        <v>41</v>
      </c>
      <c r="E1431" s="224" t="s">
        <v>662</v>
      </c>
      <c r="F1431" s="224" t="s">
        <v>27</v>
      </c>
      <c r="G1431" s="224"/>
      <c r="H1431" s="120">
        <f t="shared" ref="H1431:P1432" si="496">H1432</f>
        <v>40</v>
      </c>
      <c r="I1431" s="120">
        <f t="shared" si="496"/>
        <v>0</v>
      </c>
      <c r="J1431" s="231">
        <f t="shared" si="476"/>
        <v>40</v>
      </c>
      <c r="K1431" s="120">
        <f t="shared" si="496"/>
        <v>40</v>
      </c>
      <c r="L1431" s="120">
        <f t="shared" si="496"/>
        <v>0</v>
      </c>
      <c r="M1431" s="120">
        <f t="shared" si="496"/>
        <v>40</v>
      </c>
      <c r="N1431" s="120">
        <f t="shared" si="496"/>
        <v>40</v>
      </c>
      <c r="O1431" s="120">
        <f t="shared" si="496"/>
        <v>0</v>
      </c>
      <c r="P1431" s="120">
        <f t="shared" si="496"/>
        <v>40</v>
      </c>
    </row>
    <row r="1432" spans="1:16" ht="38.25">
      <c r="A1432" s="20" t="s">
        <v>90</v>
      </c>
      <c r="B1432" s="75" t="s">
        <v>430</v>
      </c>
      <c r="C1432" s="224" t="s">
        <v>13</v>
      </c>
      <c r="D1432" s="224" t="s">
        <v>41</v>
      </c>
      <c r="E1432" s="224" t="s">
        <v>662</v>
      </c>
      <c r="F1432" s="224" t="s">
        <v>29</v>
      </c>
      <c r="G1432" s="224"/>
      <c r="H1432" s="120">
        <f t="shared" si="496"/>
        <v>40</v>
      </c>
      <c r="I1432" s="120">
        <f t="shared" si="496"/>
        <v>0</v>
      </c>
      <c r="J1432" s="231">
        <f t="shared" si="476"/>
        <v>40</v>
      </c>
      <c r="K1432" s="120">
        <f t="shared" si="496"/>
        <v>40</v>
      </c>
      <c r="L1432" s="120">
        <f t="shared" si="496"/>
        <v>0</v>
      </c>
      <c r="M1432" s="120">
        <f t="shared" si="496"/>
        <v>40</v>
      </c>
      <c r="N1432" s="120">
        <f t="shared" si="496"/>
        <v>40</v>
      </c>
      <c r="O1432" s="120">
        <f t="shared" si="496"/>
        <v>0</v>
      </c>
      <c r="P1432" s="120">
        <f t="shared" si="496"/>
        <v>40</v>
      </c>
    </row>
    <row r="1433" spans="1:16">
      <c r="A1433" s="227" t="s">
        <v>9</v>
      </c>
      <c r="B1433" s="230" t="s">
        <v>430</v>
      </c>
      <c r="C1433" s="224" t="s">
        <v>13</v>
      </c>
      <c r="D1433" s="224" t="s">
        <v>41</v>
      </c>
      <c r="E1433" s="224" t="s">
        <v>662</v>
      </c>
      <c r="F1433" s="224" t="s">
        <v>29</v>
      </c>
      <c r="G1433" s="224" t="s">
        <v>10</v>
      </c>
      <c r="H1433" s="233">
        <v>40</v>
      </c>
      <c r="I1433" s="233"/>
      <c r="J1433" s="231">
        <f t="shared" si="476"/>
        <v>40</v>
      </c>
      <c r="K1433" s="120">
        <v>40</v>
      </c>
      <c r="L1433" s="120"/>
      <c r="M1433" s="231">
        <f t="shared" si="480"/>
        <v>40</v>
      </c>
      <c r="N1433" s="120">
        <v>40</v>
      </c>
      <c r="O1433" s="272"/>
      <c r="P1433" s="281">
        <f t="shared" si="481"/>
        <v>40</v>
      </c>
    </row>
    <row r="1434" spans="1:16" ht="25.5" hidden="1">
      <c r="A1434" s="88" t="s">
        <v>892</v>
      </c>
      <c r="B1434" s="88" t="s">
        <v>38</v>
      </c>
      <c r="C1434" s="270" t="s">
        <v>893</v>
      </c>
      <c r="D1434" s="54" t="s">
        <v>893</v>
      </c>
      <c r="E1434" s="54" t="s">
        <v>894</v>
      </c>
      <c r="F1434" s="54" t="s">
        <v>38</v>
      </c>
      <c r="G1434" s="54" t="s">
        <v>895</v>
      </c>
      <c r="H1434" s="118"/>
      <c r="I1434" s="118"/>
      <c r="J1434" s="231">
        <f t="shared" si="476"/>
        <v>0</v>
      </c>
      <c r="K1434" s="118"/>
      <c r="L1434" s="118"/>
      <c r="M1434" s="231">
        <f t="shared" si="480"/>
        <v>0</v>
      </c>
      <c r="N1434" s="118"/>
      <c r="O1434" s="272"/>
      <c r="P1434" s="281">
        <f t="shared" si="481"/>
        <v>0</v>
      </c>
    </row>
  </sheetData>
  <mergeCells count="19">
    <mergeCell ref="H12:J12"/>
    <mergeCell ref="K12:M12"/>
    <mergeCell ref="N12:P12"/>
    <mergeCell ref="A7:N7"/>
    <mergeCell ref="A9:K9"/>
    <mergeCell ref="A11:A13"/>
    <mergeCell ref="B11:B13"/>
    <mergeCell ref="C11:C13"/>
    <mergeCell ref="D11:D13"/>
    <mergeCell ref="E11:E13"/>
    <mergeCell ref="F11:F13"/>
    <mergeCell ref="G11:G13"/>
    <mergeCell ref="H11:P11"/>
    <mergeCell ref="A6:N6"/>
    <mergeCell ref="A1:N1"/>
    <mergeCell ref="A2:N2"/>
    <mergeCell ref="A3:N3"/>
    <mergeCell ref="A4:N4"/>
    <mergeCell ref="A5:N5"/>
  </mergeCells>
  <pageMargins left="0" right="0" top="0" bottom="0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поправки август</vt:lpstr>
      <vt:lpstr>2 поправки 2022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2021-12-09T07:12:19Z</cp:lastPrinted>
  <dcterms:created xsi:type="dcterms:W3CDTF">2014-11-11T10:44:13Z</dcterms:created>
  <dcterms:modified xsi:type="dcterms:W3CDTF">2022-05-24T12:36:19Z</dcterms:modified>
</cp:coreProperties>
</file>