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480" windowHeight="9885" tabRatio="500"/>
  </bookViews>
  <sheets>
    <sheet name="исполнение за 2022 год" sheetId="9" r:id="rId1"/>
  </sheet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5" i="9"/>
  <c r="I15" s="1"/>
  <c r="G15"/>
  <c r="I66"/>
  <c r="H65"/>
  <c r="G65"/>
  <c r="G64" s="1"/>
  <c r="I65" l="1"/>
  <c r="H64"/>
  <c r="I64"/>
  <c r="H1009" l="1"/>
  <c r="H417"/>
  <c r="G417"/>
  <c r="G416" s="1"/>
  <c r="G415" s="1"/>
  <c r="G414" s="1"/>
  <c r="H421" l="1"/>
  <c r="H420" s="1"/>
  <c r="G421"/>
  <c r="G420" s="1"/>
  <c r="G419" s="1"/>
  <c r="H215"/>
  <c r="H214" s="1"/>
  <c r="I23"/>
  <c r="I27"/>
  <c r="I33"/>
  <c r="I39"/>
  <c r="I42"/>
  <c r="I46"/>
  <c r="I51"/>
  <c r="I52"/>
  <c r="I56"/>
  <c r="I62"/>
  <c r="I69"/>
  <c r="I72"/>
  <c r="I76"/>
  <c r="I80"/>
  <c r="I83"/>
  <c r="I86"/>
  <c r="I92"/>
  <c r="I98"/>
  <c r="I102"/>
  <c r="I106"/>
  <c r="I110"/>
  <c r="I113"/>
  <c r="I115"/>
  <c r="I118"/>
  <c r="I122"/>
  <c r="I126"/>
  <c r="I130"/>
  <c r="I134"/>
  <c r="I137"/>
  <c r="I141"/>
  <c r="I145"/>
  <c r="I148"/>
  <c r="I151"/>
  <c r="I154"/>
  <c r="I156"/>
  <c r="I160"/>
  <c r="I163"/>
  <c r="I167"/>
  <c r="I170"/>
  <c r="I174"/>
  <c r="I177"/>
  <c r="I180"/>
  <c r="I184"/>
  <c r="I187"/>
  <c r="I190"/>
  <c r="I194"/>
  <c r="I198"/>
  <c r="I202"/>
  <c r="I205"/>
  <c r="I209"/>
  <c r="I213"/>
  <c r="I216"/>
  <c r="I220"/>
  <c r="I223"/>
  <c r="I227"/>
  <c r="I230"/>
  <c r="I236"/>
  <c r="I244"/>
  <c r="I245"/>
  <c r="I250"/>
  <c r="I253"/>
  <c r="I259"/>
  <c r="I264"/>
  <c r="I267"/>
  <c r="I272"/>
  <c r="I277"/>
  <c r="I280"/>
  <c r="I283"/>
  <c r="I287"/>
  <c r="I290"/>
  <c r="I294"/>
  <c r="I302"/>
  <c r="I307"/>
  <c r="I310"/>
  <c r="I316"/>
  <c r="I322"/>
  <c r="I328"/>
  <c r="I334"/>
  <c r="I337"/>
  <c r="I342"/>
  <c r="I346"/>
  <c r="I350"/>
  <c r="I355"/>
  <c r="I360"/>
  <c r="I367"/>
  <c r="I372"/>
  <c r="I376"/>
  <c r="I387"/>
  <c r="I392"/>
  <c r="I399"/>
  <c r="I402"/>
  <c r="I407"/>
  <c r="I410"/>
  <c r="I418"/>
  <c r="I421"/>
  <c r="I422"/>
  <c r="I423"/>
  <c r="I424"/>
  <c r="I425"/>
  <c r="I430"/>
  <c r="I434"/>
  <c r="I437"/>
  <c r="I441"/>
  <c r="I444"/>
  <c r="I448"/>
  <c r="I451"/>
  <c r="I456"/>
  <c r="I461"/>
  <c r="I462"/>
  <c r="I463"/>
  <c r="I476"/>
  <c r="I480"/>
  <c r="I484"/>
  <c r="I489"/>
  <c r="I493"/>
  <c r="I494"/>
  <c r="I498"/>
  <c r="I502"/>
  <c r="I510"/>
  <c r="I514"/>
  <c r="I515"/>
  <c r="I516"/>
  <c r="I520"/>
  <c r="I524"/>
  <c r="I529"/>
  <c r="I533"/>
  <c r="I537"/>
  <c r="I541"/>
  <c r="I545"/>
  <c r="I549"/>
  <c r="I553"/>
  <c r="I554"/>
  <c r="I555"/>
  <c r="I559"/>
  <c r="I563"/>
  <c r="I567"/>
  <c r="I571"/>
  <c r="I575"/>
  <c r="I579"/>
  <c r="I586"/>
  <c r="I591"/>
  <c r="I595"/>
  <c r="I599"/>
  <c r="I600"/>
  <c r="I601"/>
  <c r="I606"/>
  <c r="I614"/>
  <c r="I618"/>
  <c r="I620"/>
  <c r="I622"/>
  <c r="I624"/>
  <c r="I627"/>
  <c r="I632"/>
  <c r="I633"/>
  <c r="I634"/>
  <c r="I638"/>
  <c r="I645"/>
  <c r="I649"/>
  <c r="I650"/>
  <c r="I651"/>
  <c r="I655"/>
  <c r="I659"/>
  <c r="I668"/>
  <c r="I672"/>
  <c r="I677"/>
  <c r="I683"/>
  <c r="I689"/>
  <c r="I695"/>
  <c r="I701"/>
  <c r="I707"/>
  <c r="I713"/>
  <c r="I717"/>
  <c r="I718"/>
  <c r="I719"/>
  <c r="I720"/>
  <c r="I724"/>
  <c r="I737"/>
  <c r="I738"/>
  <c r="I741"/>
  <c r="I743"/>
  <c r="I744"/>
  <c r="I748"/>
  <c r="I749"/>
  <c r="I750"/>
  <c r="I754"/>
  <c r="I756"/>
  <c r="I762"/>
  <c r="I766"/>
  <c r="I769"/>
  <c r="I773"/>
  <c r="I774"/>
  <c r="I778"/>
  <c r="I779"/>
  <c r="I783"/>
  <c r="I784"/>
  <c r="I785"/>
  <c r="I786"/>
  <c r="I787"/>
  <c r="I788"/>
  <c r="I789"/>
  <c r="I793"/>
  <c r="I798"/>
  <c r="I803"/>
  <c r="I808"/>
  <c r="I814"/>
  <c r="I818"/>
  <c r="I828"/>
  <c r="I830"/>
  <c r="I836"/>
  <c r="I837"/>
  <c r="I841"/>
  <c r="I842"/>
  <c r="I849"/>
  <c r="I850"/>
  <c r="I854"/>
  <c r="I855"/>
  <c r="I859"/>
  <c r="I861"/>
  <c r="I867"/>
  <c r="I868"/>
  <c r="I872"/>
  <c r="I877"/>
  <c r="I879"/>
  <c r="I883"/>
  <c r="I887"/>
  <c r="I889"/>
  <c r="I894"/>
  <c r="I898"/>
  <c r="I903"/>
  <c r="I907"/>
  <c r="I908"/>
  <c r="I913"/>
  <c r="I918"/>
  <c r="I922"/>
  <c r="I925"/>
  <c r="I929"/>
  <c r="I934"/>
  <c r="I935"/>
  <c r="I936"/>
  <c r="I937"/>
  <c r="I938"/>
  <c r="I939"/>
  <c r="I940"/>
  <c r="I941"/>
  <c r="I942"/>
  <c r="I947"/>
  <c r="I948"/>
  <c r="I949"/>
  <c r="I953"/>
  <c r="I956"/>
  <c r="I960"/>
  <c r="I961"/>
  <c r="I964"/>
  <c r="I968"/>
  <c r="I969"/>
  <c r="I970"/>
  <c r="I971"/>
  <c r="I972"/>
  <c r="I973"/>
  <c r="I974"/>
  <c r="I975"/>
  <c r="I976"/>
  <c r="I977"/>
  <c r="I978"/>
  <c r="I979"/>
  <c r="I980"/>
  <c r="I986"/>
  <c r="I989"/>
  <c r="I991"/>
  <c r="I992"/>
  <c r="I993"/>
  <c r="I994"/>
  <c r="I995"/>
  <c r="I1002"/>
  <c r="I1006"/>
  <c r="I1016"/>
  <c r="I1022"/>
  <c r="I1027"/>
  <c r="I1031"/>
  <c r="I1032"/>
  <c r="I1040"/>
  <c r="H912"/>
  <c r="H911" s="1"/>
  <c r="H910" s="1"/>
  <c r="H909" s="1"/>
  <c r="H204"/>
  <c r="I1041"/>
  <c r="H1039"/>
  <c r="H1038" s="1"/>
  <c r="H1037" s="1"/>
  <c r="H1036" s="1"/>
  <c r="H1035" s="1"/>
  <c r="H1034" s="1"/>
  <c r="H1033" s="1"/>
  <c r="G1039"/>
  <c r="G1038" s="1"/>
  <c r="H1030"/>
  <c r="H1029" s="1"/>
  <c r="H1028" s="1"/>
  <c r="G1030"/>
  <c r="H1026"/>
  <c r="H1025" s="1"/>
  <c r="H1024" s="1"/>
  <c r="G1026"/>
  <c r="G1025" s="1"/>
  <c r="G1024" s="1"/>
  <c r="G1021"/>
  <c r="I1021" s="1"/>
  <c r="H1015"/>
  <c r="G1015"/>
  <c r="G1009"/>
  <c r="I1009" s="1"/>
  <c r="H1008"/>
  <c r="G1008"/>
  <c r="G1005"/>
  <c r="I1005" s="1"/>
  <c r="G1001"/>
  <c r="I1001" s="1"/>
  <c r="G988"/>
  <c r="I988" s="1"/>
  <c r="G987"/>
  <c r="I987" s="1"/>
  <c r="H985"/>
  <c r="H984" s="1"/>
  <c r="H983" s="1"/>
  <c r="H982" s="1"/>
  <c r="H981" s="1"/>
  <c r="H933" s="1"/>
  <c r="G985"/>
  <c r="G967"/>
  <c r="I967" s="1"/>
  <c r="G963"/>
  <c r="I963" s="1"/>
  <c r="G959"/>
  <c r="G958" s="1"/>
  <c r="I958" s="1"/>
  <c r="G955"/>
  <c r="I955" s="1"/>
  <c r="G952"/>
  <c r="G951" s="1"/>
  <c r="I951" s="1"/>
  <c r="H932"/>
  <c r="I932" s="1"/>
  <c r="G932"/>
  <c r="H931"/>
  <c r="G931"/>
  <c r="H928"/>
  <c r="H927" s="1"/>
  <c r="H926" s="1"/>
  <c r="G928"/>
  <c r="H924"/>
  <c r="H923" s="1"/>
  <c r="G924"/>
  <c r="G923" s="1"/>
  <c r="H921"/>
  <c r="H920" s="1"/>
  <c r="G921"/>
  <c r="H917"/>
  <c r="H916" s="1"/>
  <c r="H915" s="1"/>
  <c r="G917"/>
  <c r="G916"/>
  <c r="G915" s="1"/>
  <c r="G912"/>
  <c r="I912" s="1"/>
  <c r="H906"/>
  <c r="H905" s="1"/>
  <c r="H904" s="1"/>
  <c r="G906"/>
  <c r="G902"/>
  <c r="I902" s="1"/>
  <c r="H897"/>
  <c r="H896" s="1"/>
  <c r="H895" s="1"/>
  <c r="G897"/>
  <c r="G896" s="1"/>
  <c r="G893"/>
  <c r="I893" s="1"/>
  <c r="H888"/>
  <c r="I888" s="1"/>
  <c r="G888"/>
  <c r="H886"/>
  <c r="G886"/>
  <c r="G882"/>
  <c r="G881" s="1"/>
  <c r="G878"/>
  <c r="I878" s="1"/>
  <c r="G876"/>
  <c r="I876" s="1"/>
  <c r="G871"/>
  <c r="I871" s="1"/>
  <c r="G866"/>
  <c r="I866" s="1"/>
  <c r="H860"/>
  <c r="G860"/>
  <c r="H858"/>
  <c r="G858"/>
  <c r="H853"/>
  <c r="H852" s="1"/>
  <c r="H851" s="1"/>
  <c r="G853"/>
  <c r="G848"/>
  <c r="I848" s="1"/>
  <c r="H840"/>
  <c r="H839" s="1"/>
  <c r="G840"/>
  <c r="G835"/>
  <c r="I835" s="1"/>
  <c r="J832"/>
  <c r="G829"/>
  <c r="I829" s="1"/>
  <c r="H827"/>
  <c r="H826" s="1"/>
  <c r="H825" s="1"/>
  <c r="H824" s="1"/>
  <c r="H823" s="1"/>
  <c r="G827"/>
  <c r="H822"/>
  <c r="G822"/>
  <c r="H821"/>
  <c r="G821"/>
  <c r="H820"/>
  <c r="G820"/>
  <c r="H817"/>
  <c r="H816" s="1"/>
  <c r="H815" s="1"/>
  <c r="I815" s="1"/>
  <c r="G817"/>
  <c r="G816" s="1"/>
  <c r="G815" s="1"/>
  <c r="H813"/>
  <c r="G813"/>
  <c r="G812" s="1"/>
  <c r="H807"/>
  <c r="G807"/>
  <c r="G802"/>
  <c r="I802" s="1"/>
  <c r="G797"/>
  <c r="G796" s="1"/>
  <c r="I796" s="1"/>
  <c r="G792"/>
  <c r="I792" s="1"/>
  <c r="G782"/>
  <c r="I782" s="1"/>
  <c r="G777"/>
  <c r="I777" s="1"/>
  <c r="G772"/>
  <c r="I772" s="1"/>
  <c r="G768"/>
  <c r="I768" s="1"/>
  <c r="G765"/>
  <c r="I765" s="1"/>
  <c r="G764"/>
  <c r="I764" s="1"/>
  <c r="H761"/>
  <c r="H760" s="1"/>
  <c r="H759" s="1"/>
  <c r="H758" s="1"/>
  <c r="H757" s="1"/>
  <c r="G761"/>
  <c r="G755"/>
  <c r="I755" s="1"/>
  <c r="G753"/>
  <c r="I753" s="1"/>
  <c r="H747"/>
  <c r="H746" s="1"/>
  <c r="H745" s="1"/>
  <c r="G747"/>
  <c r="H742"/>
  <c r="G742"/>
  <c r="G740"/>
  <c r="I740" s="1"/>
  <c r="H736"/>
  <c r="H735" s="1"/>
  <c r="G736"/>
  <c r="H729"/>
  <c r="G729"/>
  <c r="H728"/>
  <c r="G728"/>
  <c r="H727"/>
  <c r="G727"/>
  <c r="H726"/>
  <c r="G726"/>
  <c r="H723"/>
  <c r="H722" s="1"/>
  <c r="H721" s="1"/>
  <c r="G723"/>
  <c r="G722" s="1"/>
  <c r="H716"/>
  <c r="H715" s="1"/>
  <c r="H714" s="1"/>
  <c r="G716"/>
  <c r="H712"/>
  <c r="H711" s="1"/>
  <c r="G712"/>
  <c r="G711" s="1"/>
  <c r="H706"/>
  <c r="H705" s="1"/>
  <c r="H704" s="1"/>
  <c r="H703" s="1"/>
  <c r="H702" s="1"/>
  <c r="G706"/>
  <c r="G705" s="1"/>
  <c r="G700"/>
  <c r="I700" s="1"/>
  <c r="H694"/>
  <c r="H693" s="1"/>
  <c r="H692" s="1"/>
  <c r="H691" s="1"/>
  <c r="H690" s="1"/>
  <c r="G694"/>
  <c r="G693" s="1"/>
  <c r="G692" s="1"/>
  <c r="G691" s="1"/>
  <c r="G690" s="1"/>
  <c r="H688"/>
  <c r="H687" s="1"/>
  <c r="H686" s="1"/>
  <c r="H685" s="1"/>
  <c r="H684" s="1"/>
  <c r="G688"/>
  <c r="G687"/>
  <c r="G686" s="1"/>
  <c r="G685" s="1"/>
  <c r="G684" s="1"/>
  <c r="H682"/>
  <c r="H681" s="1"/>
  <c r="H680" s="1"/>
  <c r="H679" s="1"/>
  <c r="G682"/>
  <c r="G681" s="1"/>
  <c r="G680" s="1"/>
  <c r="G679" s="1"/>
  <c r="H676"/>
  <c r="H675" s="1"/>
  <c r="H674" s="1"/>
  <c r="H673" s="1"/>
  <c r="G676"/>
  <c r="G675" s="1"/>
  <c r="G671"/>
  <c r="I671" s="1"/>
  <c r="H667"/>
  <c r="H666" s="1"/>
  <c r="H665" s="1"/>
  <c r="H664" s="1"/>
  <c r="H663" s="1"/>
  <c r="H662" s="1"/>
  <c r="H661" s="1"/>
  <c r="G667"/>
  <c r="G666" s="1"/>
  <c r="G665" s="1"/>
  <c r="G658"/>
  <c r="I658" s="1"/>
  <c r="G654"/>
  <c r="I654" s="1"/>
  <c r="G648"/>
  <c r="G647" s="1"/>
  <c r="I647" s="1"/>
  <c r="H644"/>
  <c r="H643" s="1"/>
  <c r="H642" s="1"/>
  <c r="H641" s="1"/>
  <c r="H640" s="1"/>
  <c r="H639" s="1"/>
  <c r="G644"/>
  <c r="G637"/>
  <c r="G636" s="1"/>
  <c r="I636" s="1"/>
  <c r="H631"/>
  <c r="H630" s="1"/>
  <c r="H629" s="1"/>
  <c r="H628" s="1"/>
  <c r="G631"/>
  <c r="G630" s="1"/>
  <c r="H626"/>
  <c r="H625" s="1"/>
  <c r="G626"/>
  <c r="H623"/>
  <c r="G623"/>
  <c r="H621"/>
  <c r="G621"/>
  <c r="H619"/>
  <c r="G619"/>
  <c r="H617"/>
  <c r="G617"/>
  <c r="H613"/>
  <c r="H612" s="1"/>
  <c r="H611" s="1"/>
  <c r="G613"/>
  <c r="G612" s="1"/>
  <c r="H605"/>
  <c r="H604" s="1"/>
  <c r="H603" s="1"/>
  <c r="H602" s="1"/>
  <c r="G605"/>
  <c r="G604" s="1"/>
  <c r="G603" s="1"/>
  <c r="G602" s="1"/>
  <c r="G598"/>
  <c r="I598" s="1"/>
  <c r="G594"/>
  <c r="I594" s="1"/>
  <c r="H590"/>
  <c r="G590"/>
  <c r="G589" s="1"/>
  <c r="G588" s="1"/>
  <c r="G585"/>
  <c r="I585" s="1"/>
  <c r="H578"/>
  <c r="H577" s="1"/>
  <c r="H576" s="1"/>
  <c r="G578"/>
  <c r="G577" s="1"/>
  <c r="G576" s="1"/>
  <c r="H574"/>
  <c r="H573" s="1"/>
  <c r="H572" s="1"/>
  <c r="G574"/>
  <c r="G573" s="1"/>
  <c r="H570"/>
  <c r="H569" s="1"/>
  <c r="H568" s="1"/>
  <c r="G570"/>
  <c r="G569" s="1"/>
  <c r="H566"/>
  <c r="H565" s="1"/>
  <c r="H564" s="1"/>
  <c r="G566"/>
  <c r="G565" s="1"/>
  <c r="H562"/>
  <c r="H561" s="1"/>
  <c r="H560" s="1"/>
  <c r="G562"/>
  <c r="G561" s="1"/>
  <c r="H558"/>
  <c r="H557" s="1"/>
  <c r="H556" s="1"/>
  <c r="G558"/>
  <c r="G557" s="1"/>
  <c r="H552"/>
  <c r="H551" s="1"/>
  <c r="H550" s="1"/>
  <c r="G552"/>
  <c r="G551" s="1"/>
  <c r="H548"/>
  <c r="H547" s="1"/>
  <c r="H546" s="1"/>
  <c r="G548"/>
  <c r="G547" s="1"/>
  <c r="H544"/>
  <c r="I544" s="1"/>
  <c r="G544"/>
  <c r="G543" s="1"/>
  <c r="G542" s="1"/>
  <c r="H540"/>
  <c r="H539" s="1"/>
  <c r="H538" s="1"/>
  <c r="G540"/>
  <c r="G539" s="1"/>
  <c r="H536"/>
  <c r="H535" s="1"/>
  <c r="H534" s="1"/>
  <c r="G536"/>
  <c r="G535" s="1"/>
  <c r="H532"/>
  <c r="H531" s="1"/>
  <c r="H530" s="1"/>
  <c r="G532"/>
  <c r="G531" s="1"/>
  <c r="G530" s="1"/>
  <c r="H528"/>
  <c r="H527" s="1"/>
  <c r="H526" s="1"/>
  <c r="H525" s="1"/>
  <c r="I525" s="1"/>
  <c r="G528"/>
  <c r="G527" s="1"/>
  <c r="G526" s="1"/>
  <c r="G525" s="1"/>
  <c r="H523"/>
  <c r="H522" s="1"/>
  <c r="H521" s="1"/>
  <c r="G523"/>
  <c r="G522"/>
  <c r="G521" s="1"/>
  <c r="H519"/>
  <c r="H518" s="1"/>
  <c r="H517" s="1"/>
  <c r="G519"/>
  <c r="G518" s="1"/>
  <c r="G517" s="1"/>
  <c r="G513"/>
  <c r="I513" s="1"/>
  <c r="G509"/>
  <c r="I509" s="1"/>
  <c r="H501"/>
  <c r="H500" s="1"/>
  <c r="G501"/>
  <c r="G500" s="1"/>
  <c r="G499" s="1"/>
  <c r="H497"/>
  <c r="H496" s="1"/>
  <c r="H495" s="1"/>
  <c r="G497"/>
  <c r="G496" s="1"/>
  <c r="G495" s="1"/>
  <c r="H492"/>
  <c r="H491" s="1"/>
  <c r="H490" s="1"/>
  <c r="G492"/>
  <c r="G491" s="1"/>
  <c r="G488"/>
  <c r="I488" s="1"/>
  <c r="H483"/>
  <c r="H482" s="1"/>
  <c r="H481" s="1"/>
  <c r="G483"/>
  <c r="G482" s="1"/>
  <c r="G481" s="1"/>
  <c r="G479"/>
  <c r="I479" s="1"/>
  <c r="H475"/>
  <c r="H474" s="1"/>
  <c r="H473" s="1"/>
  <c r="G475"/>
  <c r="G474" s="1"/>
  <c r="G473" s="1"/>
  <c r="H468"/>
  <c r="G468"/>
  <c r="H467"/>
  <c r="G467"/>
  <c r="H466"/>
  <c r="G466"/>
  <c r="H465"/>
  <c r="G465"/>
  <c r="G460"/>
  <c r="I460" s="1"/>
  <c r="H455"/>
  <c r="H454" s="1"/>
  <c r="H452" s="1"/>
  <c r="G455"/>
  <c r="G454" s="1"/>
  <c r="G453" s="1"/>
  <c r="H450"/>
  <c r="H449" s="1"/>
  <c r="G450"/>
  <c r="G449" s="1"/>
  <c r="H447"/>
  <c r="H446" s="1"/>
  <c r="G447"/>
  <c r="G446" s="1"/>
  <c r="H443"/>
  <c r="H442" s="1"/>
  <c r="G443"/>
  <c r="G442" s="1"/>
  <c r="H440"/>
  <c r="H439" s="1"/>
  <c r="G440"/>
  <c r="H436"/>
  <c r="H435" s="1"/>
  <c r="G436"/>
  <c r="G435" s="1"/>
  <c r="H433"/>
  <c r="H432" s="1"/>
  <c r="G433"/>
  <c r="G432" s="1"/>
  <c r="G429"/>
  <c r="I429" s="1"/>
  <c r="H416"/>
  <c r="H415" s="1"/>
  <c r="H414" s="1"/>
  <c r="H413" s="1"/>
  <c r="H412" s="1"/>
  <c r="H409"/>
  <c r="H408" s="1"/>
  <c r="G409"/>
  <c r="G408" s="1"/>
  <c r="H406"/>
  <c r="H405" s="1"/>
  <c r="G406"/>
  <c r="G405" s="1"/>
  <c r="H401"/>
  <c r="H400" s="1"/>
  <c r="H396" s="1"/>
  <c r="H395" s="1"/>
  <c r="H394" s="1"/>
  <c r="H393" s="1"/>
  <c r="G401"/>
  <c r="G400" s="1"/>
  <c r="G398"/>
  <c r="I398" s="1"/>
  <c r="G391"/>
  <c r="I391" s="1"/>
  <c r="H386"/>
  <c r="H385" s="1"/>
  <c r="H384" s="1"/>
  <c r="H383" s="1"/>
  <c r="H382" s="1"/>
  <c r="G386"/>
  <c r="G385" s="1"/>
  <c r="H381"/>
  <c r="G381"/>
  <c r="H380"/>
  <c r="G380"/>
  <c r="H379"/>
  <c r="G379"/>
  <c r="H378"/>
  <c r="G378"/>
  <c r="G375"/>
  <c r="I375" s="1"/>
  <c r="H371"/>
  <c r="H370" s="1"/>
  <c r="H369" s="1"/>
  <c r="H368" s="1"/>
  <c r="H361" s="1"/>
  <c r="G371"/>
  <c r="G366"/>
  <c r="I366" s="1"/>
  <c r="H359"/>
  <c r="H358" s="1"/>
  <c r="H357" s="1"/>
  <c r="H356" s="1"/>
  <c r="G359"/>
  <c r="G354"/>
  <c r="I354" s="1"/>
  <c r="H349"/>
  <c r="H348" s="1"/>
  <c r="H347" s="1"/>
  <c r="G349"/>
  <c r="H345"/>
  <c r="H344" s="1"/>
  <c r="H343" s="1"/>
  <c r="G345"/>
  <c r="H341"/>
  <c r="H340" s="1"/>
  <c r="H339" s="1"/>
  <c r="G341"/>
  <c r="H336"/>
  <c r="H335" s="1"/>
  <c r="G336"/>
  <c r="G335" s="1"/>
  <c r="H333"/>
  <c r="H332" s="1"/>
  <c r="H331" s="1"/>
  <c r="H330" s="1"/>
  <c r="G333"/>
  <c r="G327"/>
  <c r="I327" s="1"/>
  <c r="H321"/>
  <c r="G321"/>
  <c r="G320" s="1"/>
  <c r="H315"/>
  <c r="H314" s="1"/>
  <c r="G315"/>
  <c r="G314" s="1"/>
  <c r="H309"/>
  <c r="H308" s="1"/>
  <c r="G309"/>
  <c r="G308" s="1"/>
  <c r="H306"/>
  <c r="H305" s="1"/>
  <c r="G306"/>
  <c r="G305" s="1"/>
  <c r="H301"/>
  <c r="H300" s="1"/>
  <c r="H299" s="1"/>
  <c r="H298" s="1"/>
  <c r="H297" s="1"/>
  <c r="H296" s="1"/>
  <c r="H295" s="1"/>
  <c r="G301"/>
  <c r="G300" s="1"/>
  <c r="G299" s="1"/>
  <c r="G298" s="1"/>
  <c r="H293"/>
  <c r="G293"/>
  <c r="H292"/>
  <c r="G292"/>
  <c r="H289"/>
  <c r="H288" s="1"/>
  <c r="G289"/>
  <c r="H286"/>
  <c r="H285" s="1"/>
  <c r="G286"/>
  <c r="G285" s="1"/>
  <c r="H282"/>
  <c r="H281" s="1"/>
  <c r="G282"/>
  <c r="G281" s="1"/>
  <c r="H279"/>
  <c r="H278" s="1"/>
  <c r="G279"/>
  <c r="H276"/>
  <c r="H275" s="1"/>
  <c r="G276"/>
  <c r="G275" s="1"/>
  <c r="G271"/>
  <c r="G270" s="1"/>
  <c r="I270" s="1"/>
  <c r="H266"/>
  <c r="G266"/>
  <c r="G265" s="1"/>
  <c r="G263"/>
  <c r="I263" s="1"/>
  <c r="G258"/>
  <c r="I258" s="1"/>
  <c r="H252"/>
  <c r="G252"/>
  <c r="H249"/>
  <c r="G249"/>
  <c r="G248" s="1"/>
  <c r="G243"/>
  <c r="I243" s="1"/>
  <c r="H238"/>
  <c r="G238"/>
  <c r="H235"/>
  <c r="H234" s="1"/>
  <c r="H233" s="1"/>
  <c r="H232" s="1"/>
  <c r="H231" s="1"/>
  <c r="G235"/>
  <c r="G234" s="1"/>
  <c r="G233" s="1"/>
  <c r="G232" s="1"/>
  <c r="G231" s="1"/>
  <c r="G229"/>
  <c r="I229" s="1"/>
  <c r="H226"/>
  <c r="H225" s="1"/>
  <c r="H224" s="1"/>
  <c r="G226"/>
  <c r="G225" s="1"/>
  <c r="G222"/>
  <c r="I222" s="1"/>
  <c r="H219"/>
  <c r="H218" s="1"/>
  <c r="H217" s="1"/>
  <c r="G219"/>
  <c r="G218" s="1"/>
  <c r="G215"/>
  <c r="G214" s="1"/>
  <c r="H212"/>
  <c r="H211" s="1"/>
  <c r="G212"/>
  <c r="G211" s="1"/>
  <c r="G208"/>
  <c r="I208" s="1"/>
  <c r="G204"/>
  <c r="H203"/>
  <c r="H201"/>
  <c r="H200" s="1"/>
  <c r="G201"/>
  <c r="G197"/>
  <c r="I197" s="1"/>
  <c r="H193"/>
  <c r="H192" s="1"/>
  <c r="G193"/>
  <c r="G192" s="1"/>
  <c r="H189"/>
  <c r="H188" s="1"/>
  <c r="G189"/>
  <c r="G188" s="1"/>
  <c r="H186"/>
  <c r="H185" s="1"/>
  <c r="G186"/>
  <c r="H183"/>
  <c r="G183"/>
  <c r="G182" s="1"/>
  <c r="H179"/>
  <c r="G179"/>
  <c r="G176"/>
  <c r="I176" s="1"/>
  <c r="G175"/>
  <c r="I175" s="1"/>
  <c r="G173"/>
  <c r="I173" s="1"/>
  <c r="H169"/>
  <c r="H168" s="1"/>
  <c r="G169"/>
  <c r="G168" s="1"/>
  <c r="H166"/>
  <c r="H165" s="1"/>
  <c r="G166"/>
  <c r="H162"/>
  <c r="H161" s="1"/>
  <c r="G162"/>
  <c r="H159"/>
  <c r="H158" s="1"/>
  <c r="G159"/>
  <c r="G158" s="1"/>
  <c r="H155"/>
  <c r="G155"/>
  <c r="H153"/>
  <c r="G153"/>
  <c r="H150"/>
  <c r="H149" s="1"/>
  <c r="G150"/>
  <c r="G149"/>
  <c r="G147"/>
  <c r="I147" s="1"/>
  <c r="H144"/>
  <c r="H143" s="1"/>
  <c r="G144"/>
  <c r="G143" s="1"/>
  <c r="H140"/>
  <c r="H139" s="1"/>
  <c r="H138" s="1"/>
  <c r="G140"/>
  <c r="G139" s="1"/>
  <c r="G138" s="1"/>
  <c r="G136"/>
  <c r="I136" s="1"/>
  <c r="H133"/>
  <c r="H132" s="1"/>
  <c r="H131" s="1"/>
  <c r="G133"/>
  <c r="G132" s="1"/>
  <c r="G129"/>
  <c r="I129" s="1"/>
  <c r="H125"/>
  <c r="H124" s="1"/>
  <c r="H123" s="1"/>
  <c r="G125"/>
  <c r="G121"/>
  <c r="I121" s="1"/>
  <c r="H117"/>
  <c r="H116" s="1"/>
  <c r="G117"/>
  <c r="G116"/>
  <c r="H114"/>
  <c r="G114"/>
  <c r="H112"/>
  <c r="G112"/>
  <c r="I112" s="1"/>
  <c r="H109"/>
  <c r="H108" s="1"/>
  <c r="G109"/>
  <c r="G108" s="1"/>
  <c r="H105"/>
  <c r="H104" s="1"/>
  <c r="H103" s="1"/>
  <c r="G105"/>
  <c r="H101"/>
  <c r="H100" s="1"/>
  <c r="H99" s="1"/>
  <c r="G101"/>
  <c r="G100" s="1"/>
  <c r="G97"/>
  <c r="I97" s="1"/>
  <c r="H91"/>
  <c r="H90" s="1"/>
  <c r="H89" s="1"/>
  <c r="H88" s="1"/>
  <c r="H87" s="1"/>
  <c r="G91"/>
  <c r="G90" s="1"/>
  <c r="G89" s="1"/>
  <c r="G85"/>
  <c r="I85" s="1"/>
  <c r="G82"/>
  <c r="I82" s="1"/>
  <c r="G79"/>
  <c r="I79" s="1"/>
  <c r="H75"/>
  <c r="H74" s="1"/>
  <c r="G75"/>
  <c r="G74" s="1"/>
  <c r="G73" s="1"/>
  <c r="G17" s="1"/>
  <c r="G71"/>
  <c r="G70" s="1"/>
  <c r="I70" s="1"/>
  <c r="G68"/>
  <c r="I68" s="1"/>
  <c r="H61"/>
  <c r="H60" s="1"/>
  <c r="H59" s="1"/>
  <c r="G61"/>
  <c r="H55"/>
  <c r="H54" s="1"/>
  <c r="H53" s="1"/>
  <c r="H47" s="1"/>
  <c r="G55"/>
  <c r="G50"/>
  <c r="I50" s="1"/>
  <c r="H45"/>
  <c r="H44" s="1"/>
  <c r="H43" s="1"/>
  <c r="G45"/>
  <c r="G44" s="1"/>
  <c r="G43" s="1"/>
  <c r="H41"/>
  <c r="G41"/>
  <c r="G40" s="1"/>
  <c r="H38"/>
  <c r="H37" s="1"/>
  <c r="G38"/>
  <c r="G37" s="1"/>
  <c r="H32"/>
  <c r="H31" s="1"/>
  <c r="G32"/>
  <c r="G31" s="1"/>
  <c r="G30" s="1"/>
  <c r="G29" s="1"/>
  <c r="G28" s="1"/>
  <c r="G26"/>
  <c r="I26" s="1"/>
  <c r="H22"/>
  <c r="H21" s="1"/>
  <c r="H20" s="1"/>
  <c r="H19" s="1"/>
  <c r="H18" s="1"/>
  <c r="G22"/>
  <c r="G21" s="1"/>
  <c r="H16"/>
  <c r="G16"/>
  <c r="I345" l="1"/>
  <c r="H377"/>
  <c r="I432"/>
  <c r="I266"/>
  <c r="I619"/>
  <c r="I623"/>
  <c r="I727"/>
  <c r="H857"/>
  <c r="H856" s="1"/>
  <c r="I1015"/>
  <c r="G228"/>
  <c r="I228" s="1"/>
  <c r="I281"/>
  <c r="I289"/>
  <c r="H13"/>
  <c r="I179"/>
  <c r="I381"/>
  <c r="G397"/>
  <c r="I397" s="1"/>
  <c r="G699"/>
  <c r="I699" s="1"/>
  <c r="I860"/>
  <c r="I1024"/>
  <c r="I728"/>
  <c r="I807"/>
  <c r="I886"/>
  <c r="I183"/>
  <c r="I231"/>
  <c r="I435"/>
  <c r="I442"/>
  <c r="I449"/>
  <c r="I617"/>
  <c r="I679"/>
  <c r="I813"/>
  <c r="I822"/>
  <c r="G81"/>
  <c r="I81" s="1"/>
  <c r="I576"/>
  <c r="I108"/>
  <c r="I116"/>
  <c r="G128"/>
  <c r="I128" s="1"/>
  <c r="G135"/>
  <c r="I135" s="1"/>
  <c r="I188"/>
  <c r="I341"/>
  <c r="I481"/>
  <c r="I517"/>
  <c r="I621"/>
  <c r="I684"/>
  <c r="G847"/>
  <c r="G846" s="1"/>
  <c r="I846" s="1"/>
  <c r="I931"/>
  <c r="I153"/>
  <c r="H182"/>
  <c r="I182" s="1"/>
  <c r="I192"/>
  <c r="I238"/>
  <c r="G304"/>
  <c r="G303" s="1"/>
  <c r="G390"/>
  <c r="I390" s="1"/>
  <c r="I405"/>
  <c r="I521"/>
  <c r="I530"/>
  <c r="H806"/>
  <c r="H805" s="1"/>
  <c r="H804" s="1"/>
  <c r="G875"/>
  <c r="I875" s="1"/>
  <c r="I321"/>
  <c r="I380"/>
  <c r="I729"/>
  <c r="G880"/>
  <c r="I880" s="1"/>
  <c r="I881"/>
  <c r="G678"/>
  <c r="G49"/>
  <c r="G78"/>
  <c r="I78" s="1"/>
  <c r="G84"/>
  <c r="I84" s="1"/>
  <c r="I143"/>
  <c r="I149"/>
  <c r="I155"/>
  <c r="I168"/>
  <c r="G207"/>
  <c r="I207" s="1"/>
  <c r="I214"/>
  <c r="I275"/>
  <c r="I293"/>
  <c r="I308"/>
  <c r="G377"/>
  <c r="I377" s="1"/>
  <c r="I385"/>
  <c r="I690"/>
  <c r="I858"/>
  <c r="G865"/>
  <c r="I865" s="1"/>
  <c r="G892"/>
  <c r="I892" s="1"/>
  <c r="I952"/>
  <c r="I882"/>
  <c r="I637"/>
  <c r="I626"/>
  <c r="I299"/>
  <c r="I271"/>
  <c r="I44"/>
  <c r="H191"/>
  <c r="I75"/>
  <c r="I249"/>
  <c r="H320"/>
  <c r="H319" s="1"/>
  <c r="H318" s="1"/>
  <c r="I379"/>
  <c r="I446"/>
  <c r="G13"/>
  <c r="I13" s="1"/>
  <c r="I915"/>
  <c r="I923"/>
  <c r="H930"/>
  <c r="G954"/>
  <c r="I954" s="1"/>
  <c r="I1008"/>
  <c r="I688"/>
  <c r="I667"/>
  <c r="I648"/>
  <c r="I406"/>
  <c r="I400"/>
  <c r="I300"/>
  <c r="I235"/>
  <c r="I89"/>
  <c r="I41"/>
  <c r="I43"/>
  <c r="I138"/>
  <c r="I305"/>
  <c r="I335"/>
  <c r="I408"/>
  <c r="I465"/>
  <c r="I467"/>
  <c r="I495"/>
  <c r="I590"/>
  <c r="I644"/>
  <c r="H678"/>
  <c r="H660" s="1"/>
  <c r="I742"/>
  <c r="I917"/>
  <c r="I681"/>
  <c r="I631"/>
  <c r="I523"/>
  <c r="I401"/>
  <c r="I301"/>
  <c r="I218"/>
  <c r="I90"/>
  <c r="H30"/>
  <c r="I30" s="1"/>
  <c r="I74"/>
  <c r="I522"/>
  <c r="I959"/>
  <c r="I840"/>
  <c r="I797"/>
  <c r="I692"/>
  <c r="I676"/>
  <c r="I433"/>
  <c r="I298"/>
  <c r="I219"/>
  <c r="I91"/>
  <c r="I71"/>
  <c r="I1026"/>
  <c r="I1025"/>
  <c r="H1023"/>
  <c r="H1007"/>
  <c r="I1030"/>
  <c r="H1014"/>
  <c r="I985"/>
  <c r="I928"/>
  <c r="I924"/>
  <c r="H919"/>
  <c r="H914" s="1"/>
  <c r="I921"/>
  <c r="I916"/>
  <c r="I821"/>
  <c r="I896"/>
  <c r="I897"/>
  <c r="H885"/>
  <c r="G885"/>
  <c r="G884" s="1"/>
  <c r="I906"/>
  <c r="G857"/>
  <c r="I853"/>
  <c r="H838"/>
  <c r="I820"/>
  <c r="I827"/>
  <c r="I816"/>
  <c r="I817"/>
  <c r="H812"/>
  <c r="I761"/>
  <c r="G760"/>
  <c r="I760" s="1"/>
  <c r="I747"/>
  <c r="I722"/>
  <c r="I723"/>
  <c r="I716"/>
  <c r="I711"/>
  <c r="H710"/>
  <c r="I712"/>
  <c r="I705"/>
  <c r="I706"/>
  <c r="I693"/>
  <c r="I694"/>
  <c r="I691"/>
  <c r="I685"/>
  <c r="I686"/>
  <c r="I687"/>
  <c r="I682"/>
  <c r="I680"/>
  <c r="I665"/>
  <c r="I666"/>
  <c r="I675"/>
  <c r="I630"/>
  <c r="I612"/>
  <c r="I613"/>
  <c r="I602"/>
  <c r="I468"/>
  <c r="H589"/>
  <c r="G12"/>
  <c r="I573"/>
  <c r="I574"/>
  <c r="I603"/>
  <c r="I604"/>
  <c r="I605"/>
  <c r="I577"/>
  <c r="I578"/>
  <c r="I569"/>
  <c r="I570"/>
  <c r="I566"/>
  <c r="I565"/>
  <c r="I557"/>
  <c r="I558"/>
  <c r="I552"/>
  <c r="I551"/>
  <c r="I561"/>
  <c r="I562"/>
  <c r="I547"/>
  <c r="I548"/>
  <c r="H543"/>
  <c r="I539"/>
  <c r="I540"/>
  <c r="I536"/>
  <c r="I535"/>
  <c r="I531"/>
  <c r="I532"/>
  <c r="I526"/>
  <c r="I527"/>
  <c r="I528"/>
  <c r="I518"/>
  <c r="I519"/>
  <c r="I500"/>
  <c r="H499"/>
  <c r="I499" s="1"/>
  <c r="I501"/>
  <c r="I496"/>
  <c r="I497"/>
  <c r="I491"/>
  <c r="I492"/>
  <c r="I482"/>
  <c r="I483"/>
  <c r="I473"/>
  <c r="I466"/>
  <c r="G11"/>
  <c r="I474"/>
  <c r="I475"/>
  <c r="I409"/>
  <c r="H404"/>
  <c r="I436"/>
  <c r="I450"/>
  <c r="I443"/>
  <c r="H419"/>
  <c r="I419" s="1"/>
  <c r="I420"/>
  <c r="I416"/>
  <c r="I417"/>
  <c r="I415"/>
  <c r="I454"/>
  <c r="I455"/>
  <c r="I447"/>
  <c r="I440"/>
  <c r="G439"/>
  <c r="I439" s="1"/>
  <c r="I386"/>
  <c r="I378"/>
  <c r="I336"/>
  <c r="I371"/>
  <c r="I359"/>
  <c r="I349"/>
  <c r="G291"/>
  <c r="H338"/>
  <c r="H329" s="1"/>
  <c r="H317" s="1"/>
  <c r="I292"/>
  <c r="I333"/>
  <c r="I320"/>
  <c r="H313"/>
  <c r="I314"/>
  <c r="I315"/>
  <c r="I306"/>
  <c r="H304"/>
  <c r="I309"/>
  <c r="H291"/>
  <c r="I285"/>
  <c r="I726"/>
  <c r="H734"/>
  <c r="H733" s="1"/>
  <c r="I736"/>
  <c r="I286"/>
  <c r="H265"/>
  <c r="I282"/>
  <c r="I279"/>
  <c r="I252"/>
  <c r="I276"/>
  <c r="H248"/>
  <c r="I232"/>
  <c r="I233"/>
  <c r="I234"/>
  <c r="H210"/>
  <c r="I16"/>
  <c r="I215"/>
  <c r="G210"/>
  <c r="I211"/>
  <c r="I225"/>
  <c r="I226"/>
  <c r="I212"/>
  <c r="H11"/>
  <c r="H199"/>
  <c r="I204"/>
  <c r="I201"/>
  <c r="I193"/>
  <c r="I189"/>
  <c r="I186"/>
  <c r="H178"/>
  <c r="I169"/>
  <c r="I166"/>
  <c r="I162"/>
  <c r="I158"/>
  <c r="I159"/>
  <c r="H152"/>
  <c r="I150"/>
  <c r="I144"/>
  <c r="I139"/>
  <c r="I140"/>
  <c r="I132"/>
  <c r="I133"/>
  <c r="I125"/>
  <c r="I114"/>
  <c r="I117"/>
  <c r="I109"/>
  <c r="I105"/>
  <c r="G104"/>
  <c r="G99"/>
  <c r="I99" s="1"/>
  <c r="I100"/>
  <c r="I101"/>
  <c r="G14"/>
  <c r="H73"/>
  <c r="I73" s="1"/>
  <c r="I61"/>
  <c r="I55"/>
  <c r="I45"/>
  <c r="H40"/>
  <c r="I40" s="1"/>
  <c r="I37"/>
  <c r="I38"/>
  <c r="I31"/>
  <c r="I32"/>
  <c r="I22"/>
  <c r="I21"/>
  <c r="G20"/>
  <c r="I20" s="1"/>
  <c r="I1038"/>
  <c r="I1039"/>
  <c r="H10"/>
  <c r="H274"/>
  <c r="H111"/>
  <c r="H107" s="1"/>
  <c r="G845"/>
  <c r="I845" s="1"/>
  <c r="G445"/>
  <c r="G88"/>
  <c r="I88" s="1"/>
  <c r="G268"/>
  <c r="I268" s="1"/>
  <c r="G795"/>
  <c r="I795" s="1"/>
  <c r="G646"/>
  <c r="I646" s="1"/>
  <c r="G67"/>
  <c r="I67" s="1"/>
  <c r="G96"/>
  <c r="I96" s="1"/>
  <c r="G120"/>
  <c r="I120" s="1"/>
  <c r="H181"/>
  <c r="G196"/>
  <c r="I196" s="1"/>
  <c r="G332"/>
  <c r="G331" s="1"/>
  <c r="G330" s="1"/>
  <c r="I330" s="1"/>
  <c r="G340"/>
  <c r="G339" s="1"/>
  <c r="I339" s="1"/>
  <c r="G344"/>
  <c r="G343" s="1"/>
  <c r="I343" s="1"/>
  <c r="G348"/>
  <c r="G347" s="1"/>
  <c r="I347" s="1"/>
  <c r="G370"/>
  <c r="G369" s="1"/>
  <c r="I369" s="1"/>
  <c r="G374"/>
  <c r="I374" s="1"/>
  <c r="G478"/>
  <c r="I478" s="1"/>
  <c r="G508"/>
  <c r="G512"/>
  <c r="I512" s="1"/>
  <c r="H616"/>
  <c r="G653"/>
  <c r="I653" s="1"/>
  <c r="G657"/>
  <c r="I657" s="1"/>
  <c r="G746"/>
  <c r="I746" s="1"/>
  <c r="G776"/>
  <c r="I776" s="1"/>
  <c r="G801"/>
  <c r="I801" s="1"/>
  <c r="G834"/>
  <c r="I834" s="1"/>
  <c r="G852"/>
  <c r="I852" s="1"/>
  <c r="G891"/>
  <c r="I891" s="1"/>
  <c r="G1000"/>
  <c r="I1000" s="1"/>
  <c r="G1004"/>
  <c r="I1004" s="1"/>
  <c r="G178"/>
  <c r="G710"/>
  <c r="G806"/>
  <c r="I806" s="1"/>
  <c r="G962"/>
  <c r="I962" s="1"/>
  <c r="G54"/>
  <c r="I54" s="1"/>
  <c r="G25"/>
  <c r="I25" s="1"/>
  <c r="G111"/>
  <c r="I111" s="1"/>
  <c r="G146"/>
  <c r="I146" s="1"/>
  <c r="G152"/>
  <c r="G161"/>
  <c r="I161" s="1"/>
  <c r="G221"/>
  <c r="I221" s="1"/>
  <c r="G262"/>
  <c r="I262" s="1"/>
  <c r="G278"/>
  <c r="I278" s="1"/>
  <c r="G288"/>
  <c r="I288" s="1"/>
  <c r="G358"/>
  <c r="G357" s="1"/>
  <c r="G356" s="1"/>
  <c r="I356" s="1"/>
  <c r="G811"/>
  <c r="G864"/>
  <c r="I864" s="1"/>
  <c r="G984"/>
  <c r="I984" s="1"/>
  <c r="G124"/>
  <c r="I124" s="1"/>
  <c r="H431"/>
  <c r="H438"/>
  <c r="H445"/>
  <c r="H284"/>
  <c r="H273" s="1"/>
  <c r="H157"/>
  <c r="G927"/>
  <c r="I927" s="1"/>
  <c r="G584"/>
  <c r="H464"/>
  <c r="G464"/>
  <c r="H453"/>
  <c r="I453" s="1"/>
  <c r="G200"/>
  <c r="I200" s="1"/>
  <c r="G185"/>
  <c r="I185" s="1"/>
  <c r="G165"/>
  <c r="G60"/>
  <c r="G36"/>
  <c r="G35" s="1"/>
  <c r="G181"/>
  <c r="G191"/>
  <c r="G217"/>
  <c r="I217" s="1"/>
  <c r="G247"/>
  <c r="G404"/>
  <c r="I414"/>
  <c r="G63"/>
  <c r="I63" s="1"/>
  <c r="G313"/>
  <c r="G319"/>
  <c r="I319" s="1"/>
  <c r="G384"/>
  <c r="I384" s="1"/>
  <c r="G431"/>
  <c r="G172"/>
  <c r="I172" s="1"/>
  <c r="G203"/>
  <c r="I203" s="1"/>
  <c r="G206"/>
  <c r="I206" s="1"/>
  <c r="G242"/>
  <c r="I242" s="1"/>
  <c r="G257"/>
  <c r="I257" s="1"/>
  <c r="G269"/>
  <c r="I269" s="1"/>
  <c r="G297"/>
  <c r="I297" s="1"/>
  <c r="G459"/>
  <c r="I459" s="1"/>
  <c r="G593"/>
  <c r="I593" s="1"/>
  <c r="G597"/>
  <c r="I597" s="1"/>
  <c r="G487"/>
  <c r="I487" s="1"/>
  <c r="G326"/>
  <c r="I326" s="1"/>
  <c r="G353"/>
  <c r="I353" s="1"/>
  <c r="G365"/>
  <c r="I365" s="1"/>
  <c r="G428"/>
  <c r="I428" s="1"/>
  <c r="G452"/>
  <c r="I452" s="1"/>
  <c r="G490"/>
  <c r="I490" s="1"/>
  <c r="G534"/>
  <c r="I534" s="1"/>
  <c r="G538"/>
  <c r="I538" s="1"/>
  <c r="G546"/>
  <c r="I546" s="1"/>
  <c r="G550"/>
  <c r="I550" s="1"/>
  <c r="G556"/>
  <c r="I556" s="1"/>
  <c r="G560"/>
  <c r="I560" s="1"/>
  <c r="G564"/>
  <c r="I564" s="1"/>
  <c r="G568"/>
  <c r="G572"/>
  <c r="I572" s="1"/>
  <c r="G611"/>
  <c r="I611" s="1"/>
  <c r="G616"/>
  <c r="G625"/>
  <c r="I625" s="1"/>
  <c r="G629"/>
  <c r="I629" s="1"/>
  <c r="G635"/>
  <c r="I635" s="1"/>
  <c r="G643"/>
  <c r="I643" s="1"/>
  <c r="G652"/>
  <c r="I652" s="1"/>
  <c r="G656"/>
  <c r="I656" s="1"/>
  <c r="G670"/>
  <c r="I670" s="1"/>
  <c r="G674"/>
  <c r="I674" s="1"/>
  <c r="H709"/>
  <c r="G698"/>
  <c r="I698" s="1"/>
  <c r="G704"/>
  <c r="I704" s="1"/>
  <c r="G715"/>
  <c r="I715" s="1"/>
  <c r="G721"/>
  <c r="I721" s="1"/>
  <c r="G735"/>
  <c r="I735" s="1"/>
  <c r="G739"/>
  <c r="I739" s="1"/>
  <c r="G752"/>
  <c r="I752" s="1"/>
  <c r="G767"/>
  <c r="I767" s="1"/>
  <c r="G771"/>
  <c r="I771" s="1"/>
  <c r="G781"/>
  <c r="I781" s="1"/>
  <c r="G791"/>
  <c r="I791" s="1"/>
  <c r="G826"/>
  <c r="I826" s="1"/>
  <c r="G839"/>
  <c r="I839" s="1"/>
  <c r="G870"/>
  <c r="I870" s="1"/>
  <c r="G874"/>
  <c r="I874" s="1"/>
  <c r="G895"/>
  <c r="I895" s="1"/>
  <c r="G901"/>
  <c r="I901" s="1"/>
  <c r="G905"/>
  <c r="I905" s="1"/>
  <c r="G911"/>
  <c r="I911" s="1"/>
  <c r="G920"/>
  <c r="I920" s="1"/>
  <c r="G930"/>
  <c r="G950"/>
  <c r="I950" s="1"/>
  <c r="G957"/>
  <c r="I957" s="1"/>
  <c r="G966"/>
  <c r="I966" s="1"/>
  <c r="G999"/>
  <c r="I999" s="1"/>
  <c r="G1003"/>
  <c r="I1003" s="1"/>
  <c r="G1007"/>
  <c r="G1014"/>
  <c r="G1020"/>
  <c r="I1020" s="1"/>
  <c r="G1029"/>
  <c r="I1029" s="1"/>
  <c r="G1037"/>
  <c r="I1037" s="1"/>
  <c r="G284" l="1"/>
  <c r="G224"/>
  <c r="I224" s="1"/>
  <c r="G396"/>
  <c r="I60"/>
  <c r="I59" s="1"/>
  <c r="G59"/>
  <c r="G58" s="1"/>
  <c r="G926"/>
  <c r="I926" s="1"/>
  <c r="G851"/>
  <c r="I851" s="1"/>
  <c r="G745"/>
  <c r="I745" s="1"/>
  <c r="G131"/>
  <c r="I131" s="1"/>
  <c r="I847"/>
  <c r="G389"/>
  <c r="I389" s="1"/>
  <c r="G438"/>
  <c r="I438" s="1"/>
  <c r="H472"/>
  <c r="H471" s="1"/>
  <c r="H470" s="1"/>
  <c r="H469" s="1"/>
  <c r="G127"/>
  <c r="I127" s="1"/>
  <c r="I678"/>
  <c r="I431"/>
  <c r="I357"/>
  <c r="G477"/>
  <c r="I477" s="1"/>
  <c r="I358"/>
  <c r="I370"/>
  <c r="H29"/>
  <c r="I191"/>
  <c r="G373"/>
  <c r="I373" s="1"/>
  <c r="G261"/>
  <c r="I284"/>
  <c r="I152"/>
  <c r="I344"/>
  <c r="I710"/>
  <c r="I1007"/>
  <c r="I930"/>
  <c r="I49"/>
  <c r="G48"/>
  <c r="I48" s="1"/>
  <c r="I178"/>
  <c r="I340"/>
  <c r="G775"/>
  <c r="I775" s="1"/>
  <c r="G759"/>
  <c r="I759" s="1"/>
  <c r="G77"/>
  <c r="I77" s="1"/>
  <c r="H164"/>
  <c r="H1013"/>
  <c r="I1014"/>
  <c r="H884"/>
  <c r="I885"/>
  <c r="G856"/>
  <c r="I856" s="1"/>
  <c r="I857"/>
  <c r="H832"/>
  <c r="H811"/>
  <c r="I812"/>
  <c r="H708"/>
  <c r="H615"/>
  <c r="I616"/>
  <c r="G511"/>
  <c r="I511" s="1"/>
  <c r="G507"/>
  <c r="I507" s="1"/>
  <c r="I508"/>
  <c r="H588"/>
  <c r="I589"/>
  <c r="G583"/>
  <c r="I583" s="1"/>
  <c r="I584"/>
  <c r="I568"/>
  <c r="H542"/>
  <c r="H506" s="1"/>
  <c r="H505" s="1"/>
  <c r="H504" s="1"/>
  <c r="I543"/>
  <c r="I464"/>
  <c r="I11"/>
  <c r="H403"/>
  <c r="I404"/>
  <c r="H426"/>
  <c r="H411" s="1"/>
  <c r="I445"/>
  <c r="I331"/>
  <c r="I332"/>
  <c r="I348"/>
  <c r="I291"/>
  <c r="H312"/>
  <c r="I313"/>
  <c r="H303"/>
  <c r="I303" s="1"/>
  <c r="I304"/>
  <c r="H732"/>
  <c r="H261"/>
  <c r="I265"/>
  <c r="H247"/>
  <c r="I248"/>
  <c r="I210"/>
  <c r="I181"/>
  <c r="G164"/>
  <c r="I165"/>
  <c r="G157"/>
  <c r="I157" s="1"/>
  <c r="H142"/>
  <c r="G107"/>
  <c r="I107" s="1"/>
  <c r="G103"/>
  <c r="I103" s="1"/>
  <c r="I104"/>
  <c r="H17"/>
  <c r="H58"/>
  <c r="H57" s="1"/>
  <c r="H36"/>
  <c r="H35" s="1"/>
  <c r="I35" s="1"/>
  <c r="G123"/>
  <c r="I123" s="1"/>
  <c r="G195"/>
  <c r="I195" s="1"/>
  <c r="G119"/>
  <c r="I119" s="1"/>
  <c r="G833"/>
  <c r="I833" s="1"/>
  <c r="G805"/>
  <c r="I805" s="1"/>
  <c r="G142"/>
  <c r="G890"/>
  <c r="I890" s="1"/>
  <c r="G95"/>
  <c r="I95" s="1"/>
  <c r="G844"/>
  <c r="I844" s="1"/>
  <c r="G983"/>
  <c r="I983" s="1"/>
  <c r="G274"/>
  <c r="G273" s="1"/>
  <c r="I273" s="1"/>
  <c r="G810"/>
  <c r="G24"/>
  <c r="I24" s="1"/>
  <c r="G53"/>
  <c r="I53" s="1"/>
  <c r="G800"/>
  <c r="I800" s="1"/>
  <c r="G794"/>
  <c r="I794" s="1"/>
  <c r="G87"/>
  <c r="I87" s="1"/>
  <c r="G34"/>
  <c r="G1036"/>
  <c r="I1036" s="1"/>
  <c r="G1019"/>
  <c r="I1019" s="1"/>
  <c r="G1013"/>
  <c r="G998"/>
  <c r="I998" s="1"/>
  <c r="G919"/>
  <c r="I919" s="1"/>
  <c r="G910"/>
  <c r="I910" s="1"/>
  <c r="G904"/>
  <c r="I904" s="1"/>
  <c r="G900"/>
  <c r="I900" s="1"/>
  <c r="G873"/>
  <c r="I873" s="1"/>
  <c r="G869"/>
  <c r="I869" s="1"/>
  <c r="G790"/>
  <c r="I790" s="1"/>
  <c r="G780"/>
  <c r="I780" s="1"/>
  <c r="G770"/>
  <c r="I770" s="1"/>
  <c r="G763"/>
  <c r="I763" s="1"/>
  <c r="G427"/>
  <c r="I427" s="1"/>
  <c r="G325"/>
  <c r="I325" s="1"/>
  <c r="G596"/>
  <c r="I596" s="1"/>
  <c r="G592"/>
  <c r="I592" s="1"/>
  <c r="G458"/>
  <c r="I458" s="1"/>
  <c r="G171"/>
  <c r="I171" s="1"/>
  <c r="G246"/>
  <c r="G199"/>
  <c r="I199" s="1"/>
  <c r="G1028"/>
  <c r="I1028" s="1"/>
  <c r="G965"/>
  <c r="I965" s="1"/>
  <c r="G946"/>
  <c r="I946" s="1"/>
  <c r="G945"/>
  <c r="I945" s="1"/>
  <c r="G838"/>
  <c r="I838" s="1"/>
  <c r="G825"/>
  <c r="I825" s="1"/>
  <c r="G751"/>
  <c r="I751" s="1"/>
  <c r="G734"/>
  <c r="I734" s="1"/>
  <c r="G714"/>
  <c r="I714" s="1"/>
  <c r="G703"/>
  <c r="I703" s="1"/>
  <c r="G697"/>
  <c r="I697" s="1"/>
  <c r="G673"/>
  <c r="I673" s="1"/>
  <c r="G669"/>
  <c r="I669" s="1"/>
  <c r="G642"/>
  <c r="I642" s="1"/>
  <c r="G628"/>
  <c r="I628" s="1"/>
  <c r="G615"/>
  <c r="G364"/>
  <c r="I364" s="1"/>
  <c r="G362"/>
  <c r="I362" s="1"/>
  <c r="G352"/>
  <c r="I352" s="1"/>
  <c r="G486"/>
  <c r="I486" s="1"/>
  <c r="G296"/>
  <c r="I296" s="1"/>
  <c r="G260"/>
  <c r="G256"/>
  <c r="I256" s="1"/>
  <c r="G241"/>
  <c r="I241" s="1"/>
  <c r="G383"/>
  <c r="I383" s="1"/>
  <c r="G318"/>
  <c r="I318" s="1"/>
  <c r="G312"/>
  <c r="G413"/>
  <c r="I413" s="1"/>
  <c r="G403"/>
  <c r="G368"/>
  <c r="I368" s="1"/>
  <c r="H94" l="1"/>
  <c r="H93" s="1"/>
  <c r="G582"/>
  <c r="I582" s="1"/>
  <c r="G395"/>
  <c r="I396"/>
  <c r="G472"/>
  <c r="I472" s="1"/>
  <c r="I164"/>
  <c r="H28"/>
  <c r="I28" s="1"/>
  <c r="I29"/>
  <c r="G982"/>
  <c r="I982" s="1"/>
  <c r="H1012"/>
  <c r="I1013"/>
  <c r="I884"/>
  <c r="H863"/>
  <c r="H862" s="1"/>
  <c r="H831"/>
  <c r="I811"/>
  <c r="H810"/>
  <c r="H610"/>
  <c r="H609" s="1"/>
  <c r="H608" s="1"/>
  <c r="I615"/>
  <c r="G506"/>
  <c r="G505" s="1"/>
  <c r="G504" s="1"/>
  <c r="H587"/>
  <c r="I588"/>
  <c r="I542"/>
  <c r="I403"/>
  <c r="H388"/>
  <c r="H311"/>
  <c r="I312"/>
  <c r="H731"/>
  <c r="H260"/>
  <c r="I261"/>
  <c r="I274"/>
  <c r="H246"/>
  <c r="I247"/>
  <c r="I142"/>
  <c r="G94"/>
  <c r="I94" s="1"/>
  <c r="H12"/>
  <c r="I17"/>
  <c r="H14"/>
  <c r="I14" s="1"/>
  <c r="I36"/>
  <c r="H34"/>
  <c r="I34" s="1"/>
  <c r="G804"/>
  <c r="I804" s="1"/>
  <c r="G47"/>
  <c r="I47" s="1"/>
  <c r="G809"/>
  <c r="G610"/>
  <c r="G799"/>
  <c r="I799" s="1"/>
  <c r="G19"/>
  <c r="I19" s="1"/>
  <c r="G843"/>
  <c r="I843" s="1"/>
  <c r="G412"/>
  <c r="I412" s="1"/>
  <c r="G311"/>
  <c r="G382"/>
  <c r="I382" s="1"/>
  <c r="G485"/>
  <c r="I485" s="1"/>
  <c r="G363"/>
  <c r="I363" s="1"/>
  <c r="G664"/>
  <c r="G696"/>
  <c r="I696" s="1"/>
  <c r="G733"/>
  <c r="I733" s="1"/>
  <c r="G944"/>
  <c r="I944" s="1"/>
  <c r="G1023"/>
  <c r="I1023" s="1"/>
  <c r="G426"/>
  <c r="I426" s="1"/>
  <c r="G899"/>
  <c r="I899" s="1"/>
  <c r="G997"/>
  <c r="I997" s="1"/>
  <c r="G1018"/>
  <c r="I1018" s="1"/>
  <c r="G832"/>
  <c r="G240"/>
  <c r="I240" s="1"/>
  <c r="G255"/>
  <c r="I255" s="1"/>
  <c r="G295"/>
  <c r="I295" s="1"/>
  <c r="G351"/>
  <c r="I351" s="1"/>
  <c r="G361"/>
  <c r="I361" s="1"/>
  <c r="G641"/>
  <c r="I641" s="1"/>
  <c r="G702"/>
  <c r="I702" s="1"/>
  <c r="G709"/>
  <c r="I709" s="1"/>
  <c r="G824"/>
  <c r="I824" s="1"/>
  <c r="I58"/>
  <c r="G457"/>
  <c r="I457" s="1"/>
  <c r="G587"/>
  <c r="G324"/>
  <c r="I324" s="1"/>
  <c r="G909"/>
  <c r="I909" s="1"/>
  <c r="G914"/>
  <c r="I914" s="1"/>
  <c r="G1012"/>
  <c r="G1035"/>
  <c r="I1035" s="1"/>
  <c r="G758"/>
  <c r="I758" s="1"/>
  <c r="G581" l="1"/>
  <c r="I581" s="1"/>
  <c r="G394"/>
  <c r="I395"/>
  <c r="G471"/>
  <c r="I471" s="1"/>
  <c r="G981"/>
  <c r="I981" s="1"/>
  <c r="G831"/>
  <c r="I831" s="1"/>
  <c r="G663"/>
  <c r="I663" s="1"/>
  <c r="I664"/>
  <c r="I311"/>
  <c r="H1011"/>
  <c r="I1012"/>
  <c r="H819"/>
  <c r="I832"/>
  <c r="H809"/>
  <c r="I809" s="1"/>
  <c r="I810"/>
  <c r="I610"/>
  <c r="H607"/>
  <c r="G609"/>
  <c r="I609" s="1"/>
  <c r="I587"/>
  <c r="H503"/>
  <c r="I505"/>
  <c r="I506"/>
  <c r="I504"/>
  <c r="H730"/>
  <c r="I260"/>
  <c r="H254"/>
  <c r="H251" s="1"/>
  <c r="H239"/>
  <c r="I246"/>
  <c r="G93"/>
  <c r="I93" s="1"/>
  <c r="I12"/>
  <c r="H9"/>
  <c r="G18"/>
  <c r="I18" s="1"/>
  <c r="G757"/>
  <c r="I757" s="1"/>
  <c r="G1034"/>
  <c r="I1034" s="1"/>
  <c r="G1011"/>
  <c r="G323"/>
  <c r="I323" s="1"/>
  <c r="G823"/>
  <c r="I823" s="1"/>
  <c r="G708"/>
  <c r="I708" s="1"/>
  <c r="G640"/>
  <c r="I640" s="1"/>
  <c r="G608"/>
  <c r="I608" s="1"/>
  <c r="G338"/>
  <c r="I338" s="1"/>
  <c r="G254"/>
  <c r="G239"/>
  <c r="G57"/>
  <c r="I57" s="1"/>
  <c r="G1017"/>
  <c r="I1017" s="1"/>
  <c r="G996"/>
  <c r="I996" s="1"/>
  <c r="G863"/>
  <c r="I863" s="1"/>
  <c r="G943"/>
  <c r="I943" s="1"/>
  <c r="G732"/>
  <c r="I732" s="1"/>
  <c r="G580"/>
  <c r="I580" s="1"/>
  <c r="G503"/>
  <c r="G411"/>
  <c r="I411" s="1"/>
  <c r="I394" l="1"/>
  <c r="G393"/>
  <c r="G933"/>
  <c r="I933" s="1"/>
  <c r="G470"/>
  <c r="I470" s="1"/>
  <c r="G662"/>
  <c r="I662" s="1"/>
  <c r="H1010"/>
  <c r="I1011"/>
  <c r="I503"/>
  <c r="I254"/>
  <c r="H725"/>
  <c r="H237"/>
  <c r="I239"/>
  <c r="K13"/>
  <c r="G731"/>
  <c r="I731" s="1"/>
  <c r="G639"/>
  <c r="I639" s="1"/>
  <c r="G1010"/>
  <c r="G1033"/>
  <c r="I1033" s="1"/>
  <c r="G10"/>
  <c r="I10" s="1"/>
  <c r="G661"/>
  <c r="I661" s="1"/>
  <c r="G862"/>
  <c r="I862" s="1"/>
  <c r="G990"/>
  <c r="I990" s="1"/>
  <c r="G237"/>
  <c r="G251"/>
  <c r="I251" s="1"/>
  <c r="G329"/>
  <c r="I329" s="1"/>
  <c r="G469" l="1"/>
  <c r="I469" s="1"/>
  <c r="I393"/>
  <c r="G388"/>
  <c r="I388" s="1"/>
  <c r="I1010"/>
  <c r="I237"/>
  <c r="G660"/>
  <c r="I660" s="1"/>
  <c r="G819"/>
  <c r="I819" s="1"/>
  <c r="G607"/>
  <c r="I607" s="1"/>
  <c r="G317"/>
  <c r="I317" s="1"/>
  <c r="G9"/>
  <c r="I9" s="1"/>
  <c r="G730"/>
  <c r="I730" s="1"/>
  <c r="G725" l="1"/>
  <c r="I725" s="1"/>
</calcChain>
</file>

<file path=xl/sharedStrings.xml><?xml version="1.0" encoding="utf-8"?>
<sst xmlns="http://schemas.openxmlformats.org/spreadsheetml/2006/main" count="4973" uniqueCount="616">
  <si>
    <t>Наименование</t>
  </si>
  <si>
    <t>РПр</t>
  </si>
  <si>
    <t>ПР</t>
  </si>
  <si>
    <t>ЦСР</t>
  </si>
  <si>
    <t>ВР</t>
  </si>
  <si>
    <t>Ист</t>
  </si>
  <si>
    <t>Сумма, тыс.рублей</t>
  </si>
  <si>
    <t>2022 год</t>
  </si>
  <si>
    <t>2</t>
  </si>
  <si>
    <t>3</t>
  </si>
  <si>
    <t>4</t>
  </si>
  <si>
    <t>5</t>
  </si>
  <si>
    <t>6</t>
  </si>
  <si>
    <t>ИТОГО</t>
  </si>
  <si>
    <t>средства района</t>
  </si>
  <si>
    <t>1</t>
  </si>
  <si>
    <t>областные средства</t>
  </si>
  <si>
    <t>федеральные средства</t>
  </si>
  <si>
    <t>внебюджетные средства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</si>
  <si>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</si>
  <si>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</si>
  <si>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</si>
  <si>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</si>
  <si>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Непрограммная часть бюджета муниципального района</t>
  </si>
  <si>
    <t>6500000000</t>
  </si>
  <si>
    <t xml:space="preserve">Глава муниципального образования </t>
  </si>
  <si>
    <t>6500080070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</si>
  <si>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</si>
  <si>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</si>
  <si>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</si>
  <si>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</si>
  <si>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 xml:space="preserve">Поощрение за достижение показателей деятельности органов исполнительной власти субъекта Российской Федерации  </t>
  </si>
  <si>
    <t>6500055490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</si>
  <si>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</si>
  <si>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</si>
  <si>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Центральный аппарат </t>
  </si>
  <si>
    <t>6500080080</t>
  </si>
  <si>
    <t>Расходы на выплаты персоналу в целях обеспечения выполнения функций государственными (муниципальными)  органами,казенными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</si>
  <si>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Федерации,местных администраций </t>
  </si>
  <si>
    <t>0104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</si>
  <si>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</si>
  <si>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</si>
  <si>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</si>
  <si>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НР00051200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</si>
  <si>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</si>
  <si>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</si>
  <si>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</si>
  <si>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244</t>
  </si>
  <si>
    <t>6500051200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</si>
  <si>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</si>
  <si>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0106</t>
  </si>
  <si>
    <t xml:space="preserve">Расходы на выполнение переданных полномочий по осуществлению финансового контроля </t>
  </si>
  <si>
    <t>6500083230</t>
  </si>
  <si>
    <t>240</t>
  </si>
  <si>
    <t>Обеспечение проведения выборов и референдумов</t>
  </si>
  <si>
    <t>0107</t>
  </si>
  <si>
    <t>Иные бюджетные ассигнования</t>
  </si>
  <si>
    <t>800</t>
  </si>
  <si>
    <t>Специальные расходы</t>
  </si>
  <si>
    <t>880</t>
  </si>
  <si>
    <t>Резервные фонды</t>
  </si>
  <si>
    <t>0111</t>
  </si>
  <si>
    <t xml:space="preserve">Резервные фонды исполнительных органов местного самоуправления </t>
  </si>
  <si>
    <t>6500080100</t>
  </si>
  <si>
    <t>000</t>
  </si>
  <si>
    <t>Резервные средства</t>
  </si>
  <si>
    <t>870</t>
  </si>
  <si>
    <t>Другие общегосударственные вопросы</t>
  </si>
  <si>
    <t>0113</t>
  </si>
  <si>
    <t>Проведение Всероссийской переписи населения 2020 года</t>
  </si>
  <si>
    <t>6500054690</t>
  </si>
  <si>
    <t>Закупка товаров,работ и услуг для государственных (муниципальных) нужд</t>
  </si>
  <si>
    <t>Реализация муниципальных  функций Троснянского района в сфере муниципального управления в рамках  непрограммной части бюджета муниципального района</t>
  </si>
  <si>
    <t>6500080390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</si>
  <si>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</si>
  <si>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</si>
  <si>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</si>
  <si>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</si>
  <si>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 xml:space="preserve"> Премии и гранты</t>
  </si>
  <si>
    <t>350</t>
  </si>
  <si>
    <t>Уплата налогов, сборов и иных платежей</t>
  </si>
  <si>
    <t>850</t>
  </si>
  <si>
    <t>Средства района</t>
  </si>
  <si>
    <t>Наказы избирателей депутатам Троснянского районного Совета народных депутатов</t>
  </si>
  <si>
    <t>НР00080210</t>
  </si>
  <si>
    <t>6500080210</t>
  </si>
  <si>
    <t xml:space="preserve">Оценка недвижимости, признание прав и регулирование отношений по муниципальной собственности </t>
  </si>
  <si>
    <t>НР00080110</t>
  </si>
  <si>
    <t>6500080110</t>
  </si>
  <si>
    <t>Исполнение судебных актов</t>
  </si>
  <si>
    <t>830</t>
  </si>
  <si>
    <t xml:space="preserve">Организация материально-технического и организационного обеспечения деятельности администрации района </t>
  </si>
  <si>
    <t>6500080440</t>
  </si>
  <si>
    <t xml:space="preserve">Исполнение судебных актов </t>
  </si>
  <si>
    <t xml:space="preserve">Организация материально-технического и организационного обеспечения деятельности структурных подразделений администрации района (финансового отдела) </t>
  </si>
  <si>
    <t>6500080450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</si>
  <si>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образования)</t>
  </si>
  <si>
    <t>6500080460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</si>
  <si>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культуры и архивного дела)</t>
  </si>
  <si>
    <t>6500080470</t>
  </si>
  <si>
    <t xml:space="preserve">Организация материально-технического и организационного обеспечения деятельности  администрации района (районный Совет) </t>
  </si>
  <si>
    <t>6500080480</t>
  </si>
  <si>
    <t xml:space="preserve">Организация материально-технического и организационного обеспечения деятельности администрации района (контрольно-ревизионная комиссия) </t>
  </si>
  <si>
    <t>6500080490</t>
  </si>
  <si>
    <t>Организация материально-технического и организационного обеспечения деятельности (отдел по управлению муниципальным имуществом администрации района )</t>
  </si>
  <si>
    <t>6500080500</t>
  </si>
  <si>
    <t xml:space="preserve">Доплата за счет средств бюджета муниципального района на 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 </t>
  </si>
  <si>
    <t>6500081580</t>
  </si>
  <si>
    <t xml:space="preserve">средства района </t>
  </si>
  <si>
    <t>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</si>
  <si>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6500071580</t>
  </si>
  <si>
    <t xml:space="preserve">областные средства </t>
  </si>
  <si>
    <t xml:space="preserve">Выполнение  полномочий  в сфере трудовых отношений </t>
  </si>
  <si>
    <t>6500071610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</si>
  <si>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</si>
  <si>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6500071590</t>
  </si>
  <si>
    <t>НАЦИОНАЛЬНАЯ ОБОРОНА</t>
  </si>
  <si>
    <t>0200</t>
  </si>
  <si>
    <t>Мобилизационная и вневойсковая подготовка</t>
  </si>
  <si>
    <t>0203</t>
  </si>
  <si>
    <t>НР00000000</t>
  </si>
  <si>
    <t>Осуществление первичного воинского учета на территориях, где отсутствуют военные комиссариаты, в рамках  непрограммной части бюджета муниципального района</t>
  </si>
  <si>
    <t>НР00051180</t>
  </si>
  <si>
    <t>Межбюджетные трансферты</t>
  </si>
  <si>
    <t>500</t>
  </si>
  <si>
    <t>Субвенции</t>
  </si>
  <si>
    <t>530</t>
  </si>
  <si>
    <t>6500051180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</si>
  <si>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</si>
  <si>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</si>
  <si>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 природного и техногенного характера, гражданская оборона</t>
  </si>
  <si>
    <t>0309</t>
  </si>
  <si>
    <t>Муниципальная программа "Противодействие экстремизму и профилактика терроризма на территории Троснянского района Орловской области на 2018-2020 годы"</t>
  </si>
  <si>
    <t>ПТ00000000</t>
  </si>
  <si>
    <t>Реализация основного мероприятия</t>
  </si>
  <si>
    <t>ПТ00082130</t>
  </si>
  <si>
    <t>Муниципальная программа "Совершенствование системы профилактики правонарушений и усиление борьбы с преступностью в Троснянском районе на 2020-2022 годы"</t>
  </si>
  <si>
    <t>5300000000</t>
  </si>
  <si>
    <t>5300082130</t>
  </si>
  <si>
    <t>Муниципальная программа "Совершенствование системы профилактики правонарушений и усиление борьбы с преступностью в Троснянском районе на 2020-2022 годы</t>
  </si>
  <si>
    <t>7100000000</t>
  </si>
  <si>
    <t>7100082130</t>
  </si>
  <si>
    <t>Содержание и обеспечение деятельности единой дежурно- диспетчерской службы района</t>
  </si>
  <si>
    <t>6500080430</t>
  </si>
  <si>
    <t>Расходы на выплату персоналу казенных учреждений</t>
  </si>
  <si>
    <t>110</t>
  </si>
  <si>
    <t>НАЦИОНАЛЬНАЯ ЭКОНОМИКА</t>
  </si>
  <si>
    <t>0400</t>
  </si>
  <si>
    <t>Транспорт</t>
  </si>
  <si>
    <t>0408</t>
  </si>
  <si>
    <t>Проведение отдельных мероприятий по другим видам транспорта</t>
  </si>
  <si>
    <t>6500080120</t>
  </si>
  <si>
    <t>Дорожное хозяйство (дорожные фонды)</t>
  </si>
  <si>
    <t>0409</t>
  </si>
  <si>
    <t xml:space="preserve"> Межевание и паспортизация местных автомобильных дорог общего пользования</t>
  </si>
  <si>
    <t>6500082131</t>
  </si>
  <si>
    <t>Иные закупки товаров, работ и услуг для государственных(муниципальных) нужд</t>
  </si>
  <si>
    <t>Районная целевая программа "Содействие обеспечения безопасности дорожного движения в Троснянском районе в 2012-2020 годах"</t>
  </si>
  <si>
    <t>П400000000</t>
  </si>
  <si>
    <t>Основное мероприятие"Повышение уровня правовой культуры и предупреждение опасного поведения участников дорожного движения"</t>
  </si>
  <si>
    <t>П400100000</t>
  </si>
  <si>
    <t>П400180320</t>
  </si>
  <si>
    <t>Иные межбюджетные трансферты</t>
  </si>
  <si>
    <t>540</t>
  </si>
  <si>
    <t>Основное мероприятие " Содержание автомобильных дорог общего пользования местного значения "</t>
  </si>
  <si>
    <t>6100100000</t>
  </si>
  <si>
    <t>Закупка товаров, работ и услуг для государственных (муниципальных ) нужд</t>
  </si>
  <si>
    <t>Основное мероприятие "Ремонт автомобильных дорог местного значения общего пользования"</t>
  </si>
  <si>
    <t xml:space="preserve">Софинансирование ремонта автомобильных дорог местного значения общего пользования </t>
  </si>
  <si>
    <t>61002S0550</t>
  </si>
  <si>
    <t>6100270550</t>
  </si>
  <si>
    <t>Основное мероприятие " Приобретение дорожно-эксплуатационной техники и другого имущества, необходимого для строительства, капитального ремонта, ремонта и содержания автомобильных дорог общего пользования местного значения и искусственных сооружений на них"</t>
  </si>
  <si>
    <t>610040000</t>
  </si>
  <si>
    <t>6100482130</t>
  </si>
  <si>
    <t>Иные закупки товаров, работ и услуг для государственных (муниципальных) нужд</t>
  </si>
  <si>
    <t xml:space="preserve"> средства района </t>
  </si>
  <si>
    <t xml:space="preserve">Основное мероприятие "Формирование законопослушного поведения участников дорожного движения" </t>
  </si>
  <si>
    <t>6100300000</t>
  </si>
  <si>
    <t>6100382130</t>
  </si>
  <si>
    <t>Другие вопросы в области национальной экономики</t>
  </si>
  <si>
    <t>0412</t>
  </si>
  <si>
    <t>Районная целевая программа "Развитие и поддержка малого и среднего предпринимательства в Троснянском районе на 2012-2020 годы"</t>
  </si>
  <si>
    <t>П100000000</t>
  </si>
  <si>
    <t>Основное мероприятие "Финансовая и имущественная поддержка субъектов малого и среднего предпринимательства"</t>
  </si>
  <si>
    <t>П100100000</t>
  </si>
  <si>
    <t>П100180310</t>
  </si>
  <si>
    <t>Закупка товаров, работ и услуг для государственных (муниципальных )нужд</t>
  </si>
  <si>
    <t xml:space="preserve">6500000000 </t>
  </si>
  <si>
    <t>Мероприятия по землеустройству и землепользованию</t>
  </si>
  <si>
    <t>6500080140</t>
  </si>
  <si>
    <t>Реализация мероприятий в рамках проекта "Народный бюджет"</t>
  </si>
  <si>
    <t>6500082730</t>
  </si>
  <si>
    <t>ЖИЛИЩНО-КОММУНАЛЬНОЕ ХОЗЯЙСТВО</t>
  </si>
  <si>
    <t>0500</t>
  </si>
  <si>
    <t>Жилищное хозяйство</t>
  </si>
  <si>
    <t>0501</t>
  </si>
  <si>
    <t>Капитальный ремонт муниципального жилищного фонда в рамках непрограммной части бюджета муниципального района</t>
  </si>
  <si>
    <t>6500080150</t>
  </si>
  <si>
    <t>Коммунальное хозяйство</t>
  </si>
  <si>
    <t>0502</t>
  </si>
  <si>
    <t>Мероприятия по развитию сетей водоснабжения</t>
  </si>
  <si>
    <t>6500085530</t>
  </si>
  <si>
    <t>Муниципальная программа "Комплексное развитие сельских территорий"</t>
  </si>
  <si>
    <t>6200000000</t>
  </si>
  <si>
    <t>Подпрограмма 3 "Создание и развитие инфраструктуры на сельских территориях"</t>
  </si>
  <si>
    <t>6230000000</t>
  </si>
  <si>
    <t>Основное мероприятие " Обеспечение в муниципальном районе ввода в действие распределительных газовых сетей, локальных водопроводов, а также реализации проектов комплексного обустройства площадок под компактную жилищную застройку"</t>
  </si>
  <si>
    <t>6230200000</t>
  </si>
  <si>
    <t>Вод в действие локальных водопроводов</t>
  </si>
  <si>
    <t>6230285530</t>
  </si>
  <si>
    <t>Капитальные вложения в объекты недвижимого имущества государственной (муниципальной) собственности</t>
  </si>
  <si>
    <t>400</t>
  </si>
  <si>
    <t>Бюджетные инвестиции</t>
  </si>
  <si>
    <t>414</t>
  </si>
  <si>
    <t>Организация в границах поселения водоотведения, тепло- и водоснабжения</t>
  </si>
  <si>
    <t>6500081720</t>
  </si>
  <si>
    <t>Благоустройство</t>
  </si>
  <si>
    <t>0503</t>
  </si>
  <si>
    <t>Основное мероприятие "Благоустройство сельских территорий"</t>
  </si>
  <si>
    <t>6230100000</t>
  </si>
  <si>
    <t>6230182130</t>
  </si>
  <si>
    <t>Благоустройство сельских территорий</t>
  </si>
  <si>
    <t>62301L5760</t>
  </si>
  <si>
    <t>65000R5760</t>
  </si>
  <si>
    <t>Областные средства</t>
  </si>
  <si>
    <t>6500081740</t>
  </si>
  <si>
    <t>6500081751</t>
  </si>
  <si>
    <t>6500081752</t>
  </si>
  <si>
    <t xml:space="preserve">Выполнение полномочий по организации и осуществлению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 </t>
  </si>
  <si>
    <t>6500081753</t>
  </si>
  <si>
    <t>6900000000</t>
  </si>
  <si>
    <t>Другие вопросы в области охраны окружающей среды</t>
  </si>
  <si>
    <t>0600</t>
  </si>
  <si>
    <t>0605</t>
  </si>
  <si>
    <t>69000L2690</t>
  </si>
  <si>
    <t>Субсидии по государственной поддержке закупки контейнеров для раздельного накопления твердых коммунальных отходов в рамках подпрограммы 2 "Развитие инфракструктуры раздельного накопления твердых коммунальных отходов"</t>
  </si>
  <si>
    <t>69000L2691</t>
  </si>
  <si>
    <t>Прочая закупка товаров, работ и услуг для обеспечения государственных (муниципальных) нужд</t>
  </si>
  <si>
    <t>69000L2692</t>
  </si>
  <si>
    <t>Увеличение стоимости основных средств</t>
  </si>
  <si>
    <t>69000L2693</t>
  </si>
  <si>
    <t>69000L2694</t>
  </si>
  <si>
    <t>69000L2695</t>
  </si>
  <si>
    <t>федеральный бюджет</t>
  </si>
  <si>
    <t>69000L2696</t>
  </si>
  <si>
    <t>ОБРАЗОВАНИЕ</t>
  </si>
  <si>
    <t>0700</t>
  </si>
  <si>
    <t>Дошкольное образование</t>
  </si>
  <si>
    <t>0701</t>
  </si>
  <si>
    <t>Муниципальная программа "Образование в Троснянском районе"</t>
  </si>
  <si>
    <t>6400000000</t>
  </si>
  <si>
    <t xml:space="preserve">Подпрограмма 1 "Развитие системы дошкольного, общего образования и дополнительного образования детей" </t>
  </si>
  <si>
    <t>6410000000</t>
  </si>
  <si>
    <t>Основное мероприятие "  Обеспечение деятельности образовательных организаций дошкольного образования детей" "</t>
  </si>
  <si>
    <t>6410100000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</si>
  <si>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</si>
  <si>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6410171570</t>
  </si>
  <si>
    <t>Предоставление субсидий  бюджетным,автономным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</si>
  <si>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</si>
  <si>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</si>
  <si>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</si>
  <si>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Реализация мероприятий в рамках Закона Орловской области от 26 января 2007 года "О наказах избирателей депутатам Орловского областного Совета народных депутатов"</t>
  </si>
  <si>
    <t>6410172650</t>
  </si>
  <si>
    <t>Предоставление субсидий муниципальным бюджетным, автономным учреждениям и иным некоммерческим организациям</t>
  </si>
  <si>
    <t xml:space="preserve">Обеспечение деятельности (оказания услуг) муниципальных учреждений </t>
  </si>
  <si>
    <t>6410181200</t>
  </si>
  <si>
    <t xml:space="preserve">600 </t>
  </si>
  <si>
    <t>Основное мероприятие" Повышение качества дошкольного образования, оказание методической помощи дошкольным учреждениям района"</t>
  </si>
  <si>
    <t>ПУ10200000</t>
  </si>
  <si>
    <t>ПУ10281210</t>
  </si>
  <si>
    <t xml:space="preserve">Финансовое обеспечение оплаты труда обслуживающего персонала </t>
  </si>
  <si>
    <t>6410181201</t>
  </si>
  <si>
    <t>Обеспечение оплаты коммунальных услуг</t>
  </si>
  <si>
    <t>6410181202</t>
  </si>
  <si>
    <t>Обеспечение питания детей в детских дошкольных учреждениях района</t>
  </si>
  <si>
    <t>6410181400</t>
  </si>
  <si>
    <t>Общее образование</t>
  </si>
  <si>
    <t>0702</t>
  </si>
  <si>
    <t xml:space="preserve">Подпрограмма 1 " Развитие системы дошкольного, общего образования и дополнительного образования детей " </t>
  </si>
  <si>
    <t>6410200000</t>
  </si>
  <si>
    <t>6410272650</t>
  </si>
  <si>
    <t>Реализация мероприятий по обновлению материально-технической базы для формирования у обучающихся современных технологических и гуманитарных навыков</t>
  </si>
  <si>
    <t>ПУ2Е151690</t>
  </si>
  <si>
    <t>районные средства</t>
  </si>
  <si>
    <t>Организация и проведение итоговой аттестации выпускников образовательных учреждений</t>
  </si>
  <si>
    <t>6410281220</t>
  </si>
  <si>
    <t>6410281200</t>
  </si>
  <si>
    <t>Обеспечение деятельности (оказание услуг)  муниципальных учреждений</t>
  </si>
  <si>
    <t>6410281201</t>
  </si>
  <si>
    <t>6410281202</t>
  </si>
  <si>
    <t xml:space="preserve">Обеспечение питания  детей в общеобразовательных учреждениях района  </t>
  </si>
  <si>
    <t>6410281400</t>
  </si>
  <si>
    <t>Возмещение расходов бюджета Троснянского муниципального района на обеспечение питанием учащихся в муниципальных общеобразовательных учреждениях района</t>
  </si>
  <si>
    <t>6410272410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</si>
  <si>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</si>
  <si>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64102L3040</t>
  </si>
  <si>
    <t>Софинансирование расходов на питание школьников в муниципальных общеобразовательных учреждениях</t>
  </si>
  <si>
    <t>64102S2410</t>
  </si>
  <si>
    <t>Осуществление подвоза детей в общеобразовательные учреждения района</t>
  </si>
  <si>
    <t>6410281500</t>
  </si>
  <si>
    <t>Финансовое обеспечение государственных гарантий реализации прав на получение общедоступного и бесплатного  начального общего, основного общего, среднего общего образования в муниципальных общеобразовательных организациях</t>
  </si>
  <si>
    <t>6410271570</t>
  </si>
  <si>
    <t xml:space="preserve">Ежемесячное денежное вознаграждение за классное руководство </t>
  </si>
  <si>
    <t>6410271500</t>
  </si>
  <si>
    <t>6410253030</t>
  </si>
  <si>
    <t>Подпрограмма 2 " Создание и развитие инфраструктуры на сельских территориях "</t>
  </si>
  <si>
    <t>6220000000</t>
  </si>
  <si>
    <t>Основное мероприятие " Приобретение автобусов для подвозки детей в учебные заведения"</t>
  </si>
  <si>
    <t>6220200000</t>
  </si>
  <si>
    <t>6220282130</t>
  </si>
  <si>
    <t>6900082130</t>
  </si>
  <si>
    <t>Реализация социально значимых мероприятий по решению вопросов местного значения, отобранных путем голосования и включенных в муниципальные программы в рамках реализации проекта "Народный бюджет в Орловской области"</t>
  </si>
  <si>
    <t>69000082430</t>
  </si>
  <si>
    <t>Предоставление субсидий бюджетным, автономным учреждениям и иным некоммерческим организациям</t>
  </si>
  <si>
    <t>Реализация отобранных на конкурсной основе мероприятий, инициированных населением Троснянского района   и включенных в муниципальные программы в рамках проекта "Народный бюджет" в Орловской области</t>
  </si>
  <si>
    <t>6900070140</t>
  </si>
  <si>
    <t xml:space="preserve"> Дополнительное образование детей</t>
  </si>
  <si>
    <t>0703</t>
  </si>
  <si>
    <t>6410300000</t>
  </si>
  <si>
    <t>Обеспечение деятельности (оказание услуг) муниципальных учреждений</t>
  </si>
  <si>
    <t>6410381200</t>
  </si>
  <si>
    <t>6410372650</t>
  </si>
  <si>
    <t>Муниципальная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</si>
  <si>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>6300000000</t>
  </si>
  <si>
    <t xml:space="preserve">Подпрограмма 1 "Развитие дополнительного образования в сфере культуры и искусства в Троснянском районе" </t>
  </si>
  <si>
    <t>6310000000</t>
  </si>
  <si>
    <t>Основное мероприятие "Развитие дополнительного образования в сфере культуры и искусства "</t>
  </si>
  <si>
    <t>6310100000</t>
  </si>
  <si>
    <t>Обеспечение деятельности (оказания услуг) муниципальных учреждений</t>
  </si>
  <si>
    <t>6310181200</t>
  </si>
  <si>
    <t>63101L5190</t>
  </si>
  <si>
    <t>6310172650</t>
  </si>
  <si>
    <t xml:space="preserve">Софинансирование мероприятий по оснащению детской школы искусств музыкальными инструментами, оборудованием и учебными материалами </t>
  </si>
  <si>
    <t>6310181222</t>
  </si>
  <si>
    <t>Молодежная политика и оздоровление детей</t>
  </si>
  <si>
    <t>0707</t>
  </si>
  <si>
    <t>Муниципальная программа " Образование в Троснянском районе"</t>
  </si>
  <si>
    <t>Подпрограмма 1 "Развитие системы дошкольного, общего образования и дополнительного  образования детей"</t>
  </si>
  <si>
    <t>Основное мероприятие "Создание условий для оздоровления детей через организацию летнего отдыха"</t>
  </si>
  <si>
    <t>6410400000</t>
  </si>
  <si>
    <t xml:space="preserve">Оплата путевок в лагеря </t>
  </si>
  <si>
    <t>Приобретение путевок в летние лагеря</t>
  </si>
  <si>
    <t>Социальные выплаты гражданам,кроме публичных нормативных социальных выплат</t>
  </si>
  <si>
    <t>Софинансирование из областного бюджета мероприятий по организации оздоровительной кампании для детей</t>
  </si>
  <si>
    <t>6410470850</t>
  </si>
  <si>
    <t>Организация летних пришкольных лагерей</t>
  </si>
  <si>
    <t>6410481200</t>
  </si>
  <si>
    <t>Основное мероприятие "Обеспечение патриотического воспитания молодежи "</t>
  </si>
  <si>
    <t>Основное мероприятие " Реализация комплекса мероприятий антинаркотической направленности среди молодежи" "</t>
  </si>
  <si>
    <t>Муниципальная программа "Содействие занятости населения Троснянского района на 2019-2024 годы"</t>
  </si>
  <si>
    <t>ПЗ00000000</t>
  </si>
  <si>
    <t xml:space="preserve">Основное мероприятие "Организация временного трудоустройства несовершеннолетних граждан от 14 до 18 лет в 2017 году  " </t>
  </si>
  <si>
    <t>ПЗ01000000</t>
  </si>
  <si>
    <t>ПЗ01281210</t>
  </si>
  <si>
    <t>6700000000</t>
  </si>
  <si>
    <t xml:space="preserve">Основное мероприятие "Организация временного трудоустройства несовершеннолетних граждан от 14 до 18 лет в 2019-2024 годах  " </t>
  </si>
  <si>
    <t>6701000000</t>
  </si>
  <si>
    <t>6701281210</t>
  </si>
  <si>
    <t>Другие вопросы в области образования</t>
  </si>
  <si>
    <t>0709</t>
  </si>
  <si>
    <t>НП00080080</t>
  </si>
  <si>
    <t>6500081200</t>
  </si>
  <si>
    <t>КУЛЬТУРА, КИНЕМАТОГРАФИЯ</t>
  </si>
  <si>
    <t>0800</t>
  </si>
  <si>
    <t>0801</t>
  </si>
  <si>
    <t>Культура</t>
  </si>
  <si>
    <t>Муниципальная целевая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</si>
  <si>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>Подпрограмма 3 " Сохранение объектов культурного наследия, сохранение и реконструкция военно-мемориальных объектов в Троснянском районе Орловской области на 2020-2024г."</t>
  </si>
  <si>
    <t>6330000000</t>
  </si>
  <si>
    <t>Основное мероприятие "Сохраненме объектов культурного наследия"</t>
  </si>
  <si>
    <t>6330100000</t>
  </si>
  <si>
    <t xml:space="preserve">Паспортизация братских захоронений и мемориалов, реставрационные и ремонтные работы на объектах культурного наследия </t>
  </si>
  <si>
    <t>6330181730</t>
  </si>
  <si>
    <t>Иные закупки товаров,  работ и услуг для обеспечения государственных (муниципальных) нужд</t>
  </si>
  <si>
    <t>6330171790</t>
  </si>
  <si>
    <t>Увековечение памяти погибших при защите Отечества на 2019-2024 годы</t>
  </si>
  <si>
    <t>63301L2990</t>
  </si>
  <si>
    <t>Реставрационные и ремонтные работы на военно-мемориальных объектах Троснянского района</t>
  </si>
  <si>
    <t xml:space="preserve">Субсидии </t>
  </si>
  <si>
    <t>520</t>
  </si>
  <si>
    <t>Подпрограмма 2 "Развитие культуры и искусства в Троснянском районе Орловской области на 2020-2024 годы"</t>
  </si>
  <si>
    <t>6320000000</t>
  </si>
  <si>
    <t>Основное мероприятие " Развитие отрасли культуры в Троснянском муниципальном районе "</t>
  </si>
  <si>
    <t>6320200000</t>
  </si>
  <si>
    <t>6320281200</t>
  </si>
  <si>
    <t>Дополнительные выплаты стимулирующего характера работникам муниципальных учреждений культуры</t>
  </si>
  <si>
    <t>6320272830</t>
  </si>
  <si>
    <t>Укрепление материально-технической базы учреждений культуры Троснянского района</t>
  </si>
  <si>
    <t>6320274670</t>
  </si>
  <si>
    <t>6320272320</t>
  </si>
  <si>
    <t>Государственная поддержка отрасли культуры</t>
  </si>
  <si>
    <t>63202L5190</t>
  </si>
  <si>
    <t>Государственная поддержка муниципальных учреждений культуры</t>
  </si>
  <si>
    <t>ПК202R5190</t>
  </si>
  <si>
    <t>Закон Орловской области от 26 января 2007 года "О наказах избирателей депутатам Орловского областного Совета народных депутатов"</t>
  </si>
  <si>
    <t>6320272650</t>
  </si>
  <si>
    <t>Предоставление субсидий  бюджетным, автономным учреждениям и иным некоммерческим организациям</t>
  </si>
  <si>
    <t>Основное мероприятие "Совершенствование системы библиотечно-информационного обслуживания населения"</t>
  </si>
  <si>
    <t>6320300000</t>
  </si>
  <si>
    <t>Формирование фондов библиотек</t>
  </si>
  <si>
    <t>6320381280</t>
  </si>
  <si>
    <t>Муниципальная программа "Противодействие экстремизму и профилактика терроризма на территории Троснянского района Орловской области "</t>
  </si>
  <si>
    <t>Закон Орловской области от 26 января 2007 года №655-ОЗ "О наказах избирателей депутатам Орловского областного Совета народных депутатов" в рамках непрограммной части областного бюджета</t>
  </si>
  <si>
    <t>Целевая муниципальная программа "Развитие архивного дела в Троснянском районе Орловской области на 2020-2024 годы"</t>
  </si>
  <si>
    <t>6800000000</t>
  </si>
  <si>
    <t>Реализация мероприятий программы "Развитие архивного дела в Троснянском районе Орловской области на 2020 -2024 годы"</t>
  </si>
  <si>
    <t>6800081480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</si>
  <si>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</si>
  <si>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</si>
  <si>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</si>
  <si>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</si>
  <si>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</si>
  <si>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</si>
  <si>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 xml:space="preserve">Дополнительное пенсионное обеспечение, доплата к пенсиям муниципальных служащих </t>
  </si>
  <si>
    <t>6500080260</t>
  </si>
  <si>
    <t>Иные пенсии, социальные доплаты к пенсиям</t>
  </si>
  <si>
    <t>312</t>
  </si>
  <si>
    <t>Социальное обеспечение населения</t>
  </si>
  <si>
    <t>1003</t>
  </si>
  <si>
    <t xml:space="preserve">Обеспечение жильем отдельных категорий граждан, установленных Федеральными законами от 12 января 1995 года № 5-ФЗ "О ветеранах" </t>
  </si>
  <si>
    <t>310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</si>
  <si>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№714 " Об обеспечении жильем ветеранов Великой Отечественной войны 1941- 1945 годов" за счет средств резервного фонда Президента Российской Федерации</t>
  </si>
  <si>
    <t>6500051340</t>
  </si>
  <si>
    <t>Подпрограмма 1 "Создание условий для обеспечения доступным и комфортным жильем сельского поселения"</t>
  </si>
  <si>
    <t>6210000000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</si>
  <si>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строиельства (приобретения) жилья, в том числе за счет предоставленияипотечных кредитов (займов) по льготной ставке</t>
  </si>
  <si>
    <t>6210100000</t>
  </si>
  <si>
    <t>62101L5760</t>
  </si>
  <si>
    <t>Обеспечение жильем отдельных категорий граждан, установленных Федеральным законом от 24 ноября 1995 года №181-ФЗ " О социальной защите инвалидов в Российской Федерации"</t>
  </si>
  <si>
    <t>6500051760</t>
  </si>
  <si>
    <t>Публичные нормативные социальные выплаты гражданам</t>
  </si>
  <si>
    <t>НП00051760</t>
  </si>
  <si>
    <t>Охрана семьи и детства</t>
  </si>
  <si>
    <t>1004</t>
  </si>
  <si>
    <t xml:space="preserve">Выплата единовременного пособия при всех формах устройства детей, лишенных родительского попечения, в семью </t>
  </si>
  <si>
    <t>6500052600</t>
  </si>
  <si>
    <t>Обеспечение выпускников муниципальных образовательных учреждений из числа детей-сирот и детей, оставшихся без попечения родителей, единовременным денежным пособием, одеждой, обувью, мягким инвентарем и оборудованием в рамках подпрограммы "Реализация дополнительных гарантий прав детей-сирот и детей, оставшихся без попечения родителей, а также лиц из их числа" государственной программы Орловской области "Социальная поддержка граждан Орловской области"</t>
  </si>
  <si>
    <t>6500072460</t>
  </si>
  <si>
    <t>Обеспечение бесплатного проезда на городском, пригородном (в сельской местности - на внутрирайонном) транспорте (кроме такси), а также 2 раза в год к месту жительства и обратно к месту учебы детей-сирот и детей, оставшихся без попечения родителей, лиц из их числа, обучающихся в государственных областных, муниципальных образовательных учреждениях Орловской области в рамках подпрограммы "Реализация дополнительных гарантий прав детей-сирот и детей, оставшихся без попечения родителей, а также лиц из их числа" государственной программы Орловской области "Социальная поддержка граждан Орловской области"</t>
  </si>
  <si>
    <t>Пособия , компенсации и иные социальные выплаты гражданам,кроме публичных нормативных обязательств</t>
  </si>
  <si>
    <t>321</t>
  </si>
  <si>
    <t>Выплата единовременного пособия гражданам, усыновившим детей-сирот и детей, оставшихся без попечения родителей</t>
  </si>
  <si>
    <t>6500072500</t>
  </si>
  <si>
    <t>Содержание ребенка в семье опекуна и приемной семье, а также вознаграждение, причитающееся приемному родителю</t>
  </si>
  <si>
    <t>6500072480</t>
  </si>
  <si>
    <t>Обеспечение единовременной выплаты на ремонт жилых помещений, закрепленных на праве собственности за детьми сиротами и детьми, оставшимися без попечения родителей, лицами из числа детей-сирот и детей, оставшихся без попечения родителей</t>
  </si>
  <si>
    <t>6500072490</t>
  </si>
  <si>
    <t>Пособия , компенсации и иные социальные выплаты гражданам, кроме публичных нормативных обязательств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</si>
  <si>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</si>
  <si>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6500071510</t>
  </si>
  <si>
    <t xml:space="preserve"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</si>
  <si>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65000R0820</t>
  </si>
  <si>
    <t xml:space="preserve">Капитальные вложения в объекты недвижимого имущества государственной (муниципальной) собственности 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</si>
  <si>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</si>
  <si>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</si>
  <si>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</si>
  <si>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Обеспечение жилищных прав детей-сирот и детей, оставшихся без попечения родителей, лицам из их  числа по договорам найма специализированных жилых помещений </t>
  </si>
  <si>
    <t>6500072950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</si>
  <si>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соответствии с судебными решениями</t>
  </si>
  <si>
    <t>6500072960</t>
  </si>
  <si>
    <t>Другие вопросы в области социальной политики</t>
  </si>
  <si>
    <t>1006</t>
  </si>
  <si>
    <t>Выполнение полномочий в сфере опеки и попечительства в рамках  непрограммной части бюджета муниципального района</t>
  </si>
  <si>
    <t>6500071600</t>
  </si>
  <si>
    <t>ФИЗИЧЕСКАЯ КУЛЬТУРА И СПОРТ</t>
  </si>
  <si>
    <t>1100</t>
  </si>
  <si>
    <t>Физическая культура</t>
  </si>
  <si>
    <t>1101</t>
  </si>
  <si>
    <t>Районная целевая программа "Развитие физической культуры и спорта в Троснянском районе на 2013-2017 годы"</t>
  </si>
  <si>
    <t>БП08040</t>
  </si>
  <si>
    <t>БГ07265</t>
  </si>
  <si>
    <t xml:space="preserve">Муниципальная программа «Устойчивое развитие сельских территорий на 2014-2017 годы и на период до 2020 года»  </t>
  </si>
  <si>
    <t>П800000000</t>
  </si>
  <si>
    <t>Подпрограмма 2 "Обеспечение объектами социальной инфраструктуры на территории сельских поселений муниципального района"</t>
  </si>
  <si>
    <t>П820000000</t>
  </si>
  <si>
    <t>Основное мероприятие "Строительство плоскостных спортивных сооружений"</t>
  </si>
  <si>
    <t>П820500000</t>
  </si>
  <si>
    <t>Софинансирование из бюджета муниципального района мероприятий федеральной целевой программы "Устойчивое развитие сельских территорий"</t>
  </si>
  <si>
    <t>П820582381</t>
  </si>
  <si>
    <t>П820582380</t>
  </si>
  <si>
    <t>Реализация мероприятий программы</t>
  </si>
  <si>
    <t>Субсидии на осуществление мероприятий по развитию сети плоскостных спортивных сооружений в сельской местности</t>
  </si>
  <si>
    <t>П8205R0180</t>
  </si>
  <si>
    <t xml:space="preserve">Софинансирование по строительству плоскостных спортивных сооружений </t>
  </si>
  <si>
    <t>П8205L0180</t>
  </si>
  <si>
    <t>П820572650</t>
  </si>
  <si>
    <t>Субсидии на осуществление мероприятий по строительству плоскостных спортивных сооружений в сельской местности</t>
  </si>
  <si>
    <t>П8205R5670</t>
  </si>
  <si>
    <t>Софинансирование по строительству плоскостных спортивных сооружений в рамках реализации программы "Устойчивое развитие сельских территорий"</t>
  </si>
  <si>
    <t>П8205L5670</t>
  </si>
  <si>
    <t>П820575670</t>
  </si>
  <si>
    <t>Районная целевая программа "Развитие физической культуры и спорта в Троснянском райне на 2019-2022 годы"</t>
  </si>
  <si>
    <t>Осуществление мероприятий целевой программы "Развитие физической культуры и спорта в Троснянском районе на 2019-2022 годы"</t>
  </si>
  <si>
    <t>6800081210</t>
  </si>
  <si>
    <t>Проведение спортивных мероприятий</t>
  </si>
  <si>
    <t>НР00080400</t>
  </si>
  <si>
    <t>Массовый спорт</t>
  </si>
  <si>
    <t>1102</t>
  </si>
  <si>
    <t>Устройство универсальных спортивных площадок</t>
  </si>
  <si>
    <t>НР00071920</t>
  </si>
  <si>
    <t xml:space="preserve">Субсидии бюджетным учреждениям </t>
  </si>
  <si>
    <t>Основное мероприятие "Строительство многофункциональной универсальной спортивной площади в с.Воронец"</t>
  </si>
  <si>
    <t>6220100000</t>
  </si>
  <si>
    <t>6220182130</t>
  </si>
  <si>
    <t>НП00000000</t>
  </si>
  <si>
    <t>НП00071920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</si>
  <si>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</si>
  <si>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</si>
  <si>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 xml:space="preserve">   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</si>
  <si>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</si>
  <si>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</si>
  <si>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Выравнивание бюджетной обеспеченности</t>
  </si>
  <si>
    <t>Выравнивание бюджетной обеспеченности поселений из районного фонда финансовой поддержки</t>
  </si>
  <si>
    <t>Дотация на выравнивание бюджетной обеспеченности сельских поселений</t>
  </si>
  <si>
    <t>6500071560</t>
  </si>
  <si>
    <t>510</t>
  </si>
  <si>
    <t>Иные дотации</t>
  </si>
  <si>
    <t>1402</t>
  </si>
  <si>
    <t>Поддержка мер по обеспечению сбалансированности бюджетов</t>
  </si>
  <si>
    <t>6500080300</t>
  </si>
  <si>
    <t>Дотации</t>
  </si>
  <si>
    <t xml:space="preserve">Прочие межбюджетные трансферты общего характера бюджетам субъектов РФ и муниципальных образований </t>
  </si>
  <si>
    <t>1403</t>
  </si>
  <si>
    <t xml:space="preserve">Прочие межбюджетные трансферты </t>
  </si>
  <si>
    <t>6500080910</t>
  </si>
  <si>
    <t>УСЛОВНО УТВЕРЖДЕНЫЕ РАСХОДЫ</t>
  </si>
  <si>
    <t>9900</t>
  </si>
  <si>
    <t>9999</t>
  </si>
  <si>
    <t>Условно утвержденные расходы</t>
  </si>
  <si>
    <t>Результат : дефицит "-", профицит "+"</t>
  </si>
  <si>
    <t>0000</t>
  </si>
  <si>
    <t>0000000000</t>
  </si>
  <si>
    <t>0</t>
  </si>
  <si>
    <t>641E254910</t>
  </si>
  <si>
    <t>Организация и содержание мест захоронений (кладбищ)</t>
  </si>
  <si>
    <t xml:space="preserve">Создание условий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 </t>
  </si>
  <si>
    <t xml:space="preserve">Обеспечение безопасности людей на водных объектах, охране их жизни и здоровья  </t>
  </si>
  <si>
    <t xml:space="preserve">Муниципальная программа "Содержание и ремонт автомобильных дорог общего пользования местного значения и формирование законопослушного поведения участников дорожного движения в Троснянском районе на период 2020-2024 годов" </t>
  </si>
  <si>
    <t>Сельское хозяйство и рыболовство</t>
  </si>
  <si>
    <t>0405</t>
  </si>
  <si>
    <t>62000000000</t>
  </si>
  <si>
    <t>6240000000</t>
  </si>
  <si>
    <t>6240100000</t>
  </si>
  <si>
    <t>Основное мероприятие "Региональный проект "Успех каждого ребенка" национального проекта "Образование"</t>
  </si>
  <si>
    <t>641E200000</t>
  </si>
  <si>
    <t xml:space="preserve">Основное мероприятие "Содействие занятости сельского населения" </t>
  </si>
  <si>
    <t>Подпрограмма 4  "Развитие рынка труда (кадрового потенциала) на сельских территориях"</t>
  </si>
  <si>
    <t>Содействие занятости сельского населения в рамках подпрограммы "Развитие рынка труда (кадрового потенциала) на сельских территориях" государственной программы орловской области "Комплексное развитие сельских территорий Орловской области"</t>
  </si>
  <si>
    <t>62401R5760</t>
  </si>
  <si>
    <t>Утвержденный план</t>
  </si>
  <si>
    <t>Водное хозяйство</t>
  </si>
  <si>
    <t>Реализация мер по содержанию и ремонту гидротехнических сооружений, находящихся на территории Троснянского района Орловской области</t>
  </si>
  <si>
    <t>0406</t>
  </si>
  <si>
    <t>6500080391</t>
  </si>
  <si>
    <t>Муниципальная программа "Противодействие экстремизму и профилактика терроризма на территории Троснянского района Орловской области"</t>
  </si>
  <si>
    <t>7500000000</t>
  </si>
  <si>
    <t>7500082130</t>
  </si>
  <si>
    <t>Основное мероприятие"Совершенствование системы антитеррористической защищенности"</t>
  </si>
  <si>
    <t>6410281401</t>
  </si>
  <si>
    <t>Пункт временного размещения граждан вынужденно покинувших территорию Украины</t>
  </si>
  <si>
    <t>6500081445</t>
  </si>
  <si>
    <t>75000182130</t>
  </si>
  <si>
    <t>Муниципальная программа «Устройство контейнерных площадок, ремонт старых и покупка новых контейнеров на территории Троснянского района Орловской области в 2022- 2024 годах"</t>
  </si>
  <si>
    <t>7600000000</t>
  </si>
  <si>
    <t>7600082130</t>
  </si>
  <si>
    <t>Муниципальная программа " Молодежь Троснянского района Орловской области на 2022-2025 годы"</t>
  </si>
  <si>
    <t>Подпрограмма 1 "Молодежь Троснянского района Орловской области на 2022-2025 годы"</t>
  </si>
  <si>
    <t>8100000000</t>
  </si>
  <si>
    <t>811000000</t>
  </si>
  <si>
    <t>Подпрограмма 2 "Нравственное и патриотическое воспитание граждан в Троснянском районе на 2022-2025 годы"</t>
  </si>
  <si>
    <t>8120000000</t>
  </si>
  <si>
    <t>8130000000</t>
  </si>
  <si>
    <t>8130100000</t>
  </si>
  <si>
    <t>6410480850</t>
  </si>
  <si>
    <t>8110082130</t>
  </si>
  <si>
    <t>8120182130</t>
  </si>
  <si>
    <t>8120100000</t>
  </si>
  <si>
    <t>8130182130</t>
  </si>
  <si>
    <t>Единовременная материальная помощь пострадавшим гражданам  за счет средств резервного фонда администрации</t>
  </si>
  <si>
    <t>Организация временного социально-бытового обустройства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Нароной Республики, Луганской Народной Республики и прибывших на территорию Орловской области в экстренном массовом порядке в 2022 году, источником финансового обеспечения которых являются поступления от денежных пожертвований в областной бюджет на эти цели</t>
  </si>
  <si>
    <t>6500074950</t>
  </si>
  <si>
    <t xml:space="preserve">Обеспечение функционирования модели персонифицированного финансирования дополнительного образования детей </t>
  </si>
  <si>
    <t xml:space="preserve">Предоставление субсидий бюджетным, автономным учреждениям и иным некоммерческим организациям       </t>
  </si>
  <si>
    <t>Гранты в форме субсидии бюджетным учреждениям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</si>
  <si>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</si>
  <si>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</si>
  <si>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</si>
  <si>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6410381230</t>
  </si>
  <si>
    <t>611</t>
  </si>
  <si>
    <t>613</t>
  </si>
  <si>
    <t>620</t>
  </si>
  <si>
    <t>623</t>
  </si>
  <si>
    <t>630</t>
  </si>
  <si>
    <t>633</t>
  </si>
  <si>
    <t>810</t>
  </si>
  <si>
    <t>Возмещение расходов на размещение и питание граждан Российской Фелерации, Украины, Донецкой Народной Республики, Луганской Народной Республики и лиц без гражданства, постоянно роживавших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лиц без гражданства, прибывших на территорию Российской Федерации в экстренном массовом порядке и находившихся в пунктах временного размещения и питания</t>
  </si>
  <si>
    <t>6500056940</t>
  </si>
  <si>
    <t>Финансирование из областного бюджета вопросов местного значения, связанных с благоустройством территории по адресу Орловская область, с.Тросна, ул.Советская</t>
  </si>
  <si>
    <t>Основное мероприятие " Обеспечение деятельности муниципальных образовательных организаций общего образования"</t>
  </si>
  <si>
    <t>Обеспечение деятельности сети общеобразовательных учреждений Троснянского района</t>
  </si>
  <si>
    <t>Питание детей в муниципальных общеобразовательных учреждениях Троснянского района за счет средств бюджета  муниципального района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</si>
  <si>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общеобразховательных организаций </t>
  </si>
  <si>
    <t>Основное мероприятие " Обеспечение деятельности муниципальных образовательных организаций дополнительного образования 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</si>
  <si>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</si>
  <si>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Оснащение образовательных учреждений в сфере культуры (детских школ искусств по видам искусств и училищ) музыкальными инструментами, оборудованием и учебными материалами</t>
  </si>
  <si>
    <t>Подпрограмма 3 "Комплексные меры противодействия злоупотреблению наркотиками и  их незаконному обороту на 2022-2025 годы"</t>
  </si>
  <si>
    <t>сродства района</t>
  </si>
  <si>
    <t>районные сродства</t>
  </si>
  <si>
    <t>Иные выплаты текущего характера физ лицам</t>
  </si>
  <si>
    <t>360</t>
  </si>
  <si>
    <t>6410280210</t>
  </si>
  <si>
    <t>Ежемесячное денежное вознаграждение за классное руководство педагогическим работникам муниципальных образовательных организаций Троснянского района Орловской области, реализующих программы начального общего, основного общего и среднего общего образования. в том числе адаптированные основные общеоьразовательные программы</t>
  </si>
  <si>
    <t>Исполнено</t>
  </si>
  <si>
    <t>Процент</t>
  </si>
  <si>
    <t>Ремонт автомобильных дорог местного значения общего пользования за счет средств областного "Дорожного фонда", приобретение дорожной техники</t>
  </si>
  <si>
    <t>Отчет об исполнении приложения 9 "Распределение бюджетных ассигнований по разделам, подразделам, целевым статьям ( муниципальным программам и непрограммным направлениям деятельности) , группам и подгруппам видов расходов классификации расходов бюджета Троснянского муниципального района на 2022 год и плановый период 2023-2024 годов"  за  2022  год</t>
  </si>
</sst>
</file>

<file path=xl/styles.xml><?xml version="1.0" encoding="utf-8"?>
<styleSheet xmlns="http://schemas.openxmlformats.org/spreadsheetml/2006/main">
  <numFmts count="2">
    <numFmt numFmtId="164" formatCode="0.0"/>
    <numFmt numFmtId="165" formatCode="_-* #,##0.00&quot;р.&quot;_-;\-* #,##0.00&quot;р.&quot;_-;_-* \-??&quot;р.&quot;_-;_-@_-"/>
  </numFmts>
  <fonts count="24">
    <font>
      <sz val="10"/>
      <name val="Arial Cyr"/>
      <charset val="204"/>
    </font>
    <font>
      <b/>
      <sz val="10"/>
      <color rgb="FF000000"/>
      <name val="Arial Cyr"/>
      <charset val="1"/>
    </font>
    <font>
      <sz val="10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6">
    <xf numFmtId="0" fontId="0" fillId="0" borderId="0"/>
    <xf numFmtId="165" fontId="22" fillId="0" borderId="0" applyBorder="0" applyProtection="0"/>
    <xf numFmtId="0" fontId="22" fillId="0" borderId="0"/>
    <xf numFmtId="0" fontId="1" fillId="0" borderId="1">
      <alignment vertical="top" wrapText="1"/>
    </xf>
    <xf numFmtId="4" fontId="1" fillId="2" borderId="1">
      <alignment horizontal="right" vertical="top" shrinkToFit="1"/>
    </xf>
    <xf numFmtId="0" fontId="2" fillId="0" borderId="2">
      <alignment horizontal="left" vertical="top" wrapText="1"/>
    </xf>
  </cellStyleXfs>
  <cellXfs count="172">
    <xf numFmtId="0" fontId="0" fillId="0" borderId="0" xfId="0"/>
    <xf numFmtId="49" fontId="3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center"/>
    </xf>
    <xf numFmtId="0" fontId="3" fillId="0" borderId="0" xfId="0" applyFont="1"/>
    <xf numFmtId="49" fontId="3" fillId="0" borderId="0" xfId="0" applyNumberFormat="1" applyFont="1" applyAlignment="1">
      <alignment horizontal="center"/>
    </xf>
    <xf numFmtId="49" fontId="3" fillId="0" borderId="0" xfId="0" applyNumberFormat="1" applyFont="1"/>
    <xf numFmtId="0" fontId="6" fillId="0" borderId="0" xfId="0" applyFont="1"/>
    <xf numFmtId="49" fontId="7" fillId="0" borderId="1" xfId="0" applyNumberFormat="1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49" fontId="8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right"/>
    </xf>
    <xf numFmtId="0" fontId="8" fillId="3" borderId="1" xfId="0" applyFont="1" applyFill="1" applyBorder="1" applyAlignment="1">
      <alignment horizontal="justify" vertical="top" wrapText="1"/>
    </xf>
    <xf numFmtId="49" fontId="8" fillId="3" borderId="1" xfId="0" applyNumberFormat="1" applyFont="1" applyFill="1" applyBorder="1" applyAlignment="1">
      <alignment horizontal="center" wrapText="1"/>
    </xf>
    <xf numFmtId="164" fontId="8" fillId="3" borderId="1" xfId="0" applyNumberFormat="1" applyFont="1" applyFill="1" applyBorder="1" applyAlignment="1">
      <alignment horizontal="right"/>
    </xf>
    <xf numFmtId="164" fontId="7" fillId="3" borderId="1" xfId="0" applyNumberFormat="1" applyFont="1" applyFill="1" applyBorder="1" applyAlignment="1">
      <alignment horizontal="right"/>
    </xf>
    <xf numFmtId="0" fontId="7" fillId="3" borderId="1" xfId="0" applyFont="1" applyFill="1" applyBorder="1" applyAlignment="1">
      <alignment horizontal="justify" vertical="top" wrapText="1"/>
    </xf>
    <xf numFmtId="49" fontId="7" fillId="3" borderId="1" xfId="0" applyNumberFormat="1" applyFont="1" applyFill="1" applyBorder="1" applyAlignment="1">
      <alignment horizontal="center" wrapText="1"/>
    </xf>
    <xf numFmtId="164" fontId="7" fillId="0" borderId="1" xfId="0" applyNumberFormat="1" applyFont="1" applyBorder="1"/>
    <xf numFmtId="164" fontId="7" fillId="0" borderId="1" xfId="0" applyNumberFormat="1" applyFont="1" applyBorder="1" applyAlignment="1">
      <alignment horizontal="right"/>
    </xf>
    <xf numFmtId="0" fontId="3" fillId="0" borderId="1" xfId="0" applyFont="1" applyBorder="1"/>
    <xf numFmtId="164" fontId="3" fillId="0" borderId="1" xfId="0" applyNumberFormat="1" applyFont="1" applyBorder="1"/>
    <xf numFmtId="0" fontId="3" fillId="3" borderId="1" xfId="0" applyFont="1" applyFill="1" applyBorder="1" applyAlignment="1">
      <alignment horizontal="justify" vertical="top" wrapText="1"/>
    </xf>
    <xf numFmtId="49" fontId="3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0" fontId="7" fillId="0" borderId="1" xfId="0" applyFont="1" applyBorder="1"/>
    <xf numFmtId="0" fontId="10" fillId="0" borderId="1" xfId="0" applyFont="1" applyBorder="1" applyAlignment="1">
      <alignment wrapText="1"/>
    </xf>
    <xf numFmtId="0" fontId="8" fillId="3" borderId="1" xfId="0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left" vertical="top" wrapText="1"/>
    </xf>
    <xf numFmtId="49" fontId="7" fillId="0" borderId="1" xfId="2" applyNumberFormat="1" applyFont="1" applyBorder="1" applyAlignment="1" applyProtection="1">
      <alignment horizontal="center" wrapText="1"/>
      <protection hidden="1"/>
    </xf>
    <xf numFmtId="0" fontId="8" fillId="0" borderId="1" xfId="2" applyFont="1" applyBorder="1" applyAlignment="1" applyProtection="1">
      <alignment horizontal="left" wrapText="1"/>
      <protection hidden="1"/>
    </xf>
    <xf numFmtId="49" fontId="8" fillId="0" borderId="1" xfId="2" applyNumberFormat="1" applyFont="1" applyBorder="1" applyAlignment="1" applyProtection="1">
      <alignment horizontal="center" wrapText="1"/>
      <protection hidden="1"/>
    </xf>
    <xf numFmtId="0" fontId="11" fillId="3" borderId="1" xfId="0" applyFont="1" applyFill="1" applyBorder="1" applyAlignment="1">
      <alignment horizontal="justify" vertical="top" wrapText="1"/>
    </xf>
    <xf numFmtId="49" fontId="11" fillId="3" borderId="1" xfId="0" applyNumberFormat="1" applyFont="1" applyFill="1" applyBorder="1" applyAlignment="1">
      <alignment horizontal="center" wrapText="1"/>
    </xf>
    <xf numFmtId="49" fontId="11" fillId="0" borderId="1" xfId="2" applyNumberFormat="1" applyFont="1" applyBorder="1" applyAlignment="1" applyProtection="1">
      <alignment horizontal="center" wrapText="1"/>
      <protection hidden="1"/>
    </xf>
    <xf numFmtId="164" fontId="11" fillId="3" borderId="1" xfId="0" applyNumberFormat="1" applyFont="1" applyFill="1" applyBorder="1" applyAlignment="1">
      <alignment horizontal="right"/>
    </xf>
    <xf numFmtId="49" fontId="3" fillId="0" borderId="1" xfId="2" applyNumberFormat="1" applyFont="1" applyBorder="1" applyAlignment="1" applyProtection="1">
      <alignment horizontal="center" wrapText="1"/>
      <protection hidden="1"/>
    </xf>
    <xf numFmtId="0" fontId="12" fillId="0" borderId="1" xfId="0" applyFont="1" applyBorder="1" applyAlignment="1">
      <alignment horizontal="justify" wrapText="1"/>
    </xf>
    <xf numFmtId="49" fontId="8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justify" wrapText="1"/>
    </xf>
    <xf numFmtId="49" fontId="7" fillId="0" borderId="1" xfId="0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0" fontId="1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49" fontId="14" fillId="0" borderId="1" xfId="2" applyNumberFormat="1" applyFont="1" applyBorder="1" applyAlignment="1" applyProtection="1">
      <alignment horizontal="center" wrapText="1"/>
      <protection hidden="1"/>
    </xf>
    <xf numFmtId="0" fontId="14" fillId="3" borderId="1" xfId="0" applyFont="1" applyFill="1" applyBorder="1" applyAlignment="1">
      <alignment horizontal="justify" vertical="top" wrapText="1"/>
    </xf>
    <xf numFmtId="0" fontId="15" fillId="0" borderId="1" xfId="0" applyFont="1" applyBorder="1" applyAlignment="1">
      <alignment horizontal="justify" wrapText="1"/>
    </xf>
    <xf numFmtId="0" fontId="7" fillId="0" borderId="1" xfId="2" applyFont="1" applyBorder="1" applyAlignment="1" applyProtection="1">
      <alignment horizontal="left" wrapText="1"/>
      <protection hidden="1"/>
    </xf>
    <xf numFmtId="0" fontId="13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/>
    </xf>
    <xf numFmtId="49" fontId="7" fillId="0" borderId="1" xfId="2" applyNumberFormat="1" applyFont="1" applyBorder="1" applyAlignment="1" applyProtection="1">
      <alignment horizontal="right" wrapText="1"/>
      <protection hidden="1"/>
    </xf>
    <xf numFmtId="0" fontId="10" fillId="0" borderId="1" xfId="0" applyFont="1" applyBorder="1" applyAlignment="1">
      <alignment horizontal="left" wrapText="1"/>
    </xf>
    <xf numFmtId="0" fontId="3" fillId="0" borderId="1" xfId="2" applyFont="1" applyBorder="1" applyAlignment="1" applyProtection="1">
      <alignment horizontal="left" wrapText="1"/>
      <protection hidden="1"/>
    </xf>
    <xf numFmtId="0" fontId="3" fillId="0" borderId="0" xfId="0" applyFont="1" applyAlignment="1">
      <alignment wrapText="1"/>
    </xf>
    <xf numFmtId="0" fontId="0" fillId="0" borderId="0" xfId="0" applyFont="1"/>
    <xf numFmtId="0" fontId="8" fillId="3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vertical="top" wrapText="1"/>
    </xf>
    <xf numFmtId="0" fontId="11" fillId="0" borderId="1" xfId="2" applyFont="1" applyBorder="1" applyAlignment="1" applyProtection="1">
      <alignment horizontal="justify" wrapText="1"/>
      <protection hidden="1"/>
    </xf>
    <xf numFmtId="49" fontId="14" fillId="3" borderId="1" xfId="0" applyNumberFormat="1" applyFont="1" applyFill="1" applyBorder="1" applyAlignment="1">
      <alignment horizontal="center" wrapText="1"/>
    </xf>
    <xf numFmtId="49" fontId="3" fillId="0" borderId="1" xfId="0" applyNumberFormat="1" applyFont="1" applyBorder="1" applyAlignment="1">
      <alignment horizontal="center"/>
    </xf>
    <xf numFmtId="0" fontId="8" fillId="0" borderId="1" xfId="2" applyFont="1" applyBorder="1" applyAlignment="1" applyProtection="1">
      <alignment horizontal="justify" wrapText="1"/>
      <protection hidden="1"/>
    </xf>
    <xf numFmtId="0" fontId="10" fillId="0" borderId="1" xfId="0" applyFont="1" applyBorder="1" applyAlignment="1">
      <alignment horizontal="justify" vertical="top" wrapText="1"/>
    </xf>
    <xf numFmtId="0" fontId="16" fillId="0" borderId="1" xfId="3" applyFont="1" applyProtection="1">
      <alignment vertical="top" wrapText="1"/>
    </xf>
    <xf numFmtId="0" fontId="17" fillId="0" borderId="1" xfId="3" applyFont="1" applyProtection="1">
      <alignment vertical="top" wrapText="1"/>
    </xf>
    <xf numFmtId="0" fontId="18" fillId="0" borderId="1" xfId="0" applyFont="1" applyBorder="1" applyAlignment="1">
      <alignment horizontal="justify" vertical="top" wrapText="1"/>
    </xf>
    <xf numFmtId="0" fontId="9" fillId="3" borderId="1" xfId="0" applyFont="1" applyFill="1" applyBorder="1" applyAlignment="1">
      <alignment horizontal="justify" vertical="top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justify" wrapText="1"/>
    </xf>
    <xf numFmtId="0" fontId="19" fillId="0" borderId="1" xfId="2" applyFont="1" applyBorder="1" applyAlignment="1" applyProtection="1">
      <alignment horizontal="left" wrapText="1"/>
      <protection hidden="1"/>
    </xf>
    <xf numFmtId="49" fontId="19" fillId="3" borderId="1" xfId="0" applyNumberFormat="1" applyFont="1" applyFill="1" applyBorder="1" applyAlignment="1">
      <alignment horizontal="center" wrapText="1"/>
    </xf>
    <xf numFmtId="49" fontId="19" fillId="0" borderId="1" xfId="2" applyNumberFormat="1" applyFont="1" applyBorder="1" applyAlignment="1" applyProtection="1">
      <alignment horizontal="center" wrapText="1"/>
      <protection hidden="1"/>
    </xf>
    <xf numFmtId="164" fontId="19" fillId="3" borderId="1" xfId="0" applyNumberFormat="1" applyFont="1" applyFill="1" applyBorder="1" applyAlignment="1">
      <alignment horizontal="right"/>
    </xf>
    <xf numFmtId="0" fontId="20" fillId="0" borderId="0" xfId="0" applyFont="1"/>
    <xf numFmtId="0" fontId="15" fillId="0" borderId="1" xfId="0" applyFont="1" applyBorder="1" applyAlignment="1">
      <alignment horizontal="justify" vertical="top" wrapText="1"/>
    </xf>
    <xf numFmtId="164" fontId="3" fillId="3" borderId="1" xfId="0" applyNumberFormat="1" applyFont="1" applyFill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0" fontId="10" fillId="0" borderId="1" xfId="1" applyNumberFormat="1" applyFont="1" applyBorder="1" applyAlignment="1" applyProtection="1">
      <alignment vertical="top" wrapText="1"/>
    </xf>
    <xf numFmtId="0" fontId="15" fillId="0" borderId="1" xfId="0" applyFont="1" applyBorder="1" applyAlignment="1">
      <alignment wrapText="1"/>
    </xf>
    <xf numFmtId="0" fontId="3" fillId="3" borderId="1" xfId="0" applyFont="1" applyFill="1" applyBorder="1" applyAlignment="1">
      <alignment horizontal="justify" wrapText="1"/>
    </xf>
    <xf numFmtId="0" fontId="21" fillId="3" borderId="1" xfId="0" applyFont="1" applyFill="1" applyBorder="1" applyAlignment="1">
      <alignment horizontal="justify" vertical="top" wrapText="1"/>
    </xf>
    <xf numFmtId="0" fontId="8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8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vertical="top" wrapText="1"/>
    </xf>
    <xf numFmtId="0" fontId="7" fillId="0" borderId="1" xfId="2" applyFont="1" applyBorder="1" applyAlignment="1" applyProtection="1">
      <alignment horizontal="justify" wrapText="1"/>
      <protection hidden="1"/>
    </xf>
    <xf numFmtId="0" fontId="3" fillId="0" borderId="1" xfId="2" applyFont="1" applyBorder="1" applyAlignment="1" applyProtection="1">
      <alignment horizontal="justify" wrapText="1"/>
      <protection hidden="1"/>
    </xf>
    <xf numFmtId="0" fontId="3" fillId="0" borderId="1" xfId="0" applyFont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wrapText="1"/>
    </xf>
    <xf numFmtId="49" fontId="8" fillId="3" borderId="1" xfId="0" applyNumberFormat="1" applyFont="1" applyFill="1" applyBorder="1" applyAlignment="1">
      <alignment wrapText="1"/>
    </xf>
    <xf numFmtId="49" fontId="10" fillId="0" borderId="1" xfId="0" applyNumberFormat="1" applyFont="1" applyBorder="1" applyAlignment="1"/>
    <xf numFmtId="0" fontId="10" fillId="3" borderId="1" xfId="0" applyFont="1" applyFill="1" applyBorder="1" applyAlignment="1">
      <alignment wrapText="1"/>
    </xf>
    <xf numFmtId="49" fontId="10" fillId="3" borderId="1" xfId="0" applyNumberFormat="1" applyFont="1" applyFill="1" applyBorder="1" applyAlignment="1"/>
    <xf numFmtId="164" fontId="7" fillId="3" borderId="1" xfId="0" applyNumberFormat="1" applyFont="1" applyFill="1" applyBorder="1"/>
    <xf numFmtId="49" fontId="7" fillId="0" borderId="1" xfId="0" applyNumberFormat="1" applyFont="1" applyBorder="1" applyAlignment="1"/>
    <xf numFmtId="0" fontId="11" fillId="0" borderId="1" xfId="0" applyFont="1" applyBorder="1"/>
    <xf numFmtId="49" fontId="3" fillId="0" borderId="1" xfId="0" applyNumberFormat="1" applyFont="1" applyBorder="1"/>
    <xf numFmtId="0" fontId="13" fillId="0" borderId="1" xfId="0" applyFont="1" applyBorder="1" applyAlignment="1">
      <alignment horizontal="justify" vertical="center"/>
    </xf>
    <xf numFmtId="49" fontId="7" fillId="0" borderId="1" xfId="0" applyNumberFormat="1" applyFont="1" applyBorder="1"/>
    <xf numFmtId="0" fontId="13" fillId="0" borderId="1" xfId="0" applyFont="1" applyBorder="1" applyAlignment="1">
      <alignment vertical="top" wrapText="1"/>
    </xf>
    <xf numFmtId="0" fontId="3" fillId="0" borderId="1" xfId="2" applyFont="1" applyBorder="1" applyAlignment="1" applyProtection="1">
      <alignment horizontal="left" wrapText="1" shrinkToFit="1"/>
      <protection hidden="1"/>
    </xf>
    <xf numFmtId="0" fontId="7" fillId="0" borderId="1" xfId="2" applyFont="1" applyBorder="1" applyAlignment="1" applyProtection="1">
      <alignment horizontal="left" wrapText="1" shrinkToFit="1"/>
      <protection hidden="1"/>
    </xf>
    <xf numFmtId="0" fontId="13" fillId="0" borderId="1" xfId="3" applyFont="1" applyProtection="1">
      <alignment vertical="top" wrapText="1"/>
    </xf>
    <xf numFmtId="0" fontId="8" fillId="0" borderId="1" xfId="2" applyFont="1" applyBorder="1" applyAlignment="1" applyProtection="1">
      <alignment horizontal="left" wrapText="1" shrinkToFit="1"/>
      <protection hidden="1"/>
    </xf>
    <xf numFmtId="49" fontId="8" fillId="0" borderId="1" xfId="0" applyNumberFormat="1" applyFont="1" applyBorder="1"/>
    <xf numFmtId="0" fontId="8" fillId="0" borderId="1" xfId="0" applyFont="1" applyBorder="1" applyAlignment="1">
      <alignment horizontal="justify" vertical="top" wrapText="1"/>
    </xf>
    <xf numFmtId="49" fontId="7" fillId="3" borderId="1" xfId="0" applyNumberFormat="1" applyFont="1" applyFill="1" applyBorder="1"/>
    <xf numFmtId="0" fontId="13" fillId="0" borderId="1" xfId="5" applyFont="1" applyBorder="1" applyProtection="1">
      <alignment horizontal="left" vertical="top" wrapText="1"/>
    </xf>
    <xf numFmtId="0" fontId="10" fillId="0" borderId="1" xfId="0" applyFont="1" applyBorder="1"/>
    <xf numFmtId="0" fontId="8" fillId="3" borderId="4" xfId="0" applyFont="1" applyFill="1" applyBorder="1" applyAlignment="1">
      <alignment horizontal="justify" vertical="top" wrapText="1"/>
    </xf>
    <xf numFmtId="49" fontId="8" fillId="3" borderId="5" xfId="0" applyNumberFormat="1" applyFont="1" applyFill="1" applyBorder="1" applyAlignment="1">
      <alignment horizontal="center" wrapText="1"/>
    </xf>
    <xf numFmtId="164" fontId="8" fillId="3" borderId="5" xfId="0" applyNumberFormat="1" applyFont="1" applyFill="1" applyBorder="1" applyAlignment="1">
      <alignment horizontal="right"/>
    </xf>
    <xf numFmtId="164" fontId="7" fillId="3" borderId="5" xfId="0" applyNumberFormat="1" applyFont="1" applyFill="1" applyBorder="1" applyAlignment="1">
      <alignment horizontal="right"/>
    </xf>
    <xf numFmtId="0" fontId="7" fillId="3" borderId="4" xfId="0" applyFont="1" applyFill="1" applyBorder="1" applyAlignment="1">
      <alignment horizontal="justify" vertical="top" wrapText="1"/>
    </xf>
    <xf numFmtId="49" fontId="7" fillId="3" borderId="5" xfId="0" applyNumberFormat="1" applyFont="1" applyFill="1" applyBorder="1" applyAlignment="1">
      <alignment horizontal="center" wrapText="1"/>
    </xf>
    <xf numFmtId="49" fontId="11" fillId="3" borderId="5" xfId="0" applyNumberFormat="1" applyFont="1" applyFill="1" applyBorder="1" applyAlignment="1">
      <alignment horizontal="center" wrapText="1"/>
    </xf>
    <xf numFmtId="0" fontId="7" fillId="0" borderId="4" xfId="2" applyFont="1" applyBorder="1" applyAlignment="1" applyProtection="1">
      <alignment horizontal="left" wrapText="1" shrinkToFit="1"/>
      <protection hidden="1"/>
    </xf>
    <xf numFmtId="0" fontId="3" fillId="0" borderId="1" xfId="0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/>
    <xf numFmtId="0" fontId="5" fillId="0" borderId="1" xfId="0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left" wrapText="1"/>
    </xf>
    <xf numFmtId="164" fontId="3" fillId="4" borderId="1" xfId="0" applyNumberFormat="1" applyFont="1" applyFill="1" applyBorder="1" applyAlignment="1">
      <alignment horizontal="right"/>
    </xf>
    <xf numFmtId="0" fontId="11" fillId="0" borderId="1" xfId="2" applyFont="1" applyBorder="1" applyAlignment="1" applyProtection="1">
      <alignment horizontal="left" wrapText="1"/>
      <protection hidden="1"/>
    </xf>
    <xf numFmtId="0" fontId="5" fillId="4" borderId="1" xfId="0" applyFont="1" applyFill="1" applyBorder="1" applyAlignment="1">
      <alignment horizontal="justify" vertical="top" wrapText="1"/>
    </xf>
    <xf numFmtId="0" fontId="3" fillId="4" borderId="1" xfId="0" applyFont="1" applyFill="1" applyBorder="1" applyAlignment="1">
      <alignment horizontal="justify" vertical="top" wrapText="1"/>
    </xf>
    <xf numFmtId="49" fontId="3" fillId="4" borderId="1" xfId="0" applyNumberFormat="1" applyFont="1" applyFill="1" applyBorder="1" applyAlignment="1">
      <alignment horizontal="center" wrapText="1"/>
    </xf>
    <xf numFmtId="0" fontId="3" fillId="0" borderId="1" xfId="2" applyFont="1" applyFill="1" applyBorder="1" applyAlignment="1" applyProtection="1">
      <alignment horizontal="left" wrapText="1"/>
      <protection hidden="1"/>
    </xf>
    <xf numFmtId="164" fontId="0" fillId="0" borderId="0" xfId="0" applyNumberFormat="1"/>
    <xf numFmtId="49" fontId="5" fillId="0" borderId="1" xfId="0" applyNumberFormat="1" applyFont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Border="1" applyAlignment="1">
      <alignment horizontal="center"/>
    </xf>
    <xf numFmtId="49" fontId="3" fillId="0" borderId="1" xfId="0" applyNumberFormat="1" applyFont="1" applyFill="1" applyBorder="1" applyAlignment="1">
      <alignment horizontal="center" wrapText="1"/>
    </xf>
    <xf numFmtId="0" fontId="14" fillId="4" borderId="1" xfId="0" applyFont="1" applyFill="1" applyBorder="1" applyAlignment="1">
      <alignment horizontal="justify" vertical="top" wrapText="1"/>
    </xf>
    <xf numFmtId="49" fontId="14" fillId="0" borderId="1" xfId="0" applyNumberFormat="1" applyFont="1" applyBorder="1" applyAlignment="1">
      <alignment horizontal="center" wrapText="1"/>
    </xf>
    <xf numFmtId="49" fontId="14" fillId="0" borderId="1" xfId="2" applyNumberFormat="1" applyFont="1" applyFill="1" applyBorder="1" applyAlignment="1" applyProtection="1">
      <alignment horizontal="center" wrapText="1"/>
      <protection hidden="1"/>
    </xf>
    <xf numFmtId="49" fontId="3" fillId="0" borderId="1" xfId="2" applyNumberFormat="1" applyFont="1" applyFill="1" applyBorder="1" applyAlignment="1" applyProtection="1">
      <alignment horizontal="center" wrapText="1"/>
      <protection hidden="1"/>
    </xf>
    <xf numFmtId="0" fontId="6" fillId="0" borderId="1" xfId="2" applyFont="1" applyBorder="1" applyAlignment="1" applyProtection="1">
      <alignment horizontal="left" wrapText="1"/>
      <protection hidden="1"/>
    </xf>
    <xf numFmtId="0" fontId="5" fillId="0" borderId="1" xfId="0" applyFont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justify" wrapText="1"/>
    </xf>
    <xf numFmtId="49" fontId="5" fillId="0" borderId="1" xfId="0" applyNumberFormat="1" applyFont="1" applyBorder="1" applyAlignment="1">
      <alignment horizontal="center" wrapText="1"/>
    </xf>
    <xf numFmtId="0" fontId="3" fillId="4" borderId="1" xfId="0" applyNumberFormat="1" applyFont="1" applyFill="1" applyBorder="1" applyAlignment="1">
      <alignment horizontal="justify" vertical="top" wrapText="1"/>
    </xf>
    <xf numFmtId="0" fontId="23" fillId="0" borderId="1" xfId="0" applyFont="1" applyBorder="1" applyAlignment="1">
      <alignment wrapText="1"/>
    </xf>
    <xf numFmtId="0" fontId="3" fillId="0" borderId="1" xfId="2" applyFont="1" applyBorder="1" applyAlignment="1" applyProtection="1">
      <alignment wrapText="1"/>
      <protection hidden="1"/>
    </xf>
    <xf numFmtId="0" fontId="3" fillId="0" borderId="0" xfId="0" applyFont="1" applyAlignment="1"/>
    <xf numFmtId="49" fontId="23" fillId="0" borderId="1" xfId="0" applyNumberFormat="1" applyFont="1" applyFill="1" applyBorder="1" applyAlignment="1">
      <alignment horizontal="center" vertical="justify" wrapText="1"/>
    </xf>
    <xf numFmtId="49" fontId="23" fillId="0" borderId="1" xfId="0" applyNumberFormat="1" applyFont="1" applyBorder="1" applyAlignment="1">
      <alignment horizontal="center" vertical="justify" wrapText="1"/>
    </xf>
    <xf numFmtId="0" fontId="3" fillId="4" borderId="1" xfId="0" applyFont="1" applyFill="1" applyBorder="1" applyAlignment="1">
      <alignment horizontal="justify" wrapText="1"/>
    </xf>
    <xf numFmtId="49" fontId="3" fillId="5" borderId="1" xfId="0" applyNumberFormat="1" applyFont="1" applyFill="1" applyBorder="1" applyAlignment="1">
      <alignment horizontal="center" wrapText="1"/>
    </xf>
    <xf numFmtId="0" fontId="8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right"/>
    </xf>
    <xf numFmtId="0" fontId="8" fillId="0" borderId="1" xfId="0" applyFont="1" applyBorder="1" applyAlignment="1">
      <alignment horizontal="center" vertical="top" wrapText="1"/>
    </xf>
    <xf numFmtId="164" fontId="3" fillId="6" borderId="1" xfId="0" applyNumberFormat="1" applyFont="1" applyFill="1" applyBorder="1" applyAlignment="1">
      <alignment horizontal="right"/>
    </xf>
    <xf numFmtId="164" fontId="14" fillId="6" borderId="1" xfId="0" applyNumberFormat="1" applyFont="1" applyFill="1" applyBorder="1" applyAlignment="1">
      <alignment horizontal="right"/>
    </xf>
    <xf numFmtId="2" fontId="5" fillId="0" borderId="0" xfId="0" applyNumberFormat="1" applyFont="1" applyBorder="1" applyAlignment="1">
      <alignment horizontal="center" wrapText="1"/>
    </xf>
    <xf numFmtId="0" fontId="8" fillId="0" borderId="1" xfId="0" applyFont="1" applyBorder="1" applyAlignment="1">
      <alignment horizontal="center" vertical="top" wrapText="1"/>
    </xf>
    <xf numFmtId="0" fontId="8" fillId="0" borderId="9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8" fillId="0" borderId="10" xfId="0" applyFont="1" applyBorder="1" applyAlignment="1">
      <alignment horizontal="center" vertical="top" wrapText="1"/>
    </xf>
    <xf numFmtId="0" fontId="8" fillId="0" borderId="6" xfId="0" applyFont="1" applyBorder="1" applyAlignment="1">
      <alignment horizontal="center" vertical="top" wrapText="1"/>
    </xf>
    <xf numFmtId="0" fontId="8" fillId="0" borderId="7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</cellXfs>
  <cellStyles count="6">
    <cellStyle name="Normal_для Игоря копия с внесенными уведомлениями напрямую без экономической классификации" xfId="2"/>
    <cellStyle name="xl32" xfId="3"/>
    <cellStyle name="xl36" xfId="4"/>
    <cellStyle name="xl40" xfId="5"/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041"/>
  <sheetViews>
    <sheetView tabSelected="1" topLeftCell="A434" zoomScale="150" zoomScaleNormal="150" workbookViewId="0">
      <selection activeCell="H291" sqref="H291"/>
    </sheetView>
  </sheetViews>
  <sheetFormatPr defaultColWidth="8.7109375" defaultRowHeight="12.75"/>
  <cols>
    <col min="1" max="1" width="40.5703125" style="1" customWidth="1"/>
    <col min="2" max="2" width="5.7109375" style="2" customWidth="1"/>
    <col min="3" max="3" width="5.7109375" style="3" customWidth="1"/>
    <col min="4" max="4" width="11.7109375" style="3" customWidth="1"/>
    <col min="5" max="5" width="4.5703125" style="3" customWidth="1"/>
    <col min="6" max="6" width="3.7109375" style="3" customWidth="1"/>
    <col min="7" max="7" width="9.28515625" style="4" customWidth="1"/>
    <col min="8" max="8" width="9.5703125" style="4" customWidth="1"/>
    <col min="9" max="9" width="9.7109375" style="4" customWidth="1"/>
    <col min="10" max="10" width="8.7109375" customWidth="1"/>
  </cols>
  <sheetData>
    <row r="1" spans="1:11">
      <c r="I1" s="158"/>
    </row>
    <row r="2" spans="1:11" ht="56.25" customHeight="1">
      <c r="A2" s="162" t="s">
        <v>615</v>
      </c>
      <c r="B2" s="162"/>
      <c r="C2" s="162"/>
      <c r="D2" s="162"/>
      <c r="E2" s="162"/>
      <c r="F2" s="162"/>
      <c r="G2" s="162"/>
      <c r="H2" s="162"/>
      <c r="I2" s="162"/>
      <c r="J2" s="162"/>
    </row>
    <row r="3" spans="1:11" ht="15">
      <c r="A3" s="5"/>
      <c r="B3" s="5"/>
      <c r="C3" s="6"/>
      <c r="D3" s="6"/>
      <c r="E3" s="6"/>
      <c r="F3" s="6"/>
      <c r="G3" s="7"/>
      <c r="H3" s="7"/>
      <c r="I3" s="7"/>
    </row>
    <row r="4" spans="1:11" ht="12.75" customHeight="1">
      <c r="A4" s="170" t="s">
        <v>0</v>
      </c>
      <c r="B4" s="171" t="s">
        <v>1</v>
      </c>
      <c r="C4" s="171" t="s">
        <v>2</v>
      </c>
      <c r="D4" s="171" t="s">
        <v>3</v>
      </c>
      <c r="E4" s="171" t="s">
        <v>4</v>
      </c>
      <c r="F4" s="171" t="s">
        <v>5</v>
      </c>
      <c r="G4" s="163" t="s">
        <v>6</v>
      </c>
      <c r="H4" s="163"/>
      <c r="I4" s="163"/>
    </row>
    <row r="5" spans="1:11" ht="15" customHeight="1">
      <c r="A5" s="170"/>
      <c r="B5" s="171"/>
      <c r="C5" s="171"/>
      <c r="D5" s="171"/>
      <c r="E5" s="171"/>
      <c r="F5" s="171"/>
      <c r="G5" s="164" t="s">
        <v>7</v>
      </c>
      <c r="H5" s="165"/>
      <c r="I5" s="166"/>
    </row>
    <row r="6" spans="1:11" ht="18.75" hidden="1" customHeight="1">
      <c r="A6" s="170"/>
      <c r="B6" s="171"/>
      <c r="C6" s="171"/>
      <c r="D6" s="171"/>
      <c r="E6" s="171"/>
      <c r="F6" s="171"/>
      <c r="G6" s="167"/>
      <c r="H6" s="168"/>
      <c r="I6" s="169"/>
    </row>
    <row r="7" spans="1:11" ht="27" customHeight="1">
      <c r="A7" s="170"/>
      <c r="B7" s="171"/>
      <c r="C7" s="171"/>
      <c r="D7" s="171"/>
      <c r="E7" s="171"/>
      <c r="F7" s="171"/>
      <c r="G7" s="157" t="s">
        <v>549</v>
      </c>
      <c r="H7" s="159" t="s">
        <v>612</v>
      </c>
      <c r="I7" s="159" t="s">
        <v>613</v>
      </c>
    </row>
    <row r="8" spans="1:11">
      <c r="A8" s="8">
        <v>1</v>
      </c>
      <c r="B8" s="8" t="s">
        <v>8</v>
      </c>
      <c r="C8" s="8" t="s">
        <v>9</v>
      </c>
      <c r="D8" s="8" t="s">
        <v>10</v>
      </c>
      <c r="E8" s="8" t="s">
        <v>11</v>
      </c>
      <c r="F8" s="8" t="s">
        <v>12</v>
      </c>
      <c r="G8" s="9">
        <v>7</v>
      </c>
      <c r="H8" s="10">
        <v>8</v>
      </c>
      <c r="I8" s="10">
        <v>9</v>
      </c>
    </row>
    <row r="9" spans="1:11">
      <c r="A9" s="11" t="s">
        <v>13</v>
      </c>
      <c r="B9" s="12"/>
      <c r="C9" s="12"/>
      <c r="D9" s="12"/>
      <c r="E9" s="12"/>
      <c r="F9" s="12"/>
      <c r="G9" s="13">
        <f>G10+G11+G12+G13</f>
        <v>312230.30012000003</v>
      </c>
      <c r="H9" s="13">
        <f>H10+H11+H12+H13</f>
        <v>295885.60000000003</v>
      </c>
      <c r="I9" s="13">
        <f>H9/G9*100</f>
        <v>94.765178102920117</v>
      </c>
    </row>
    <row r="10" spans="1:11">
      <c r="A10" s="11" t="s">
        <v>14</v>
      </c>
      <c r="B10" s="12"/>
      <c r="C10" s="12"/>
      <c r="D10" s="12"/>
      <c r="E10" s="12"/>
      <c r="F10" s="12" t="s">
        <v>15</v>
      </c>
      <c r="G10" s="13">
        <f>G15+G292+G378+G465+G726+G820+G931+G1008+G252+G1034</f>
        <v>146222.29999999999</v>
      </c>
      <c r="H10" s="13">
        <f>H15+H292+H378+H465+H726+H820+H931+H1008+H252+H1034</f>
        <v>142707.4</v>
      </c>
      <c r="I10" s="13">
        <f t="shared" ref="I10:I76" si="0">H10/G10*100</f>
        <v>97.596194287738598</v>
      </c>
      <c r="K10" s="134"/>
    </row>
    <row r="11" spans="1:11">
      <c r="A11" s="11" t="s">
        <v>16</v>
      </c>
      <c r="B11" s="12"/>
      <c r="C11" s="12"/>
      <c r="D11" s="12"/>
      <c r="E11" s="12"/>
      <c r="F11" s="12" t="s">
        <v>8</v>
      </c>
      <c r="G11" s="13">
        <f>G16+G293+G379+G466+G727+G821+G932+G1009</f>
        <v>152728.40000000002</v>
      </c>
      <c r="H11" s="13">
        <f>H16+H293+H379+H466+H727+H821+H932+H1009</f>
        <v>139999.90000000002</v>
      </c>
      <c r="I11" s="13">
        <f t="shared" si="0"/>
        <v>91.665924608651693</v>
      </c>
    </row>
    <row r="12" spans="1:11">
      <c r="A12" s="11" t="s">
        <v>17</v>
      </c>
      <c r="B12" s="12"/>
      <c r="C12" s="12"/>
      <c r="D12" s="12"/>
      <c r="E12" s="12"/>
      <c r="F12" s="12" t="s">
        <v>9</v>
      </c>
      <c r="G12" s="13">
        <f>G17+G238+G294+G380+G467+G728+G822</f>
        <v>13279.600120000001</v>
      </c>
      <c r="H12" s="13">
        <f>H17+H238+H294+H380+H467+H728+H822</f>
        <v>13178.300000000001</v>
      </c>
      <c r="I12" s="13">
        <f t="shared" si="0"/>
        <v>99.237174921800289</v>
      </c>
    </row>
    <row r="13" spans="1:11" hidden="1">
      <c r="A13" s="11" t="s">
        <v>18</v>
      </c>
      <c r="B13" s="12"/>
      <c r="C13" s="12"/>
      <c r="D13" s="12"/>
      <c r="E13" s="12"/>
      <c r="F13" s="12" t="s">
        <v>10</v>
      </c>
      <c r="G13" s="13">
        <f>G381+G468+G729</f>
        <v>0</v>
      </c>
      <c r="H13" s="13">
        <f>H381+H468+H729</f>
        <v>0</v>
      </c>
      <c r="I13" s="13" t="e">
        <f t="shared" si="0"/>
        <v>#DIV/0!</v>
      </c>
      <c r="K13" s="134">
        <f>I18+I28+I34+I47+I57+I87+I93</f>
        <v>591.87838764341234</v>
      </c>
    </row>
    <row r="14" spans="1:11" ht="13.5" customHeight="1">
      <c r="A14" s="14" t="s">
        <v>19</v>
      </c>
      <c r="B14" s="15" t="s">
        <v>20</v>
      </c>
      <c r="C14" s="15"/>
      <c r="D14" s="15"/>
      <c r="E14" s="15"/>
      <c r="F14" s="15"/>
      <c r="G14" s="16">
        <f>G15+G16+G17</f>
        <v>37297.902119999999</v>
      </c>
      <c r="H14" s="16">
        <f t="shared" ref="H14" si="1">H15+H16+H17</f>
        <v>35916.200000000004</v>
      </c>
      <c r="I14" s="13">
        <f t="shared" si="0"/>
        <v>96.295496418124031</v>
      </c>
    </row>
    <row r="15" spans="1:11">
      <c r="A15" s="14" t="s">
        <v>14</v>
      </c>
      <c r="B15" s="15" t="s">
        <v>20</v>
      </c>
      <c r="C15" s="15"/>
      <c r="D15" s="15"/>
      <c r="E15" s="15"/>
      <c r="F15" s="15" t="s">
        <v>15</v>
      </c>
      <c r="G15" s="16">
        <f>G23+G33+G39+G62+G92+G110+G113+G126+G134+G145+G151+G154+G160+G163+G167+G170+G180+G184+G187+G190+G194+G198+G202+G118+G69+G115+G156+G80+G83+G209+G86+G137+G66+G236+G205+G106+G42</f>
        <v>35023.5</v>
      </c>
      <c r="H15" s="16">
        <f t="shared" ref="H15" si="2">H23+H33+H39+H62+H92+H110+H113+H126+H134+H145+H151+H154+H160+H163+H167+H170+H180+H184+H187+H190+H194+H198+H202+H118+H69+H115+H156+H80+H83+H209+H86+H137+H66+H236+H205+H106+H42</f>
        <v>33641.800000000003</v>
      </c>
      <c r="I15" s="16">
        <f>H15/G15*100</f>
        <v>96.054934543949059</v>
      </c>
    </row>
    <row r="16" spans="1:11">
      <c r="A16" s="14" t="s">
        <v>16</v>
      </c>
      <c r="B16" s="15" t="s">
        <v>20</v>
      </c>
      <c r="C16" s="15"/>
      <c r="D16" s="15"/>
      <c r="E16" s="15"/>
      <c r="F16" s="15" t="s">
        <v>8</v>
      </c>
      <c r="G16" s="16">
        <f>G216+G220+G223+G213+G227+G230</f>
        <v>1017.8999999999999</v>
      </c>
      <c r="H16" s="16">
        <f>H216+H220+H223+H213+H227+H230</f>
        <v>1017.8999999999999</v>
      </c>
      <c r="I16" s="13">
        <f t="shared" si="0"/>
        <v>100</v>
      </c>
    </row>
    <row r="17" spans="1:9">
      <c r="A17" s="14" t="s">
        <v>17</v>
      </c>
      <c r="B17" s="15" t="s">
        <v>20</v>
      </c>
      <c r="C17" s="15"/>
      <c r="D17" s="15"/>
      <c r="E17" s="15"/>
      <c r="F17" s="15" t="s">
        <v>9</v>
      </c>
      <c r="G17" s="16">
        <f>G52+G56+G98+G27+G46+G73+G138+G102</f>
        <v>1256.5021200000001</v>
      </c>
      <c r="H17" s="16">
        <f>H52+H56+H98+H27+H46+H73+H138+H102</f>
        <v>1256.5</v>
      </c>
      <c r="I17" s="13">
        <f t="shared" si="0"/>
        <v>99.9998312776424</v>
      </c>
    </row>
    <row r="18" spans="1:9" ht="37.5" customHeight="1">
      <c r="A18" s="14" t="s">
        <v>21</v>
      </c>
      <c r="B18" s="15" t="s">
        <v>20</v>
      </c>
      <c r="C18" s="15" t="s">
        <v>22</v>
      </c>
      <c r="D18" s="15"/>
      <c r="E18" s="15"/>
      <c r="F18" s="15"/>
      <c r="G18" s="16">
        <f t="shared" ref="G18:H18" si="3">G19</f>
        <v>1607.4</v>
      </c>
      <c r="H18" s="16">
        <f t="shared" si="3"/>
        <v>1607.4</v>
      </c>
      <c r="I18" s="13">
        <f t="shared" si="0"/>
        <v>100</v>
      </c>
    </row>
    <row r="19" spans="1:9" ht="24" customHeight="1">
      <c r="A19" s="14" t="s">
        <v>23</v>
      </c>
      <c r="B19" s="15" t="s">
        <v>20</v>
      </c>
      <c r="C19" s="15" t="s">
        <v>22</v>
      </c>
      <c r="D19" s="15" t="s">
        <v>24</v>
      </c>
      <c r="E19" s="15"/>
      <c r="F19" s="15"/>
      <c r="G19" s="17">
        <f t="shared" ref="G19:H19" si="4">G20+G24</f>
        <v>1607.4</v>
      </c>
      <c r="H19" s="17">
        <f t="shared" si="4"/>
        <v>1607.4</v>
      </c>
      <c r="I19" s="13">
        <f t="shared" si="0"/>
        <v>100</v>
      </c>
    </row>
    <row r="20" spans="1:9" ht="12.75" customHeight="1">
      <c r="A20" s="14" t="s">
        <v>25</v>
      </c>
      <c r="B20" s="15" t="s">
        <v>20</v>
      </c>
      <c r="C20" s="15" t="s">
        <v>22</v>
      </c>
      <c r="D20" s="15" t="s">
        <v>26</v>
      </c>
      <c r="E20" s="15"/>
      <c r="F20" s="15"/>
      <c r="G20" s="17">
        <f t="shared" ref="G20:H22" si="5">G21</f>
        <v>1607.4</v>
      </c>
      <c r="H20" s="17">
        <f t="shared" si="5"/>
        <v>1607.4</v>
      </c>
      <c r="I20" s="13">
        <f t="shared" si="0"/>
        <v>100</v>
      </c>
    </row>
    <row r="21" spans="1:9" ht="63" customHeight="1">
      <c r="A21" s="18" t="s">
        <v>27</v>
      </c>
      <c r="B21" s="19" t="s">
        <v>20</v>
      </c>
      <c r="C21" s="19" t="s">
        <v>22</v>
      </c>
      <c r="D21" s="19" t="s">
        <v>26</v>
      </c>
      <c r="E21" s="19" t="s">
        <v>28</v>
      </c>
      <c r="F21" s="19"/>
      <c r="G21" s="17">
        <f t="shared" si="5"/>
        <v>1607.4</v>
      </c>
      <c r="H21" s="17">
        <f t="shared" si="5"/>
        <v>1607.4</v>
      </c>
      <c r="I21" s="13">
        <f t="shared" si="0"/>
        <v>100</v>
      </c>
    </row>
    <row r="22" spans="1:9" ht="26.25" customHeight="1">
      <c r="A22" s="18" t="s">
        <v>29</v>
      </c>
      <c r="B22" s="19" t="s">
        <v>20</v>
      </c>
      <c r="C22" s="19" t="s">
        <v>22</v>
      </c>
      <c r="D22" s="19" t="s">
        <v>26</v>
      </c>
      <c r="E22" s="19" t="s">
        <v>30</v>
      </c>
      <c r="F22" s="19"/>
      <c r="G22" s="17">
        <f t="shared" si="5"/>
        <v>1607.4</v>
      </c>
      <c r="H22" s="17">
        <f t="shared" si="5"/>
        <v>1607.4</v>
      </c>
      <c r="I22" s="13">
        <f t="shared" si="0"/>
        <v>100</v>
      </c>
    </row>
    <row r="23" spans="1:9">
      <c r="A23" s="18" t="s">
        <v>14</v>
      </c>
      <c r="B23" s="19" t="s">
        <v>20</v>
      </c>
      <c r="C23" s="19" t="s">
        <v>22</v>
      </c>
      <c r="D23" s="19" t="s">
        <v>26</v>
      </c>
      <c r="E23" s="19" t="s">
        <v>30</v>
      </c>
      <c r="F23" s="19" t="s">
        <v>15</v>
      </c>
      <c r="G23" s="20">
        <v>1607.4</v>
      </c>
      <c r="H23" s="20">
        <v>1607.4</v>
      </c>
      <c r="I23" s="13">
        <f t="shared" si="0"/>
        <v>100</v>
      </c>
    </row>
    <row r="24" spans="1:9" ht="38.25" hidden="1">
      <c r="A24" s="24" t="s">
        <v>31</v>
      </c>
      <c r="B24" s="25" t="s">
        <v>20</v>
      </c>
      <c r="C24" s="25" t="s">
        <v>22</v>
      </c>
      <c r="D24" s="25" t="s">
        <v>32</v>
      </c>
      <c r="E24" s="25"/>
      <c r="F24" s="25"/>
      <c r="G24" s="17">
        <f t="shared" ref="G24:G26" si="6">G25</f>
        <v>0</v>
      </c>
      <c r="H24" s="17"/>
      <c r="I24" s="13" t="e">
        <f t="shared" si="0"/>
        <v>#DIV/0!</v>
      </c>
    </row>
    <row r="25" spans="1:9" ht="76.5" hidden="1">
      <c r="A25" s="24" t="s">
        <v>27</v>
      </c>
      <c r="B25" s="25" t="s">
        <v>20</v>
      </c>
      <c r="C25" s="25" t="s">
        <v>22</v>
      </c>
      <c r="D25" s="25" t="s">
        <v>32</v>
      </c>
      <c r="E25" s="25" t="s">
        <v>28</v>
      </c>
      <c r="F25" s="25"/>
      <c r="G25" s="17">
        <f t="shared" si="6"/>
        <v>0</v>
      </c>
      <c r="H25" s="17"/>
      <c r="I25" s="13" t="e">
        <f t="shared" si="0"/>
        <v>#DIV/0!</v>
      </c>
    </row>
    <row r="26" spans="1:9" ht="28.5" hidden="1" customHeight="1">
      <c r="A26" s="24" t="s">
        <v>29</v>
      </c>
      <c r="B26" s="25" t="s">
        <v>20</v>
      </c>
      <c r="C26" s="25" t="s">
        <v>22</v>
      </c>
      <c r="D26" s="25" t="s">
        <v>32</v>
      </c>
      <c r="E26" s="25" t="s">
        <v>30</v>
      </c>
      <c r="F26" s="25"/>
      <c r="G26" s="17">
        <f t="shared" si="6"/>
        <v>0</v>
      </c>
      <c r="H26" s="17"/>
      <c r="I26" s="13" t="e">
        <f t="shared" si="0"/>
        <v>#DIV/0!</v>
      </c>
    </row>
    <row r="27" spans="1:9" hidden="1">
      <c r="A27" s="24" t="s">
        <v>17</v>
      </c>
      <c r="B27" s="25" t="s">
        <v>20</v>
      </c>
      <c r="C27" s="25" t="s">
        <v>22</v>
      </c>
      <c r="D27" s="25" t="s">
        <v>32</v>
      </c>
      <c r="E27" s="25" t="s">
        <v>30</v>
      </c>
      <c r="F27" s="25" t="s">
        <v>9</v>
      </c>
      <c r="G27" s="20"/>
      <c r="H27" s="20"/>
      <c r="I27" s="13" t="e">
        <f t="shared" si="0"/>
        <v>#DIV/0!</v>
      </c>
    </row>
    <row r="28" spans="1:9" ht="54" customHeight="1">
      <c r="A28" s="14" t="s">
        <v>33</v>
      </c>
      <c r="B28" s="15" t="s">
        <v>20</v>
      </c>
      <c r="C28" s="15" t="s">
        <v>34</v>
      </c>
      <c r="D28" s="15"/>
      <c r="E28" s="15"/>
      <c r="F28" s="15"/>
      <c r="G28" s="16">
        <f t="shared" ref="G28:H32" si="7">G29</f>
        <v>284.10000000000002</v>
      </c>
      <c r="H28" s="16">
        <f t="shared" si="7"/>
        <v>284.10000000000002</v>
      </c>
      <c r="I28" s="13">
        <f t="shared" si="0"/>
        <v>100</v>
      </c>
    </row>
    <row r="29" spans="1:9" ht="25.5" customHeight="1">
      <c r="A29" s="14" t="s">
        <v>23</v>
      </c>
      <c r="B29" s="15" t="s">
        <v>20</v>
      </c>
      <c r="C29" s="15" t="s">
        <v>34</v>
      </c>
      <c r="D29" s="15" t="s">
        <v>24</v>
      </c>
      <c r="E29" s="15"/>
      <c r="F29" s="15"/>
      <c r="G29" s="17">
        <f t="shared" si="7"/>
        <v>284.10000000000002</v>
      </c>
      <c r="H29" s="17">
        <f t="shared" si="7"/>
        <v>284.10000000000002</v>
      </c>
      <c r="I29" s="13">
        <f t="shared" si="0"/>
        <v>100</v>
      </c>
    </row>
    <row r="30" spans="1:9">
      <c r="A30" s="14" t="s">
        <v>35</v>
      </c>
      <c r="B30" s="15" t="s">
        <v>20</v>
      </c>
      <c r="C30" s="15" t="s">
        <v>34</v>
      </c>
      <c r="D30" s="15" t="s">
        <v>36</v>
      </c>
      <c r="E30" s="15"/>
      <c r="F30" s="15"/>
      <c r="G30" s="17">
        <f t="shared" si="7"/>
        <v>284.10000000000002</v>
      </c>
      <c r="H30" s="17">
        <f t="shared" si="7"/>
        <v>284.10000000000002</v>
      </c>
      <c r="I30" s="13">
        <f t="shared" si="0"/>
        <v>100</v>
      </c>
    </row>
    <row r="31" spans="1:9" ht="64.5" customHeight="1">
      <c r="A31" s="18" t="s">
        <v>37</v>
      </c>
      <c r="B31" s="19" t="s">
        <v>20</v>
      </c>
      <c r="C31" s="19" t="s">
        <v>34</v>
      </c>
      <c r="D31" s="19" t="s">
        <v>36</v>
      </c>
      <c r="E31" s="19" t="s">
        <v>28</v>
      </c>
      <c r="F31" s="19"/>
      <c r="G31" s="17">
        <f t="shared" si="7"/>
        <v>284.10000000000002</v>
      </c>
      <c r="H31" s="17">
        <f>H32</f>
        <v>284.10000000000002</v>
      </c>
      <c r="I31" s="13">
        <f t="shared" si="0"/>
        <v>100</v>
      </c>
    </row>
    <row r="32" spans="1:9" ht="28.5" customHeight="1">
      <c r="A32" s="18" t="s">
        <v>29</v>
      </c>
      <c r="B32" s="19" t="s">
        <v>20</v>
      </c>
      <c r="C32" s="19" t="s">
        <v>34</v>
      </c>
      <c r="D32" s="19" t="s">
        <v>36</v>
      </c>
      <c r="E32" s="19" t="s">
        <v>30</v>
      </c>
      <c r="F32" s="19"/>
      <c r="G32" s="17">
        <f t="shared" si="7"/>
        <v>284.10000000000002</v>
      </c>
      <c r="H32" s="17">
        <f t="shared" si="7"/>
        <v>284.10000000000002</v>
      </c>
      <c r="I32" s="13">
        <f t="shared" si="0"/>
        <v>100</v>
      </c>
    </row>
    <row r="33" spans="1:9">
      <c r="A33" s="18" t="s">
        <v>14</v>
      </c>
      <c r="B33" s="19" t="s">
        <v>20</v>
      </c>
      <c r="C33" s="19" t="s">
        <v>34</v>
      </c>
      <c r="D33" s="19" t="s">
        <v>36</v>
      </c>
      <c r="E33" s="19" t="s">
        <v>30</v>
      </c>
      <c r="F33" s="19" t="s">
        <v>15</v>
      </c>
      <c r="G33" s="20">
        <v>284.10000000000002</v>
      </c>
      <c r="H33" s="20">
        <v>284.10000000000002</v>
      </c>
      <c r="I33" s="13">
        <f t="shared" si="0"/>
        <v>100</v>
      </c>
    </row>
    <row r="34" spans="1:9" ht="52.5" customHeight="1">
      <c r="A34" s="14" t="s">
        <v>38</v>
      </c>
      <c r="B34" s="15" t="s">
        <v>20</v>
      </c>
      <c r="C34" s="15" t="s">
        <v>39</v>
      </c>
      <c r="D34" s="15"/>
      <c r="E34" s="15"/>
      <c r="F34" s="15"/>
      <c r="G34" s="16">
        <f t="shared" ref="G34:H34" si="8">G35</f>
        <v>16532.941429999999</v>
      </c>
      <c r="H34" s="16">
        <f t="shared" si="8"/>
        <v>16156.099999999999</v>
      </c>
      <c r="I34" s="13">
        <f t="shared" si="0"/>
        <v>97.720663128242862</v>
      </c>
    </row>
    <row r="35" spans="1:9" ht="24">
      <c r="A35" s="14" t="s">
        <v>23</v>
      </c>
      <c r="B35" s="15" t="s">
        <v>20</v>
      </c>
      <c r="C35" s="15" t="s">
        <v>39</v>
      </c>
      <c r="D35" s="15" t="s">
        <v>24</v>
      </c>
      <c r="E35" s="15"/>
      <c r="F35" s="15"/>
      <c r="G35" s="16">
        <f>G36+G43</f>
        <v>16532.941429999999</v>
      </c>
      <c r="H35" s="16">
        <f>H36+H43</f>
        <v>16156.099999999999</v>
      </c>
      <c r="I35" s="13">
        <f t="shared" si="0"/>
        <v>97.720663128242862</v>
      </c>
    </row>
    <row r="36" spans="1:9">
      <c r="A36" s="14" t="s">
        <v>35</v>
      </c>
      <c r="B36" s="15" t="s">
        <v>20</v>
      </c>
      <c r="C36" s="15" t="s">
        <v>39</v>
      </c>
      <c r="D36" s="19" t="s">
        <v>36</v>
      </c>
      <c r="E36" s="15"/>
      <c r="F36" s="15"/>
      <c r="G36" s="16">
        <f>G37+G40</f>
        <v>16153.1</v>
      </c>
      <c r="H36" s="16">
        <f t="shared" ref="H36" si="9">H37+H40</f>
        <v>15776.3</v>
      </c>
      <c r="I36" s="13">
        <f t="shared" si="0"/>
        <v>97.667320823866618</v>
      </c>
    </row>
    <row r="37" spans="1:9" ht="66.75" customHeight="1">
      <c r="A37" s="18" t="s">
        <v>27</v>
      </c>
      <c r="B37" s="19" t="s">
        <v>20</v>
      </c>
      <c r="C37" s="19" t="s">
        <v>39</v>
      </c>
      <c r="D37" s="19" t="s">
        <v>36</v>
      </c>
      <c r="E37" s="19" t="s">
        <v>28</v>
      </c>
      <c r="F37" s="19"/>
      <c r="G37" s="17">
        <f t="shared" ref="G37:H38" si="10">G38</f>
        <v>16145.1</v>
      </c>
      <c r="H37" s="17">
        <f t="shared" si="10"/>
        <v>15768.3</v>
      </c>
      <c r="I37" s="13">
        <f t="shared" si="0"/>
        <v>97.6661649664604</v>
      </c>
    </row>
    <row r="38" spans="1:9" ht="25.5" customHeight="1">
      <c r="A38" s="18" t="s">
        <v>29</v>
      </c>
      <c r="B38" s="19" t="s">
        <v>20</v>
      </c>
      <c r="C38" s="19" t="s">
        <v>39</v>
      </c>
      <c r="D38" s="19" t="s">
        <v>36</v>
      </c>
      <c r="E38" s="19" t="s">
        <v>30</v>
      </c>
      <c r="F38" s="19"/>
      <c r="G38" s="17">
        <f t="shared" si="10"/>
        <v>16145.1</v>
      </c>
      <c r="H38" s="17">
        <f t="shared" si="10"/>
        <v>15768.3</v>
      </c>
      <c r="I38" s="13">
        <f t="shared" si="0"/>
        <v>97.6661649664604</v>
      </c>
    </row>
    <row r="39" spans="1:9">
      <c r="A39" s="18" t="s">
        <v>14</v>
      </c>
      <c r="B39" s="19" t="s">
        <v>20</v>
      </c>
      <c r="C39" s="19" t="s">
        <v>39</v>
      </c>
      <c r="D39" s="19" t="s">
        <v>36</v>
      </c>
      <c r="E39" s="19" t="s">
        <v>30</v>
      </c>
      <c r="F39" s="19" t="s">
        <v>15</v>
      </c>
      <c r="G39" s="79">
        <v>16145.1</v>
      </c>
      <c r="H39" s="79">
        <v>15768.3</v>
      </c>
      <c r="I39" s="13">
        <f t="shared" si="0"/>
        <v>97.6661649664604</v>
      </c>
    </row>
    <row r="40" spans="1:9" ht="25.5">
      <c r="A40" s="131" t="s">
        <v>74</v>
      </c>
      <c r="B40" s="19" t="s">
        <v>20</v>
      </c>
      <c r="C40" s="156" t="s">
        <v>39</v>
      </c>
      <c r="D40" s="156" t="s">
        <v>36</v>
      </c>
      <c r="E40" s="156" t="s">
        <v>75</v>
      </c>
      <c r="F40" s="156"/>
      <c r="G40" s="79">
        <f>G41</f>
        <v>8</v>
      </c>
      <c r="H40" s="79">
        <f t="shared" ref="H40:H41" si="11">H41</f>
        <v>8</v>
      </c>
      <c r="I40" s="13">
        <f t="shared" si="0"/>
        <v>100</v>
      </c>
    </row>
    <row r="41" spans="1:9" ht="31.5" customHeight="1">
      <c r="A41" s="131" t="s">
        <v>76</v>
      </c>
      <c r="B41" s="19" t="s">
        <v>20</v>
      </c>
      <c r="C41" s="156" t="s">
        <v>39</v>
      </c>
      <c r="D41" s="156" t="s">
        <v>36</v>
      </c>
      <c r="E41" s="156" t="s">
        <v>77</v>
      </c>
      <c r="F41" s="156"/>
      <c r="G41" s="79">
        <f>G42</f>
        <v>8</v>
      </c>
      <c r="H41" s="79">
        <f t="shared" si="11"/>
        <v>8</v>
      </c>
      <c r="I41" s="13">
        <f t="shared" si="0"/>
        <v>100</v>
      </c>
    </row>
    <row r="42" spans="1:9">
      <c r="A42" s="131" t="s">
        <v>14</v>
      </c>
      <c r="B42" s="19" t="s">
        <v>20</v>
      </c>
      <c r="C42" s="156" t="s">
        <v>39</v>
      </c>
      <c r="D42" s="156" t="s">
        <v>36</v>
      </c>
      <c r="E42" s="156" t="s">
        <v>77</v>
      </c>
      <c r="F42" s="156" t="s">
        <v>15</v>
      </c>
      <c r="G42" s="79">
        <v>8</v>
      </c>
      <c r="H42" s="79">
        <v>8</v>
      </c>
      <c r="I42" s="13">
        <f t="shared" si="0"/>
        <v>100</v>
      </c>
    </row>
    <row r="43" spans="1:9" ht="38.25">
      <c r="A43" s="24" t="s">
        <v>31</v>
      </c>
      <c r="B43" s="25" t="s">
        <v>20</v>
      </c>
      <c r="C43" s="19" t="s">
        <v>39</v>
      </c>
      <c r="D43" s="25" t="s">
        <v>32</v>
      </c>
      <c r="E43" s="25"/>
      <c r="F43" s="25"/>
      <c r="G43" s="17">
        <f t="shared" ref="G43:G45" si="12">G44</f>
        <v>379.84143</v>
      </c>
      <c r="H43" s="17">
        <f>H44</f>
        <v>379.8</v>
      </c>
      <c r="I43" s="13">
        <f t="shared" si="0"/>
        <v>99.98909281696838</v>
      </c>
    </row>
    <row r="44" spans="1:9" ht="76.5">
      <c r="A44" s="24" t="s">
        <v>27</v>
      </c>
      <c r="B44" s="25" t="s">
        <v>20</v>
      </c>
      <c r="C44" s="19" t="s">
        <v>39</v>
      </c>
      <c r="D44" s="25" t="s">
        <v>32</v>
      </c>
      <c r="E44" s="25" t="s">
        <v>28</v>
      </c>
      <c r="F44" s="25"/>
      <c r="G44" s="17">
        <f t="shared" si="12"/>
        <v>379.84143</v>
      </c>
      <c r="H44" s="17">
        <f>H45</f>
        <v>379.8</v>
      </c>
      <c r="I44" s="13">
        <f t="shared" si="0"/>
        <v>99.98909281696838</v>
      </c>
    </row>
    <row r="45" spans="1:9" ht="26.25" customHeight="1">
      <c r="A45" s="24" t="s">
        <v>29</v>
      </c>
      <c r="B45" s="25" t="s">
        <v>20</v>
      </c>
      <c r="C45" s="19" t="s">
        <v>39</v>
      </c>
      <c r="D45" s="25" t="s">
        <v>32</v>
      </c>
      <c r="E45" s="25" t="s">
        <v>30</v>
      </c>
      <c r="F45" s="25"/>
      <c r="G45" s="17">
        <f t="shared" si="12"/>
        <v>379.84143</v>
      </c>
      <c r="H45" s="17">
        <f>H46</f>
        <v>379.8</v>
      </c>
      <c r="I45" s="13">
        <f t="shared" si="0"/>
        <v>99.98909281696838</v>
      </c>
    </row>
    <row r="46" spans="1:9">
      <c r="A46" s="24" t="s">
        <v>17</v>
      </c>
      <c r="B46" s="25" t="s">
        <v>20</v>
      </c>
      <c r="C46" s="19" t="s">
        <v>39</v>
      </c>
      <c r="D46" s="25" t="s">
        <v>32</v>
      </c>
      <c r="E46" s="25" t="s">
        <v>30</v>
      </c>
      <c r="F46" s="25" t="s">
        <v>9</v>
      </c>
      <c r="G46" s="20">
        <v>379.84143</v>
      </c>
      <c r="H46" s="20">
        <v>379.8</v>
      </c>
      <c r="I46" s="13">
        <f t="shared" si="0"/>
        <v>99.98909281696838</v>
      </c>
    </row>
    <row r="47" spans="1:9">
      <c r="A47" s="14" t="s">
        <v>40</v>
      </c>
      <c r="B47" s="15" t="s">
        <v>20</v>
      </c>
      <c r="C47" s="15" t="s">
        <v>41</v>
      </c>
      <c r="D47" s="15"/>
      <c r="E47" s="15"/>
      <c r="F47" s="15"/>
      <c r="G47" s="16">
        <f t="shared" ref="G47:H47" si="13">G48+G53</f>
        <v>39.1</v>
      </c>
      <c r="H47" s="16">
        <f t="shared" si="13"/>
        <v>39.1</v>
      </c>
      <c r="I47" s="13">
        <f t="shared" si="0"/>
        <v>100</v>
      </c>
    </row>
    <row r="48" spans="1:9" ht="48" hidden="1">
      <c r="A48" s="18" t="s">
        <v>42</v>
      </c>
      <c r="B48" s="19" t="s">
        <v>20</v>
      </c>
      <c r="C48" s="19" t="s">
        <v>41</v>
      </c>
      <c r="D48" s="19" t="s">
        <v>43</v>
      </c>
      <c r="E48" s="19"/>
      <c r="F48" s="19"/>
      <c r="G48" s="17">
        <f>G49</f>
        <v>0</v>
      </c>
      <c r="H48" s="17"/>
      <c r="I48" s="13" t="e">
        <f t="shared" si="0"/>
        <v>#DIV/0!</v>
      </c>
    </row>
    <row r="49" spans="1:9" ht="24" hidden="1">
      <c r="A49" s="18" t="s">
        <v>44</v>
      </c>
      <c r="B49" s="19" t="s">
        <v>20</v>
      </c>
      <c r="C49" s="19" t="s">
        <v>41</v>
      </c>
      <c r="D49" s="19" t="s">
        <v>43</v>
      </c>
      <c r="E49" s="19" t="s">
        <v>45</v>
      </c>
      <c r="F49" s="19"/>
      <c r="G49" s="17">
        <f>G50</f>
        <v>0</v>
      </c>
      <c r="H49" s="17"/>
      <c r="I49" s="13" t="e">
        <f t="shared" si="0"/>
        <v>#DIV/0!</v>
      </c>
    </row>
    <row r="50" spans="1:9" ht="36" hidden="1">
      <c r="A50" s="18" t="s">
        <v>46</v>
      </c>
      <c r="B50" s="19" t="s">
        <v>20</v>
      </c>
      <c r="C50" s="19" t="s">
        <v>41</v>
      </c>
      <c r="D50" s="19" t="s">
        <v>43</v>
      </c>
      <c r="E50" s="19" t="s">
        <v>47</v>
      </c>
      <c r="F50" s="19"/>
      <c r="G50" s="17">
        <f>G51+G52</f>
        <v>0</v>
      </c>
      <c r="H50" s="17"/>
      <c r="I50" s="13" t="e">
        <f t="shared" si="0"/>
        <v>#DIV/0!</v>
      </c>
    </row>
    <row r="51" spans="1:9" hidden="1">
      <c r="A51" s="18" t="s">
        <v>16</v>
      </c>
      <c r="B51" s="19" t="s">
        <v>20</v>
      </c>
      <c r="C51" s="19" t="s">
        <v>41</v>
      </c>
      <c r="D51" s="19" t="s">
        <v>43</v>
      </c>
      <c r="E51" s="19" t="s">
        <v>47</v>
      </c>
      <c r="F51" s="19" t="s">
        <v>8</v>
      </c>
      <c r="G51" s="20"/>
      <c r="H51" s="20"/>
      <c r="I51" s="13" t="e">
        <f t="shared" si="0"/>
        <v>#DIV/0!</v>
      </c>
    </row>
    <row r="52" spans="1:9" hidden="1">
      <c r="A52" s="18" t="s">
        <v>17</v>
      </c>
      <c r="B52" s="19" t="s">
        <v>20</v>
      </c>
      <c r="C52" s="19" t="s">
        <v>41</v>
      </c>
      <c r="D52" s="19" t="s">
        <v>43</v>
      </c>
      <c r="E52" s="19" t="s">
        <v>47</v>
      </c>
      <c r="F52" s="19" t="s">
        <v>9</v>
      </c>
      <c r="G52" s="20"/>
      <c r="H52" s="20"/>
      <c r="I52" s="13" t="e">
        <f t="shared" si="0"/>
        <v>#DIV/0!</v>
      </c>
    </row>
    <row r="53" spans="1:9" ht="52.5" customHeight="1">
      <c r="A53" s="18" t="s">
        <v>42</v>
      </c>
      <c r="B53" s="19" t="s">
        <v>20</v>
      </c>
      <c r="C53" s="19" t="s">
        <v>41</v>
      </c>
      <c r="D53" s="19" t="s">
        <v>48</v>
      </c>
      <c r="E53" s="19"/>
      <c r="F53" s="19"/>
      <c r="G53" s="17">
        <f t="shared" ref="G53:H55" si="14">G54</f>
        <v>39.1</v>
      </c>
      <c r="H53" s="17">
        <f t="shared" si="14"/>
        <v>39.1</v>
      </c>
      <c r="I53" s="13">
        <f t="shared" si="0"/>
        <v>100</v>
      </c>
    </row>
    <row r="54" spans="1:9" ht="28.5" customHeight="1">
      <c r="A54" s="18" t="s">
        <v>44</v>
      </c>
      <c r="B54" s="19" t="s">
        <v>20</v>
      </c>
      <c r="C54" s="19" t="s">
        <v>41</v>
      </c>
      <c r="D54" s="19" t="s">
        <v>48</v>
      </c>
      <c r="E54" s="19" t="s">
        <v>45</v>
      </c>
      <c r="F54" s="19"/>
      <c r="G54" s="17">
        <f t="shared" si="14"/>
        <v>39.1</v>
      </c>
      <c r="H54" s="17">
        <f t="shared" si="14"/>
        <v>39.1</v>
      </c>
      <c r="I54" s="13">
        <f t="shared" si="0"/>
        <v>100</v>
      </c>
    </row>
    <row r="55" spans="1:9" ht="39.75" customHeight="1">
      <c r="A55" s="18" t="s">
        <v>46</v>
      </c>
      <c r="B55" s="19" t="s">
        <v>20</v>
      </c>
      <c r="C55" s="19" t="s">
        <v>41</v>
      </c>
      <c r="D55" s="19" t="s">
        <v>48</v>
      </c>
      <c r="E55" s="19" t="s">
        <v>47</v>
      </c>
      <c r="F55" s="19"/>
      <c r="G55" s="17">
        <f t="shared" si="14"/>
        <v>39.1</v>
      </c>
      <c r="H55" s="17">
        <f t="shared" si="14"/>
        <v>39.1</v>
      </c>
      <c r="I55" s="13">
        <f t="shared" si="0"/>
        <v>100</v>
      </c>
    </row>
    <row r="56" spans="1:9">
      <c r="A56" s="18" t="s">
        <v>17</v>
      </c>
      <c r="B56" s="19" t="s">
        <v>20</v>
      </c>
      <c r="C56" s="19" t="s">
        <v>41</v>
      </c>
      <c r="D56" s="19" t="s">
        <v>48</v>
      </c>
      <c r="E56" s="19" t="s">
        <v>47</v>
      </c>
      <c r="F56" s="19" t="s">
        <v>9</v>
      </c>
      <c r="G56" s="20">
        <v>39.1</v>
      </c>
      <c r="H56" s="20">
        <v>39.1</v>
      </c>
      <c r="I56" s="13">
        <f t="shared" si="0"/>
        <v>100</v>
      </c>
    </row>
    <row r="57" spans="1:9" ht="37.5" customHeight="1">
      <c r="A57" s="14" t="s">
        <v>49</v>
      </c>
      <c r="B57" s="15" t="s">
        <v>20</v>
      </c>
      <c r="C57" s="15" t="s">
        <v>50</v>
      </c>
      <c r="D57" s="15"/>
      <c r="E57" s="15"/>
      <c r="F57" s="15"/>
      <c r="G57" s="16">
        <f t="shared" ref="G57:H57" si="15">G58</f>
        <v>4765.5959999999995</v>
      </c>
      <c r="H57" s="16">
        <f t="shared" si="15"/>
        <v>4744.4000000000005</v>
      </c>
      <c r="I57" s="13">
        <f t="shared" si="0"/>
        <v>99.555228768867536</v>
      </c>
    </row>
    <row r="58" spans="1:9" ht="25.5" customHeight="1">
      <c r="A58" s="14" t="s">
        <v>23</v>
      </c>
      <c r="B58" s="15" t="s">
        <v>20</v>
      </c>
      <c r="C58" s="15" t="s">
        <v>50</v>
      </c>
      <c r="D58" s="15" t="s">
        <v>24</v>
      </c>
      <c r="E58" s="15"/>
      <c r="F58" s="15"/>
      <c r="G58" s="17">
        <f>G59+G73</f>
        <v>4765.5959999999995</v>
      </c>
      <c r="H58" s="17">
        <f>H59+H73</f>
        <v>4744.4000000000005</v>
      </c>
      <c r="I58" s="13">
        <f t="shared" si="0"/>
        <v>99.555228768867536</v>
      </c>
    </row>
    <row r="59" spans="1:9">
      <c r="A59" s="14" t="s">
        <v>35</v>
      </c>
      <c r="B59" s="15" t="s">
        <v>20</v>
      </c>
      <c r="C59" s="15" t="s">
        <v>50</v>
      </c>
      <c r="D59" s="15" t="s">
        <v>36</v>
      </c>
      <c r="E59" s="26"/>
      <c r="F59" s="26"/>
      <c r="G59" s="17">
        <f>G60+G63+G64</f>
        <v>4674.5</v>
      </c>
      <c r="H59" s="17">
        <f t="shared" ref="H59:I59" si="16">H60+H63+H64</f>
        <v>4653.3</v>
      </c>
      <c r="I59" s="17" t="e">
        <f t="shared" si="16"/>
        <v>#DIV/0!</v>
      </c>
    </row>
    <row r="60" spans="1:9" ht="62.25" customHeight="1">
      <c r="A60" s="18" t="s">
        <v>27</v>
      </c>
      <c r="B60" s="19" t="s">
        <v>20</v>
      </c>
      <c r="C60" s="19" t="s">
        <v>50</v>
      </c>
      <c r="D60" s="19" t="s">
        <v>36</v>
      </c>
      <c r="E60" s="19" t="s">
        <v>28</v>
      </c>
      <c r="F60" s="19"/>
      <c r="G60" s="17">
        <f t="shared" ref="G60:H61" si="17">G61</f>
        <v>4664.5</v>
      </c>
      <c r="H60" s="17">
        <f t="shared" si="17"/>
        <v>4645.3</v>
      </c>
      <c r="I60" s="13">
        <f t="shared" si="0"/>
        <v>99.588380319434023</v>
      </c>
    </row>
    <row r="61" spans="1:9" ht="24.75" customHeight="1">
      <c r="A61" s="18" t="s">
        <v>29</v>
      </c>
      <c r="B61" s="19" t="s">
        <v>20</v>
      </c>
      <c r="C61" s="19" t="s">
        <v>50</v>
      </c>
      <c r="D61" s="19" t="s">
        <v>36</v>
      </c>
      <c r="E61" s="19" t="s">
        <v>30</v>
      </c>
      <c r="F61" s="19"/>
      <c r="G61" s="17">
        <f t="shared" si="17"/>
        <v>4664.5</v>
      </c>
      <c r="H61" s="17">
        <f t="shared" si="17"/>
        <v>4645.3</v>
      </c>
      <c r="I61" s="13">
        <f t="shared" si="0"/>
        <v>99.588380319434023</v>
      </c>
    </row>
    <row r="62" spans="1:9">
      <c r="A62" s="18" t="s">
        <v>14</v>
      </c>
      <c r="B62" s="19" t="s">
        <v>20</v>
      </c>
      <c r="C62" s="19" t="s">
        <v>50</v>
      </c>
      <c r="D62" s="19" t="s">
        <v>36</v>
      </c>
      <c r="E62" s="19" t="s">
        <v>30</v>
      </c>
      <c r="F62" s="19" t="s">
        <v>15</v>
      </c>
      <c r="G62" s="20">
        <v>4664.5</v>
      </c>
      <c r="H62" s="20">
        <v>4645.3</v>
      </c>
      <c r="I62" s="13">
        <f t="shared" si="0"/>
        <v>99.588380319434023</v>
      </c>
    </row>
    <row r="63" spans="1:9" ht="24" hidden="1">
      <c r="A63" s="18" t="s">
        <v>51</v>
      </c>
      <c r="B63" s="19" t="s">
        <v>20</v>
      </c>
      <c r="C63" s="19" t="s">
        <v>50</v>
      </c>
      <c r="D63" s="19" t="s">
        <v>52</v>
      </c>
      <c r="E63" s="19"/>
      <c r="F63" s="19"/>
      <c r="G63" s="17">
        <f>G67+G70</f>
        <v>0</v>
      </c>
      <c r="H63" s="17"/>
      <c r="I63" s="13" t="e">
        <f t="shared" si="0"/>
        <v>#DIV/0!</v>
      </c>
    </row>
    <row r="64" spans="1:9" ht="24">
      <c r="A64" s="18" t="s">
        <v>44</v>
      </c>
      <c r="B64" s="19" t="s">
        <v>20</v>
      </c>
      <c r="C64" s="19" t="s">
        <v>50</v>
      </c>
      <c r="D64" s="19" t="s">
        <v>36</v>
      </c>
      <c r="E64" s="25" t="s">
        <v>45</v>
      </c>
      <c r="F64" s="25"/>
      <c r="G64" s="17">
        <f t="shared" ref="G64:G65" si="18">G65</f>
        <v>10</v>
      </c>
      <c r="H64" s="17">
        <f t="shared" ref="H64:H65" si="19">H65</f>
        <v>8</v>
      </c>
      <c r="I64" s="13">
        <f t="shared" si="0"/>
        <v>80</v>
      </c>
    </row>
    <row r="65" spans="1:9" ht="36">
      <c r="A65" s="18" t="s">
        <v>46</v>
      </c>
      <c r="B65" s="19" t="s">
        <v>20</v>
      </c>
      <c r="C65" s="19" t="s">
        <v>50</v>
      </c>
      <c r="D65" s="19" t="s">
        <v>36</v>
      </c>
      <c r="E65" s="25" t="s">
        <v>53</v>
      </c>
      <c r="F65" s="25"/>
      <c r="G65" s="17">
        <f t="shared" si="18"/>
        <v>10</v>
      </c>
      <c r="H65" s="17">
        <f t="shared" si="19"/>
        <v>8</v>
      </c>
      <c r="I65" s="13">
        <f t="shared" si="0"/>
        <v>80</v>
      </c>
    </row>
    <row r="66" spans="1:9">
      <c r="A66" s="18" t="s">
        <v>14</v>
      </c>
      <c r="B66" s="19" t="s">
        <v>20</v>
      </c>
      <c r="C66" s="19" t="s">
        <v>50</v>
      </c>
      <c r="D66" s="19" t="s">
        <v>36</v>
      </c>
      <c r="E66" s="25" t="s">
        <v>53</v>
      </c>
      <c r="F66" s="25" t="s">
        <v>15</v>
      </c>
      <c r="G66" s="17">
        <v>10</v>
      </c>
      <c r="H66" s="17">
        <v>8</v>
      </c>
      <c r="I66" s="13">
        <f t="shared" si="0"/>
        <v>80</v>
      </c>
    </row>
    <row r="67" spans="1:9" ht="75" hidden="1" customHeight="1">
      <c r="A67" s="18" t="s">
        <v>27</v>
      </c>
      <c r="B67" s="19" t="s">
        <v>20</v>
      </c>
      <c r="C67" s="19" t="s">
        <v>50</v>
      </c>
      <c r="D67" s="19" t="s">
        <v>52</v>
      </c>
      <c r="E67" s="19" t="s">
        <v>28</v>
      </c>
      <c r="F67" s="19"/>
      <c r="G67" s="17">
        <f>G68</f>
        <v>0</v>
      </c>
      <c r="H67" s="17"/>
      <c r="I67" s="13" t="e">
        <f t="shared" si="0"/>
        <v>#DIV/0!</v>
      </c>
    </row>
    <row r="68" spans="1:9" ht="24" hidden="1">
      <c r="A68" s="18" t="s">
        <v>29</v>
      </c>
      <c r="B68" s="19" t="s">
        <v>20</v>
      </c>
      <c r="C68" s="19" t="s">
        <v>50</v>
      </c>
      <c r="D68" s="19" t="s">
        <v>52</v>
      </c>
      <c r="E68" s="19" t="s">
        <v>30</v>
      </c>
      <c r="F68" s="19"/>
      <c r="G68" s="17">
        <f>G69</f>
        <v>0</v>
      </c>
      <c r="H68" s="17"/>
      <c r="I68" s="13" t="e">
        <f t="shared" si="0"/>
        <v>#DIV/0!</v>
      </c>
    </row>
    <row r="69" spans="1:9" hidden="1">
      <c r="A69" s="18" t="s">
        <v>14</v>
      </c>
      <c r="B69" s="19" t="s">
        <v>20</v>
      </c>
      <c r="C69" s="19" t="s">
        <v>50</v>
      </c>
      <c r="D69" s="19" t="s">
        <v>52</v>
      </c>
      <c r="E69" s="19" t="s">
        <v>30</v>
      </c>
      <c r="F69" s="19" t="s">
        <v>15</v>
      </c>
      <c r="G69" s="20"/>
      <c r="H69" s="20"/>
      <c r="I69" s="13" t="e">
        <f t="shared" si="0"/>
        <v>#DIV/0!</v>
      </c>
    </row>
    <row r="70" spans="1:9" ht="24" hidden="1">
      <c r="A70" s="18" t="s">
        <v>44</v>
      </c>
      <c r="B70" s="19" t="s">
        <v>20</v>
      </c>
      <c r="C70" s="19" t="s">
        <v>50</v>
      </c>
      <c r="D70" s="19" t="s">
        <v>52</v>
      </c>
      <c r="E70" s="19" t="s">
        <v>45</v>
      </c>
      <c r="F70" s="19"/>
      <c r="G70" s="17">
        <f>G71</f>
        <v>0</v>
      </c>
      <c r="H70" s="17"/>
      <c r="I70" s="13" t="e">
        <f t="shared" si="0"/>
        <v>#DIV/0!</v>
      </c>
    </row>
    <row r="71" spans="1:9" ht="36" hidden="1">
      <c r="A71" s="18" t="s">
        <v>46</v>
      </c>
      <c r="B71" s="19" t="s">
        <v>20</v>
      </c>
      <c r="C71" s="19" t="s">
        <v>50</v>
      </c>
      <c r="D71" s="19" t="s">
        <v>52</v>
      </c>
      <c r="E71" s="19" t="s">
        <v>53</v>
      </c>
      <c r="F71" s="19"/>
      <c r="G71" s="17">
        <f>G72</f>
        <v>0</v>
      </c>
      <c r="H71" s="17"/>
      <c r="I71" s="13" t="e">
        <f t="shared" si="0"/>
        <v>#DIV/0!</v>
      </c>
    </row>
    <row r="72" spans="1:9" hidden="1">
      <c r="A72" s="18" t="s">
        <v>14</v>
      </c>
      <c r="B72" s="19" t="s">
        <v>20</v>
      </c>
      <c r="C72" s="19" t="s">
        <v>50</v>
      </c>
      <c r="D72" s="19" t="s">
        <v>52</v>
      </c>
      <c r="E72" s="19" t="s">
        <v>53</v>
      </c>
      <c r="F72" s="19" t="s">
        <v>15</v>
      </c>
      <c r="G72" s="27"/>
      <c r="H72" s="27"/>
      <c r="I72" s="13" t="e">
        <f t="shared" si="0"/>
        <v>#DIV/0!</v>
      </c>
    </row>
    <row r="73" spans="1:9" ht="38.25">
      <c r="A73" s="24" t="s">
        <v>31</v>
      </c>
      <c r="B73" s="25" t="s">
        <v>20</v>
      </c>
      <c r="C73" s="19" t="s">
        <v>50</v>
      </c>
      <c r="D73" s="25" t="s">
        <v>32</v>
      </c>
      <c r="E73" s="25"/>
      <c r="F73" s="25"/>
      <c r="G73" s="17">
        <f t="shared" ref="G73:G75" si="20">G74</f>
        <v>91.096000000000004</v>
      </c>
      <c r="H73" s="17">
        <f>H74</f>
        <v>91.1</v>
      </c>
      <c r="I73" s="13">
        <f t="shared" si="0"/>
        <v>100.00439097216123</v>
      </c>
    </row>
    <row r="74" spans="1:9" ht="82.5" customHeight="1">
      <c r="A74" s="24" t="s">
        <v>27</v>
      </c>
      <c r="B74" s="25" t="s">
        <v>20</v>
      </c>
      <c r="C74" s="19" t="s">
        <v>50</v>
      </c>
      <c r="D74" s="25" t="s">
        <v>32</v>
      </c>
      <c r="E74" s="25" t="s">
        <v>28</v>
      </c>
      <c r="F74" s="25"/>
      <c r="G74" s="17">
        <f t="shared" si="20"/>
        <v>91.096000000000004</v>
      </c>
      <c r="H74" s="17">
        <f>H75</f>
        <v>91.1</v>
      </c>
      <c r="I74" s="13">
        <f t="shared" si="0"/>
        <v>100.00439097216123</v>
      </c>
    </row>
    <row r="75" spans="1:9" ht="27.75" customHeight="1">
      <c r="A75" s="24" t="s">
        <v>29</v>
      </c>
      <c r="B75" s="25" t="s">
        <v>20</v>
      </c>
      <c r="C75" s="19" t="s">
        <v>50</v>
      </c>
      <c r="D75" s="25" t="s">
        <v>32</v>
      </c>
      <c r="E75" s="25" t="s">
        <v>30</v>
      </c>
      <c r="F75" s="25"/>
      <c r="G75" s="17">
        <f t="shared" si="20"/>
        <v>91.096000000000004</v>
      </c>
      <c r="H75" s="17">
        <f>H76</f>
        <v>91.1</v>
      </c>
      <c r="I75" s="13">
        <f t="shared" si="0"/>
        <v>100.00439097216123</v>
      </c>
    </row>
    <row r="76" spans="1:9">
      <c r="A76" s="24" t="s">
        <v>17</v>
      </c>
      <c r="B76" s="25" t="s">
        <v>20</v>
      </c>
      <c r="C76" s="19" t="s">
        <v>50</v>
      </c>
      <c r="D76" s="25" t="s">
        <v>32</v>
      </c>
      <c r="E76" s="25" t="s">
        <v>30</v>
      </c>
      <c r="F76" s="25" t="s">
        <v>9</v>
      </c>
      <c r="G76" s="20">
        <v>91.096000000000004</v>
      </c>
      <c r="H76" s="27">
        <v>91.1</v>
      </c>
      <c r="I76" s="13">
        <f t="shared" si="0"/>
        <v>100.00439097216123</v>
      </c>
    </row>
    <row r="77" spans="1:9" ht="25.5" hidden="1">
      <c r="A77" s="24" t="s">
        <v>54</v>
      </c>
      <c r="B77" s="19" t="s">
        <v>20</v>
      </c>
      <c r="C77" s="19" t="s">
        <v>55</v>
      </c>
      <c r="D77" s="25" t="s">
        <v>52</v>
      </c>
      <c r="E77" s="19"/>
      <c r="F77" s="19"/>
      <c r="G77" s="17">
        <f t="shared" ref="G77" si="21">G78+G81+G84</f>
        <v>0</v>
      </c>
      <c r="H77" s="17"/>
      <c r="I77" s="13" t="e">
        <f t="shared" ref="I77:I137" si="22">H77/G77*100</f>
        <v>#DIV/0!</v>
      </c>
    </row>
    <row r="78" spans="1:9" ht="81" hidden="1" customHeight="1">
      <c r="A78" s="24" t="s">
        <v>27</v>
      </c>
      <c r="B78" s="19" t="s">
        <v>20</v>
      </c>
      <c r="C78" s="19" t="s">
        <v>55</v>
      </c>
      <c r="D78" s="25" t="s">
        <v>52</v>
      </c>
      <c r="E78" s="19" t="s">
        <v>28</v>
      </c>
      <c r="F78" s="19"/>
      <c r="G78" s="17">
        <f t="shared" ref="G78:G79" si="23">G79</f>
        <v>0</v>
      </c>
      <c r="H78" s="17"/>
      <c r="I78" s="13" t="e">
        <f t="shared" si="22"/>
        <v>#DIV/0!</v>
      </c>
    </row>
    <row r="79" spans="1:9" ht="27" hidden="1" customHeight="1">
      <c r="A79" s="24" t="s">
        <v>29</v>
      </c>
      <c r="B79" s="19" t="s">
        <v>20</v>
      </c>
      <c r="C79" s="19" t="s">
        <v>55</v>
      </c>
      <c r="D79" s="25" t="s">
        <v>52</v>
      </c>
      <c r="E79" s="19" t="s">
        <v>30</v>
      </c>
      <c r="F79" s="19"/>
      <c r="G79" s="17">
        <f t="shared" si="23"/>
        <v>0</v>
      </c>
      <c r="H79" s="17"/>
      <c r="I79" s="13" t="e">
        <f t="shared" si="22"/>
        <v>#DIV/0!</v>
      </c>
    </row>
    <row r="80" spans="1:9" hidden="1">
      <c r="A80" s="24" t="s">
        <v>14</v>
      </c>
      <c r="B80" s="19" t="s">
        <v>20</v>
      </c>
      <c r="C80" s="19" t="s">
        <v>55</v>
      </c>
      <c r="D80" s="25" t="s">
        <v>52</v>
      </c>
      <c r="E80" s="19" t="s">
        <v>30</v>
      </c>
      <c r="F80" s="19" t="s">
        <v>15</v>
      </c>
      <c r="G80" s="27"/>
      <c r="H80" s="27"/>
      <c r="I80" s="13" t="e">
        <f t="shared" si="22"/>
        <v>#DIV/0!</v>
      </c>
    </row>
    <row r="81" spans="1:9" ht="28.5" hidden="1" customHeight="1">
      <c r="A81" s="24" t="s">
        <v>44</v>
      </c>
      <c r="B81" s="19" t="s">
        <v>20</v>
      </c>
      <c r="C81" s="19" t="s">
        <v>55</v>
      </c>
      <c r="D81" s="25" t="s">
        <v>52</v>
      </c>
      <c r="E81" s="19" t="s">
        <v>45</v>
      </c>
      <c r="F81" s="19"/>
      <c r="G81" s="17">
        <f t="shared" ref="G81:G82" si="24">G82</f>
        <v>0</v>
      </c>
      <c r="H81" s="17"/>
      <c r="I81" s="13" t="e">
        <f t="shared" si="22"/>
        <v>#DIV/0!</v>
      </c>
    </row>
    <row r="82" spans="1:9" ht="38.25" hidden="1">
      <c r="A82" s="24" t="s">
        <v>46</v>
      </c>
      <c r="B82" s="19" t="s">
        <v>20</v>
      </c>
      <c r="C82" s="19" t="s">
        <v>55</v>
      </c>
      <c r="D82" s="25" t="s">
        <v>52</v>
      </c>
      <c r="E82" s="19" t="s">
        <v>53</v>
      </c>
      <c r="F82" s="19"/>
      <c r="G82" s="17">
        <f t="shared" si="24"/>
        <v>0</v>
      </c>
      <c r="H82" s="17"/>
      <c r="I82" s="13" t="e">
        <f t="shared" si="22"/>
        <v>#DIV/0!</v>
      </c>
    </row>
    <row r="83" spans="1:9" hidden="1">
      <c r="A83" s="24" t="s">
        <v>14</v>
      </c>
      <c r="B83" s="19" t="s">
        <v>20</v>
      </c>
      <c r="C83" s="19" t="s">
        <v>55</v>
      </c>
      <c r="D83" s="25" t="s">
        <v>52</v>
      </c>
      <c r="E83" s="19" t="s">
        <v>53</v>
      </c>
      <c r="F83" s="19" t="s">
        <v>15</v>
      </c>
      <c r="G83" s="27"/>
      <c r="H83" s="27"/>
      <c r="I83" s="13" t="e">
        <f t="shared" si="22"/>
        <v>#DIV/0!</v>
      </c>
    </row>
    <row r="84" spans="1:9" hidden="1">
      <c r="A84" s="24" t="s">
        <v>56</v>
      </c>
      <c r="B84" s="25" t="s">
        <v>20</v>
      </c>
      <c r="C84" s="25" t="s">
        <v>55</v>
      </c>
      <c r="D84" s="25" t="s">
        <v>52</v>
      </c>
      <c r="E84" s="25" t="s">
        <v>57</v>
      </c>
      <c r="F84" s="25"/>
      <c r="G84" s="17">
        <f t="shared" ref="G84" si="25">G85</f>
        <v>0</v>
      </c>
      <c r="H84" s="17"/>
      <c r="I84" s="13" t="e">
        <f t="shared" si="22"/>
        <v>#DIV/0!</v>
      </c>
    </row>
    <row r="85" spans="1:9" hidden="1">
      <c r="A85" s="24" t="s">
        <v>58</v>
      </c>
      <c r="B85" s="25" t="s">
        <v>20</v>
      </c>
      <c r="C85" s="25" t="s">
        <v>55</v>
      </c>
      <c r="D85" s="25" t="s">
        <v>52</v>
      </c>
      <c r="E85" s="25" t="s">
        <v>59</v>
      </c>
      <c r="F85" s="25"/>
      <c r="G85" s="17">
        <f>G86</f>
        <v>0</v>
      </c>
      <c r="H85" s="17"/>
      <c r="I85" s="13" t="e">
        <f t="shared" si="22"/>
        <v>#DIV/0!</v>
      </c>
    </row>
    <row r="86" spans="1:9" ht="29.25" hidden="1" customHeight="1">
      <c r="A86" s="24" t="s">
        <v>14</v>
      </c>
      <c r="B86" s="25" t="s">
        <v>20</v>
      </c>
      <c r="C86" s="25" t="s">
        <v>55</v>
      </c>
      <c r="D86" s="25" t="s">
        <v>52</v>
      </c>
      <c r="E86" s="25" t="s">
        <v>59</v>
      </c>
      <c r="F86" s="25" t="s">
        <v>15</v>
      </c>
      <c r="G86" s="27"/>
      <c r="H86" s="27"/>
      <c r="I86" s="13" t="e">
        <f t="shared" si="22"/>
        <v>#DIV/0!</v>
      </c>
    </row>
    <row r="87" spans="1:9">
      <c r="A87" s="14" t="s">
        <v>60</v>
      </c>
      <c r="B87" s="15" t="s">
        <v>20</v>
      </c>
      <c r="C87" s="15" t="s">
        <v>61</v>
      </c>
      <c r="D87" s="15"/>
      <c r="E87" s="15"/>
      <c r="F87" s="15"/>
      <c r="G87" s="16">
        <f t="shared" ref="G87:H91" si="26">G88</f>
        <v>237.1</v>
      </c>
      <c r="H87" s="16">
        <f t="shared" si="26"/>
        <v>0</v>
      </c>
      <c r="I87" s="13">
        <f t="shared" si="22"/>
        <v>0</v>
      </c>
    </row>
    <row r="88" spans="1:9" ht="26.25" customHeight="1">
      <c r="A88" s="14" t="s">
        <v>23</v>
      </c>
      <c r="B88" s="15" t="s">
        <v>20</v>
      </c>
      <c r="C88" s="15" t="s">
        <v>61</v>
      </c>
      <c r="D88" s="15" t="s">
        <v>24</v>
      </c>
      <c r="E88" s="15"/>
      <c r="F88" s="15"/>
      <c r="G88" s="17">
        <f t="shared" si="26"/>
        <v>237.1</v>
      </c>
      <c r="H88" s="17">
        <f t="shared" si="26"/>
        <v>0</v>
      </c>
      <c r="I88" s="13">
        <f t="shared" si="22"/>
        <v>0</v>
      </c>
    </row>
    <row r="89" spans="1:9" ht="24">
      <c r="A89" s="28" t="s">
        <v>62</v>
      </c>
      <c r="B89" s="19" t="s">
        <v>20</v>
      </c>
      <c r="C89" s="19" t="s">
        <v>61</v>
      </c>
      <c r="D89" s="19" t="s">
        <v>63</v>
      </c>
      <c r="E89" s="19" t="s">
        <v>64</v>
      </c>
      <c r="F89" s="19"/>
      <c r="G89" s="17">
        <f t="shared" si="26"/>
        <v>237.1</v>
      </c>
      <c r="H89" s="17">
        <f t="shared" si="26"/>
        <v>0</v>
      </c>
      <c r="I89" s="13">
        <f t="shared" si="22"/>
        <v>0</v>
      </c>
    </row>
    <row r="90" spans="1:9" ht="15.75" customHeight="1">
      <c r="A90" s="18" t="s">
        <v>56</v>
      </c>
      <c r="B90" s="19" t="s">
        <v>20</v>
      </c>
      <c r="C90" s="19" t="s">
        <v>61</v>
      </c>
      <c r="D90" s="19" t="s">
        <v>63</v>
      </c>
      <c r="E90" s="19" t="s">
        <v>57</v>
      </c>
      <c r="F90" s="19"/>
      <c r="G90" s="17">
        <f t="shared" si="26"/>
        <v>237.1</v>
      </c>
      <c r="H90" s="17">
        <f t="shared" si="26"/>
        <v>0</v>
      </c>
      <c r="I90" s="13">
        <f t="shared" si="22"/>
        <v>0</v>
      </c>
    </row>
    <row r="91" spans="1:9">
      <c r="A91" s="18" t="s">
        <v>65</v>
      </c>
      <c r="B91" s="19" t="s">
        <v>20</v>
      </c>
      <c r="C91" s="19" t="s">
        <v>61</v>
      </c>
      <c r="D91" s="19" t="s">
        <v>63</v>
      </c>
      <c r="E91" s="19" t="s">
        <v>66</v>
      </c>
      <c r="F91" s="19"/>
      <c r="G91" s="17">
        <f t="shared" si="26"/>
        <v>237.1</v>
      </c>
      <c r="H91" s="17">
        <f t="shared" si="26"/>
        <v>0</v>
      </c>
      <c r="I91" s="13">
        <f t="shared" si="22"/>
        <v>0</v>
      </c>
    </row>
    <row r="92" spans="1:9">
      <c r="A92" s="18" t="s">
        <v>14</v>
      </c>
      <c r="B92" s="19" t="s">
        <v>20</v>
      </c>
      <c r="C92" s="19" t="s">
        <v>61</v>
      </c>
      <c r="D92" s="19" t="s">
        <v>63</v>
      </c>
      <c r="E92" s="19" t="s">
        <v>66</v>
      </c>
      <c r="F92" s="19" t="s">
        <v>15</v>
      </c>
      <c r="G92" s="20">
        <v>237.1</v>
      </c>
      <c r="H92" s="20"/>
      <c r="I92" s="13">
        <f t="shared" si="22"/>
        <v>0</v>
      </c>
    </row>
    <row r="93" spans="1:9" ht="15" customHeight="1">
      <c r="A93" s="14" t="s">
        <v>67</v>
      </c>
      <c r="B93" s="15" t="s">
        <v>20</v>
      </c>
      <c r="C93" s="15" t="s">
        <v>68</v>
      </c>
      <c r="D93" s="15"/>
      <c r="E93" s="15"/>
      <c r="F93" s="15"/>
      <c r="G93" s="16">
        <f t="shared" ref="G93:H93" si="27">G94+G231</f>
        <v>13831.664689999998</v>
      </c>
      <c r="H93" s="16">
        <f t="shared" si="27"/>
        <v>13085.099999999999</v>
      </c>
      <c r="I93" s="13">
        <f t="shared" si="22"/>
        <v>94.602495746301969</v>
      </c>
    </row>
    <row r="94" spans="1:9" ht="25.5" customHeight="1">
      <c r="A94" s="29" t="s">
        <v>23</v>
      </c>
      <c r="B94" s="15" t="s">
        <v>20</v>
      </c>
      <c r="C94" s="15" t="s">
        <v>68</v>
      </c>
      <c r="D94" s="15" t="s">
        <v>24</v>
      </c>
      <c r="E94" s="15"/>
      <c r="F94" s="15"/>
      <c r="G94" s="16">
        <f>G95+G107+G123+G131+G142+G157+G164+G181+G191+G195+G199+G210+G217+G224+G206+G138+G99+G103</f>
        <v>13801.664689999998</v>
      </c>
      <c r="H94" s="16">
        <f t="shared" ref="H94" si="28">H95+H107+H123+H131+H142+H157+H164+H181+H191+H195+H199+H210+H217+H224+H206+H138+H99+H103</f>
        <v>13058.3</v>
      </c>
      <c r="I94" s="13">
        <f t="shared" si="22"/>
        <v>94.613949065589139</v>
      </c>
    </row>
    <row r="95" spans="1:9" ht="27" hidden="1" customHeight="1">
      <c r="A95" s="29" t="s">
        <v>69</v>
      </c>
      <c r="B95" s="30" t="s">
        <v>20</v>
      </c>
      <c r="C95" s="30" t="s">
        <v>68</v>
      </c>
      <c r="D95" s="30" t="s">
        <v>70</v>
      </c>
      <c r="E95" s="30"/>
      <c r="F95" s="30"/>
      <c r="G95" s="17">
        <f t="shared" ref="G95:G97" si="29">G96</f>
        <v>0</v>
      </c>
      <c r="H95" s="17"/>
      <c r="I95" s="13" t="e">
        <f t="shared" si="22"/>
        <v>#DIV/0!</v>
      </c>
    </row>
    <row r="96" spans="1:9" ht="24" hidden="1">
      <c r="A96" s="18" t="s">
        <v>71</v>
      </c>
      <c r="B96" s="25" t="s">
        <v>20</v>
      </c>
      <c r="C96" s="25" t="s">
        <v>68</v>
      </c>
      <c r="D96" s="25" t="s">
        <v>70</v>
      </c>
      <c r="E96" s="25" t="s">
        <v>45</v>
      </c>
      <c r="F96" s="25"/>
      <c r="G96" s="17">
        <f t="shared" si="29"/>
        <v>0</v>
      </c>
      <c r="H96" s="17"/>
      <c r="I96" s="13" t="e">
        <f t="shared" si="22"/>
        <v>#DIV/0!</v>
      </c>
    </row>
    <row r="97" spans="1:9" ht="36" hidden="1">
      <c r="A97" s="18" t="s">
        <v>46</v>
      </c>
      <c r="B97" s="25" t="s">
        <v>20</v>
      </c>
      <c r="C97" s="25" t="s">
        <v>68</v>
      </c>
      <c r="D97" s="25" t="s">
        <v>70</v>
      </c>
      <c r="E97" s="25" t="s">
        <v>53</v>
      </c>
      <c r="F97" s="25"/>
      <c r="G97" s="17">
        <f t="shared" si="29"/>
        <v>0</v>
      </c>
      <c r="H97" s="17"/>
      <c r="I97" s="13" t="e">
        <f t="shared" si="22"/>
        <v>#DIV/0!</v>
      </c>
    </row>
    <row r="98" spans="1:9" hidden="1">
      <c r="A98" s="31" t="s">
        <v>17</v>
      </c>
      <c r="B98" s="25" t="s">
        <v>20</v>
      </c>
      <c r="C98" s="25" t="s">
        <v>68</v>
      </c>
      <c r="D98" s="25" t="s">
        <v>70</v>
      </c>
      <c r="E98" s="25" t="s">
        <v>53</v>
      </c>
      <c r="F98" s="25" t="s">
        <v>9</v>
      </c>
      <c r="G98" s="17"/>
      <c r="H98" s="17"/>
      <c r="I98" s="13" t="e">
        <f t="shared" si="22"/>
        <v>#DIV/0!</v>
      </c>
    </row>
    <row r="99" spans="1:9" ht="168.75" customHeight="1">
      <c r="A99" s="131" t="s">
        <v>595</v>
      </c>
      <c r="B99" s="25" t="s">
        <v>20</v>
      </c>
      <c r="C99" s="25" t="s">
        <v>68</v>
      </c>
      <c r="D99" s="25" t="s">
        <v>596</v>
      </c>
      <c r="E99" s="25"/>
      <c r="F99" s="25"/>
      <c r="G99" s="17">
        <f>G100</f>
        <v>565.4</v>
      </c>
      <c r="H99" s="17">
        <f>H100</f>
        <v>565.4</v>
      </c>
      <c r="I99" s="13">
        <f t="shared" si="22"/>
        <v>100</v>
      </c>
    </row>
    <row r="100" spans="1:9" ht="38.25">
      <c r="A100" s="133" t="s">
        <v>257</v>
      </c>
      <c r="B100" s="25" t="s">
        <v>20</v>
      </c>
      <c r="C100" s="25" t="s">
        <v>68</v>
      </c>
      <c r="D100" s="25" t="s">
        <v>596</v>
      </c>
      <c r="E100" s="25" t="s">
        <v>258</v>
      </c>
      <c r="F100" s="25"/>
      <c r="G100" s="17">
        <f>G101</f>
        <v>565.4</v>
      </c>
      <c r="H100" s="17">
        <f t="shared" ref="H100:H101" si="30">H101</f>
        <v>565.4</v>
      </c>
      <c r="I100" s="13">
        <f t="shared" si="22"/>
        <v>100</v>
      </c>
    </row>
    <row r="101" spans="1:9">
      <c r="A101" s="133" t="s">
        <v>259</v>
      </c>
      <c r="B101" s="25" t="s">
        <v>20</v>
      </c>
      <c r="C101" s="25" t="s">
        <v>68</v>
      </c>
      <c r="D101" s="25" t="s">
        <v>596</v>
      </c>
      <c r="E101" s="25" t="s">
        <v>260</v>
      </c>
      <c r="F101" s="25"/>
      <c r="G101" s="17">
        <f>G102</f>
        <v>565.4</v>
      </c>
      <c r="H101" s="17">
        <f t="shared" si="30"/>
        <v>565.4</v>
      </c>
      <c r="I101" s="13">
        <f t="shared" si="22"/>
        <v>100</v>
      </c>
    </row>
    <row r="102" spans="1:9">
      <c r="A102" s="133" t="s">
        <v>17</v>
      </c>
      <c r="B102" s="25" t="s">
        <v>20</v>
      </c>
      <c r="C102" s="25" t="s">
        <v>68</v>
      </c>
      <c r="D102" s="25" t="s">
        <v>596</v>
      </c>
      <c r="E102" s="25" t="s">
        <v>260</v>
      </c>
      <c r="F102" s="25" t="s">
        <v>9</v>
      </c>
      <c r="G102" s="17">
        <v>565.4</v>
      </c>
      <c r="H102" s="17">
        <v>565.4</v>
      </c>
      <c r="I102" s="13">
        <f t="shared" si="22"/>
        <v>100</v>
      </c>
    </row>
    <row r="103" spans="1:9" ht="24.75" customHeight="1">
      <c r="A103" s="56" t="s">
        <v>559</v>
      </c>
      <c r="B103" s="25" t="s">
        <v>20</v>
      </c>
      <c r="C103" s="25" t="s">
        <v>68</v>
      </c>
      <c r="D103" s="63" t="s">
        <v>560</v>
      </c>
      <c r="E103" s="25"/>
      <c r="F103" s="25"/>
      <c r="G103" s="17">
        <f>G104</f>
        <v>265.60000000000002</v>
      </c>
      <c r="H103" s="17">
        <f t="shared" ref="H103:H105" si="31">H104</f>
        <v>223.3</v>
      </c>
      <c r="I103" s="13">
        <f t="shared" si="22"/>
        <v>84.073795180722882</v>
      </c>
    </row>
    <row r="104" spans="1:9" ht="27" customHeight="1">
      <c r="A104" s="50" t="s">
        <v>313</v>
      </c>
      <c r="B104" s="25" t="s">
        <v>20</v>
      </c>
      <c r="C104" s="25" t="s">
        <v>68</v>
      </c>
      <c r="D104" s="63" t="s">
        <v>560</v>
      </c>
      <c r="E104" s="25" t="s">
        <v>258</v>
      </c>
      <c r="F104" s="25"/>
      <c r="G104" s="17">
        <f>G105</f>
        <v>265.60000000000002</v>
      </c>
      <c r="H104" s="17">
        <f t="shared" si="31"/>
        <v>223.3</v>
      </c>
      <c r="I104" s="13">
        <f t="shared" si="22"/>
        <v>84.073795180722882</v>
      </c>
    </row>
    <row r="105" spans="1:9">
      <c r="A105" s="50" t="s">
        <v>259</v>
      </c>
      <c r="B105" s="25" t="s">
        <v>20</v>
      </c>
      <c r="C105" s="25" t="s">
        <v>68</v>
      </c>
      <c r="D105" s="63" t="s">
        <v>560</v>
      </c>
      <c r="E105" s="25" t="s">
        <v>260</v>
      </c>
      <c r="F105" s="25"/>
      <c r="G105" s="17">
        <f>G106</f>
        <v>265.60000000000002</v>
      </c>
      <c r="H105" s="17">
        <f t="shared" si="31"/>
        <v>223.3</v>
      </c>
      <c r="I105" s="13">
        <f t="shared" si="22"/>
        <v>84.073795180722882</v>
      </c>
    </row>
    <row r="106" spans="1:9">
      <c r="A106" s="50" t="s">
        <v>14</v>
      </c>
      <c r="B106" s="25" t="s">
        <v>20</v>
      </c>
      <c r="C106" s="25" t="s">
        <v>68</v>
      </c>
      <c r="D106" s="63" t="s">
        <v>560</v>
      </c>
      <c r="E106" s="25" t="s">
        <v>260</v>
      </c>
      <c r="F106" s="25" t="s">
        <v>15</v>
      </c>
      <c r="G106" s="17">
        <v>265.60000000000002</v>
      </c>
      <c r="H106" s="17">
        <v>223.3</v>
      </c>
      <c r="I106" s="13">
        <f t="shared" si="22"/>
        <v>84.073795180722882</v>
      </c>
    </row>
    <row r="107" spans="1:9" ht="49.5" customHeight="1">
      <c r="A107" s="28" t="s">
        <v>72</v>
      </c>
      <c r="B107" s="19" t="s">
        <v>20</v>
      </c>
      <c r="C107" s="19" t="s">
        <v>68</v>
      </c>
      <c r="D107" s="32" t="s">
        <v>73</v>
      </c>
      <c r="E107" s="19"/>
      <c r="F107" s="19"/>
      <c r="G107" s="17">
        <f>G108+G111+G116</f>
        <v>455.5</v>
      </c>
      <c r="H107" s="17">
        <f t="shared" ref="H107" si="32">H108+H111+H116</f>
        <v>455.5</v>
      </c>
      <c r="I107" s="13">
        <f t="shared" si="22"/>
        <v>100</v>
      </c>
    </row>
    <row r="108" spans="1:9" ht="29.25" customHeight="1">
      <c r="A108" s="18" t="s">
        <v>44</v>
      </c>
      <c r="B108" s="19" t="s">
        <v>20</v>
      </c>
      <c r="C108" s="19" t="s">
        <v>68</v>
      </c>
      <c r="D108" s="32" t="s">
        <v>73</v>
      </c>
      <c r="E108" s="19" t="s">
        <v>45</v>
      </c>
      <c r="F108" s="19"/>
      <c r="G108" s="17">
        <f t="shared" ref="G108:H109" si="33">G109</f>
        <v>449.5</v>
      </c>
      <c r="H108" s="17">
        <f t="shared" si="33"/>
        <v>449.5</v>
      </c>
      <c r="I108" s="13">
        <f t="shared" si="22"/>
        <v>100</v>
      </c>
    </row>
    <row r="109" spans="1:9" ht="29.25" customHeight="1">
      <c r="A109" s="18" t="s">
        <v>46</v>
      </c>
      <c r="B109" s="19" t="s">
        <v>20</v>
      </c>
      <c r="C109" s="19" t="s">
        <v>68</v>
      </c>
      <c r="D109" s="32" t="s">
        <v>73</v>
      </c>
      <c r="E109" s="19" t="s">
        <v>53</v>
      </c>
      <c r="F109" s="19"/>
      <c r="G109" s="17">
        <f t="shared" si="33"/>
        <v>449.5</v>
      </c>
      <c r="H109" s="17">
        <f t="shared" si="33"/>
        <v>449.5</v>
      </c>
      <c r="I109" s="13">
        <f t="shared" si="22"/>
        <v>100</v>
      </c>
    </row>
    <row r="110" spans="1:9">
      <c r="A110" s="18" t="s">
        <v>14</v>
      </c>
      <c r="B110" s="19" t="s">
        <v>20</v>
      </c>
      <c r="C110" s="19" t="s">
        <v>68</v>
      </c>
      <c r="D110" s="32" t="s">
        <v>73</v>
      </c>
      <c r="E110" s="19" t="s">
        <v>53</v>
      </c>
      <c r="F110" s="19" t="s">
        <v>15</v>
      </c>
      <c r="G110" s="20">
        <v>449.5</v>
      </c>
      <c r="H110" s="79">
        <v>449.5</v>
      </c>
      <c r="I110" s="13">
        <f t="shared" si="22"/>
        <v>100</v>
      </c>
    </row>
    <row r="111" spans="1:9" ht="15.75" hidden="1" customHeight="1">
      <c r="A111" s="18" t="s">
        <v>74</v>
      </c>
      <c r="B111" s="19" t="s">
        <v>20</v>
      </c>
      <c r="C111" s="19" t="s">
        <v>68</v>
      </c>
      <c r="D111" s="32" t="s">
        <v>73</v>
      </c>
      <c r="E111" s="19" t="s">
        <v>75</v>
      </c>
      <c r="F111" s="19"/>
      <c r="G111" s="17">
        <f t="shared" ref="G111:H111" si="34">G112+G114</f>
        <v>0</v>
      </c>
      <c r="H111" s="17">
        <f t="shared" si="34"/>
        <v>0</v>
      </c>
      <c r="I111" s="13" t="e">
        <f t="shared" si="22"/>
        <v>#DIV/0!</v>
      </c>
    </row>
    <row r="112" spans="1:9" ht="25.5" hidden="1" customHeight="1">
      <c r="A112" s="18" t="s">
        <v>76</v>
      </c>
      <c r="B112" s="19" t="s">
        <v>20</v>
      </c>
      <c r="C112" s="19" t="s">
        <v>68</v>
      </c>
      <c r="D112" s="32" t="s">
        <v>73</v>
      </c>
      <c r="E112" s="19" t="s">
        <v>77</v>
      </c>
      <c r="F112" s="19"/>
      <c r="G112" s="17">
        <f t="shared" ref="G112:H112" si="35">G113</f>
        <v>0</v>
      </c>
      <c r="H112" s="17">
        <f t="shared" si="35"/>
        <v>0</v>
      </c>
      <c r="I112" s="13" t="e">
        <f t="shared" si="22"/>
        <v>#DIV/0!</v>
      </c>
    </row>
    <row r="113" spans="1:9" hidden="1">
      <c r="A113" s="18" t="s">
        <v>14</v>
      </c>
      <c r="B113" s="19" t="s">
        <v>20</v>
      </c>
      <c r="C113" s="19" t="s">
        <v>68</v>
      </c>
      <c r="D113" s="32" t="s">
        <v>73</v>
      </c>
      <c r="E113" s="19" t="s">
        <v>77</v>
      </c>
      <c r="F113" s="19" t="s">
        <v>15</v>
      </c>
      <c r="G113" s="20"/>
      <c r="H113" s="20"/>
      <c r="I113" s="13" t="e">
        <f t="shared" si="22"/>
        <v>#DIV/0!</v>
      </c>
    </row>
    <row r="114" spans="1:9" hidden="1">
      <c r="A114" s="18" t="s">
        <v>78</v>
      </c>
      <c r="B114" s="19" t="s">
        <v>20</v>
      </c>
      <c r="C114" s="19" t="s">
        <v>68</v>
      </c>
      <c r="D114" s="32" t="s">
        <v>73</v>
      </c>
      <c r="E114" s="19" t="s">
        <v>79</v>
      </c>
      <c r="F114" s="19"/>
      <c r="G114" s="17">
        <f t="shared" ref="G114:H114" si="36">G115</f>
        <v>0</v>
      </c>
      <c r="H114" s="17">
        <f t="shared" si="36"/>
        <v>0</v>
      </c>
      <c r="I114" s="13" t="e">
        <f t="shared" si="22"/>
        <v>#DIV/0!</v>
      </c>
    </row>
    <row r="115" spans="1:9" hidden="1">
      <c r="A115" s="18" t="s">
        <v>14</v>
      </c>
      <c r="B115" s="19" t="s">
        <v>20</v>
      </c>
      <c r="C115" s="19" t="s">
        <v>68</v>
      </c>
      <c r="D115" s="32" t="s">
        <v>73</v>
      </c>
      <c r="E115" s="19" t="s">
        <v>79</v>
      </c>
      <c r="F115" s="19" t="s">
        <v>15</v>
      </c>
      <c r="G115" s="20"/>
      <c r="H115" s="20"/>
      <c r="I115" s="13" t="e">
        <f t="shared" si="22"/>
        <v>#DIV/0!</v>
      </c>
    </row>
    <row r="116" spans="1:9">
      <c r="A116" s="18" t="s">
        <v>56</v>
      </c>
      <c r="B116" s="19" t="s">
        <v>20</v>
      </c>
      <c r="C116" s="19" t="s">
        <v>68</v>
      </c>
      <c r="D116" s="32" t="s">
        <v>73</v>
      </c>
      <c r="E116" s="19" t="s">
        <v>57</v>
      </c>
      <c r="F116" s="19"/>
      <c r="G116" s="17">
        <f t="shared" ref="G116:H117" si="37">G117</f>
        <v>6</v>
      </c>
      <c r="H116" s="17">
        <f t="shared" si="37"/>
        <v>6</v>
      </c>
      <c r="I116" s="13">
        <f t="shared" si="22"/>
        <v>100</v>
      </c>
    </row>
    <row r="117" spans="1:9" ht="12.75" customHeight="1">
      <c r="A117" s="18" t="s">
        <v>80</v>
      </c>
      <c r="B117" s="19" t="s">
        <v>20</v>
      </c>
      <c r="C117" s="19" t="s">
        <v>68</v>
      </c>
      <c r="D117" s="32" t="s">
        <v>73</v>
      </c>
      <c r="E117" s="19" t="s">
        <v>81</v>
      </c>
      <c r="F117" s="19"/>
      <c r="G117" s="17">
        <f t="shared" si="37"/>
        <v>6</v>
      </c>
      <c r="H117" s="17">
        <f t="shared" si="37"/>
        <v>6</v>
      </c>
      <c r="I117" s="13">
        <f t="shared" si="22"/>
        <v>100</v>
      </c>
    </row>
    <row r="118" spans="1:9">
      <c r="A118" s="18" t="s">
        <v>82</v>
      </c>
      <c r="B118" s="19" t="s">
        <v>20</v>
      </c>
      <c r="C118" s="19" t="s">
        <v>68</v>
      </c>
      <c r="D118" s="32" t="s">
        <v>73</v>
      </c>
      <c r="E118" s="19" t="s">
        <v>81</v>
      </c>
      <c r="F118" s="19" t="s">
        <v>15</v>
      </c>
      <c r="G118" s="20">
        <v>6</v>
      </c>
      <c r="H118" s="20">
        <v>6</v>
      </c>
      <c r="I118" s="13">
        <f t="shared" si="22"/>
        <v>100</v>
      </c>
    </row>
    <row r="119" spans="1:9" ht="24" hidden="1">
      <c r="A119" s="33" t="s">
        <v>83</v>
      </c>
      <c r="B119" s="15" t="s">
        <v>20</v>
      </c>
      <c r="C119" s="15" t="s">
        <v>68</v>
      </c>
      <c r="D119" s="34" t="s">
        <v>84</v>
      </c>
      <c r="E119" s="15"/>
      <c r="F119" s="15"/>
      <c r="G119" s="16">
        <f t="shared" ref="G119:G121" si="38">G120</f>
        <v>0</v>
      </c>
      <c r="H119" s="16"/>
      <c r="I119" s="13" t="e">
        <f t="shared" si="22"/>
        <v>#DIV/0!</v>
      </c>
    </row>
    <row r="120" spans="1:9" ht="28.5" hidden="1" customHeight="1">
      <c r="A120" s="18" t="s">
        <v>44</v>
      </c>
      <c r="B120" s="19" t="s">
        <v>20</v>
      </c>
      <c r="C120" s="19" t="s">
        <v>68</v>
      </c>
      <c r="D120" s="32" t="s">
        <v>84</v>
      </c>
      <c r="E120" s="19" t="s">
        <v>45</v>
      </c>
      <c r="F120" s="19"/>
      <c r="G120" s="17">
        <f t="shared" si="38"/>
        <v>0</v>
      </c>
      <c r="H120" s="17"/>
      <c r="I120" s="13" t="e">
        <f t="shared" si="22"/>
        <v>#DIV/0!</v>
      </c>
    </row>
    <row r="121" spans="1:9" ht="36" hidden="1">
      <c r="A121" s="18" t="s">
        <v>46</v>
      </c>
      <c r="B121" s="19" t="s">
        <v>20</v>
      </c>
      <c r="C121" s="19" t="s">
        <v>68</v>
      </c>
      <c r="D121" s="32" t="s">
        <v>84</v>
      </c>
      <c r="E121" s="19" t="s">
        <v>53</v>
      </c>
      <c r="F121" s="19"/>
      <c r="G121" s="17">
        <f t="shared" si="38"/>
        <v>0</v>
      </c>
      <c r="H121" s="17"/>
      <c r="I121" s="13" t="e">
        <f t="shared" si="22"/>
        <v>#DIV/0!</v>
      </c>
    </row>
    <row r="122" spans="1:9" hidden="1">
      <c r="A122" s="18" t="s">
        <v>14</v>
      </c>
      <c r="B122" s="19" t="s">
        <v>20</v>
      </c>
      <c r="C122" s="19" t="s">
        <v>68</v>
      </c>
      <c r="D122" s="32" t="s">
        <v>84</v>
      </c>
      <c r="E122" s="19" t="s">
        <v>53</v>
      </c>
      <c r="F122" s="19" t="s">
        <v>15</v>
      </c>
      <c r="G122" s="20"/>
      <c r="H122" s="20"/>
      <c r="I122" s="13" t="e">
        <f t="shared" si="22"/>
        <v>#DIV/0!</v>
      </c>
    </row>
    <row r="123" spans="1:9" ht="27" hidden="1" customHeight="1">
      <c r="A123" s="33" t="s">
        <v>83</v>
      </c>
      <c r="B123" s="15" t="s">
        <v>20</v>
      </c>
      <c r="C123" s="15" t="s">
        <v>68</v>
      </c>
      <c r="D123" s="34" t="s">
        <v>85</v>
      </c>
      <c r="E123" s="15"/>
      <c r="F123" s="15"/>
      <c r="G123" s="17">
        <f t="shared" ref="G123:H125" si="39">G124</f>
        <v>0</v>
      </c>
      <c r="H123" s="17">
        <f t="shared" si="39"/>
        <v>0</v>
      </c>
      <c r="I123" s="13" t="e">
        <f t="shared" si="22"/>
        <v>#DIV/0!</v>
      </c>
    </row>
    <row r="124" spans="1:9" ht="27" hidden="1" customHeight="1">
      <c r="A124" s="18" t="s">
        <v>44</v>
      </c>
      <c r="B124" s="19" t="s">
        <v>20</v>
      </c>
      <c r="C124" s="19" t="s">
        <v>68</v>
      </c>
      <c r="D124" s="32" t="s">
        <v>85</v>
      </c>
      <c r="E124" s="19" t="s">
        <v>45</v>
      </c>
      <c r="F124" s="19"/>
      <c r="G124" s="17">
        <f t="shared" si="39"/>
        <v>0</v>
      </c>
      <c r="H124" s="17">
        <f t="shared" si="39"/>
        <v>0</v>
      </c>
      <c r="I124" s="13" t="e">
        <f t="shared" si="22"/>
        <v>#DIV/0!</v>
      </c>
    </row>
    <row r="125" spans="1:9" ht="36" hidden="1">
      <c r="A125" s="18" t="s">
        <v>46</v>
      </c>
      <c r="B125" s="19" t="s">
        <v>20</v>
      </c>
      <c r="C125" s="19" t="s">
        <v>68</v>
      </c>
      <c r="D125" s="32" t="s">
        <v>85</v>
      </c>
      <c r="E125" s="19" t="s">
        <v>53</v>
      </c>
      <c r="F125" s="19"/>
      <c r="G125" s="17">
        <f t="shared" si="39"/>
        <v>0</v>
      </c>
      <c r="H125" s="17">
        <f t="shared" si="39"/>
        <v>0</v>
      </c>
      <c r="I125" s="13" t="e">
        <f t="shared" si="22"/>
        <v>#DIV/0!</v>
      </c>
    </row>
    <row r="126" spans="1:9" hidden="1">
      <c r="A126" s="18" t="s">
        <v>14</v>
      </c>
      <c r="B126" s="19" t="s">
        <v>20</v>
      </c>
      <c r="C126" s="19" t="s">
        <v>68</v>
      </c>
      <c r="D126" s="32" t="s">
        <v>85</v>
      </c>
      <c r="E126" s="19" t="s">
        <v>53</v>
      </c>
      <c r="F126" s="19" t="s">
        <v>15</v>
      </c>
      <c r="G126" s="20"/>
      <c r="H126" s="20"/>
      <c r="I126" s="13" t="e">
        <f t="shared" si="22"/>
        <v>#DIV/0!</v>
      </c>
    </row>
    <row r="127" spans="1:9" ht="36" hidden="1">
      <c r="A127" s="14" t="s">
        <v>86</v>
      </c>
      <c r="B127" s="15" t="s">
        <v>20</v>
      </c>
      <c r="C127" s="15" t="s">
        <v>68</v>
      </c>
      <c r="D127" s="34" t="s">
        <v>87</v>
      </c>
      <c r="E127" s="15"/>
      <c r="F127" s="15"/>
      <c r="G127" s="16">
        <f t="shared" ref="G127:G129" si="40">G128</f>
        <v>0</v>
      </c>
      <c r="H127" s="16"/>
      <c r="I127" s="13" t="e">
        <f t="shared" si="22"/>
        <v>#DIV/0!</v>
      </c>
    </row>
    <row r="128" spans="1:9" ht="25.5" hidden="1" customHeight="1">
      <c r="A128" s="18" t="s">
        <v>44</v>
      </c>
      <c r="B128" s="19" t="s">
        <v>20</v>
      </c>
      <c r="C128" s="19" t="s">
        <v>68</v>
      </c>
      <c r="D128" s="32" t="s">
        <v>87</v>
      </c>
      <c r="E128" s="19" t="s">
        <v>45</v>
      </c>
      <c r="F128" s="19"/>
      <c r="G128" s="17">
        <f t="shared" si="40"/>
        <v>0</v>
      </c>
      <c r="H128" s="17"/>
      <c r="I128" s="13" t="e">
        <f t="shared" si="22"/>
        <v>#DIV/0!</v>
      </c>
    </row>
    <row r="129" spans="1:9" ht="36" hidden="1">
      <c r="A129" s="18" t="s">
        <v>46</v>
      </c>
      <c r="B129" s="19" t="s">
        <v>20</v>
      </c>
      <c r="C129" s="19" t="s">
        <v>68</v>
      </c>
      <c r="D129" s="32" t="s">
        <v>87</v>
      </c>
      <c r="E129" s="19" t="s">
        <v>53</v>
      </c>
      <c r="F129" s="19"/>
      <c r="G129" s="17">
        <f t="shared" si="40"/>
        <v>0</v>
      </c>
      <c r="H129" s="17"/>
      <c r="I129" s="13" t="e">
        <f t="shared" si="22"/>
        <v>#DIV/0!</v>
      </c>
    </row>
    <row r="130" spans="1:9" hidden="1">
      <c r="A130" s="18" t="s">
        <v>14</v>
      </c>
      <c r="B130" s="19" t="s">
        <v>20</v>
      </c>
      <c r="C130" s="19" t="s">
        <v>68</v>
      </c>
      <c r="D130" s="32" t="s">
        <v>87</v>
      </c>
      <c r="E130" s="19" t="s">
        <v>53</v>
      </c>
      <c r="F130" s="19" t="s">
        <v>15</v>
      </c>
      <c r="G130" s="20"/>
      <c r="H130" s="20"/>
      <c r="I130" s="13" t="e">
        <f t="shared" si="22"/>
        <v>#DIV/0!</v>
      </c>
    </row>
    <row r="131" spans="1:9" ht="39.75" customHeight="1">
      <c r="A131" s="14" t="s">
        <v>86</v>
      </c>
      <c r="B131" s="15" t="s">
        <v>20</v>
      </c>
      <c r="C131" s="15" t="s">
        <v>68</v>
      </c>
      <c r="D131" s="34" t="s">
        <v>88</v>
      </c>
      <c r="E131" s="15"/>
      <c r="F131" s="15"/>
      <c r="G131" s="17">
        <f t="shared" ref="G131:H131" si="41">G132+G135</f>
        <v>220</v>
      </c>
      <c r="H131" s="17">
        <f t="shared" si="41"/>
        <v>146.80000000000001</v>
      </c>
      <c r="I131" s="13">
        <f t="shared" si="22"/>
        <v>66.727272727272734</v>
      </c>
    </row>
    <row r="132" spans="1:9" ht="27.75" customHeight="1">
      <c r="A132" s="18" t="s">
        <v>44</v>
      </c>
      <c r="B132" s="19" t="s">
        <v>20</v>
      </c>
      <c r="C132" s="19" t="s">
        <v>68</v>
      </c>
      <c r="D132" s="32" t="s">
        <v>88</v>
      </c>
      <c r="E132" s="19" t="s">
        <v>45</v>
      </c>
      <c r="F132" s="19"/>
      <c r="G132" s="17">
        <f t="shared" ref="G132:H133" si="42">G133</f>
        <v>220</v>
      </c>
      <c r="H132" s="17">
        <f t="shared" si="42"/>
        <v>146.80000000000001</v>
      </c>
      <c r="I132" s="13">
        <f t="shared" si="22"/>
        <v>66.727272727272734</v>
      </c>
    </row>
    <row r="133" spans="1:9" ht="26.25" customHeight="1">
      <c r="A133" s="18" t="s">
        <v>46</v>
      </c>
      <c r="B133" s="19" t="s">
        <v>20</v>
      </c>
      <c r="C133" s="19" t="s">
        <v>68</v>
      </c>
      <c r="D133" s="32" t="s">
        <v>88</v>
      </c>
      <c r="E133" s="19" t="s">
        <v>53</v>
      </c>
      <c r="F133" s="19"/>
      <c r="G133" s="17">
        <f t="shared" si="42"/>
        <v>220</v>
      </c>
      <c r="H133" s="17">
        <f t="shared" si="42"/>
        <v>146.80000000000001</v>
      </c>
      <c r="I133" s="13">
        <f t="shared" si="22"/>
        <v>66.727272727272734</v>
      </c>
    </row>
    <row r="134" spans="1:9">
      <c r="A134" s="18" t="s">
        <v>14</v>
      </c>
      <c r="B134" s="19" t="s">
        <v>20</v>
      </c>
      <c r="C134" s="19" t="s">
        <v>68</v>
      </c>
      <c r="D134" s="32" t="s">
        <v>88</v>
      </c>
      <c r="E134" s="19" t="s">
        <v>53</v>
      </c>
      <c r="F134" s="19" t="s">
        <v>15</v>
      </c>
      <c r="G134" s="20">
        <v>220</v>
      </c>
      <c r="H134" s="20">
        <v>146.80000000000001</v>
      </c>
      <c r="I134" s="13">
        <f t="shared" si="22"/>
        <v>66.727272727272734</v>
      </c>
    </row>
    <row r="135" spans="1:9" hidden="1">
      <c r="A135" s="18" t="s">
        <v>56</v>
      </c>
      <c r="B135" s="19" t="s">
        <v>20</v>
      </c>
      <c r="C135" s="19" t="s">
        <v>68</v>
      </c>
      <c r="D135" s="32" t="s">
        <v>88</v>
      </c>
      <c r="E135" s="19" t="s">
        <v>57</v>
      </c>
      <c r="F135" s="19"/>
      <c r="G135" s="17">
        <f t="shared" ref="G135:G136" si="43">G136</f>
        <v>0</v>
      </c>
      <c r="H135" s="17"/>
      <c r="I135" s="13" t="e">
        <f t="shared" si="22"/>
        <v>#DIV/0!</v>
      </c>
    </row>
    <row r="136" spans="1:9" ht="13.5" hidden="1" customHeight="1">
      <c r="A136" s="24" t="s">
        <v>89</v>
      </c>
      <c r="B136" s="19" t="s">
        <v>20</v>
      </c>
      <c r="C136" s="19" t="s">
        <v>68</v>
      </c>
      <c r="D136" s="32" t="s">
        <v>88</v>
      </c>
      <c r="E136" s="19" t="s">
        <v>90</v>
      </c>
      <c r="F136" s="19"/>
      <c r="G136" s="17">
        <f t="shared" si="43"/>
        <v>0</v>
      </c>
      <c r="H136" s="17"/>
      <c r="I136" s="13" t="e">
        <f t="shared" si="22"/>
        <v>#DIV/0!</v>
      </c>
    </row>
    <row r="137" spans="1:9" hidden="1">
      <c r="A137" s="18" t="s">
        <v>82</v>
      </c>
      <c r="B137" s="19" t="s">
        <v>20</v>
      </c>
      <c r="C137" s="19" t="s">
        <v>68</v>
      </c>
      <c r="D137" s="32" t="s">
        <v>88</v>
      </c>
      <c r="E137" s="19" t="s">
        <v>90</v>
      </c>
      <c r="F137" s="19" t="s">
        <v>15</v>
      </c>
      <c r="G137" s="20"/>
      <c r="H137" s="20"/>
      <c r="I137" s="13" t="e">
        <f t="shared" si="22"/>
        <v>#DIV/0!</v>
      </c>
    </row>
    <row r="138" spans="1:9" ht="38.25">
      <c r="A138" s="24" t="s">
        <v>31</v>
      </c>
      <c r="B138" s="25" t="s">
        <v>20</v>
      </c>
      <c r="C138" s="19" t="s">
        <v>68</v>
      </c>
      <c r="D138" s="25" t="s">
        <v>32</v>
      </c>
      <c r="E138" s="25"/>
      <c r="F138" s="25"/>
      <c r="G138" s="17">
        <f t="shared" ref="G138:G140" si="44">G139</f>
        <v>181.06469000000001</v>
      </c>
      <c r="H138" s="17">
        <f>H139</f>
        <v>181.1</v>
      </c>
      <c r="I138" s="13">
        <f t="shared" ref="I138:I201" si="45">H138/G138*100</f>
        <v>100.0195013174573</v>
      </c>
    </row>
    <row r="139" spans="1:9" ht="82.5" customHeight="1">
      <c r="A139" s="24" t="s">
        <v>27</v>
      </c>
      <c r="B139" s="25" t="s">
        <v>20</v>
      </c>
      <c r="C139" s="19" t="s">
        <v>68</v>
      </c>
      <c r="D139" s="25" t="s">
        <v>32</v>
      </c>
      <c r="E139" s="25" t="s">
        <v>28</v>
      </c>
      <c r="F139" s="25"/>
      <c r="G139" s="17">
        <f t="shared" si="44"/>
        <v>181.06469000000001</v>
      </c>
      <c r="H139" s="17">
        <f>H140</f>
        <v>181.1</v>
      </c>
      <c r="I139" s="13">
        <f t="shared" si="45"/>
        <v>100.0195013174573</v>
      </c>
    </row>
    <row r="140" spans="1:9" ht="24.75" customHeight="1">
      <c r="A140" s="24" t="s">
        <v>29</v>
      </c>
      <c r="B140" s="25" t="s">
        <v>20</v>
      </c>
      <c r="C140" s="19" t="s">
        <v>68</v>
      </c>
      <c r="D140" s="25" t="s">
        <v>32</v>
      </c>
      <c r="E140" s="25" t="s">
        <v>30</v>
      </c>
      <c r="F140" s="25"/>
      <c r="G140" s="17">
        <f t="shared" si="44"/>
        <v>181.06469000000001</v>
      </c>
      <c r="H140" s="17">
        <f>H141</f>
        <v>181.1</v>
      </c>
      <c r="I140" s="13">
        <f t="shared" si="45"/>
        <v>100.0195013174573</v>
      </c>
    </row>
    <row r="141" spans="1:9">
      <c r="A141" s="24" t="s">
        <v>17</v>
      </c>
      <c r="B141" s="25" t="s">
        <v>20</v>
      </c>
      <c r="C141" s="19" t="s">
        <v>68</v>
      </c>
      <c r="D141" s="25" t="s">
        <v>32</v>
      </c>
      <c r="E141" s="25" t="s">
        <v>30</v>
      </c>
      <c r="F141" s="25" t="s">
        <v>9</v>
      </c>
      <c r="G141" s="20">
        <v>181.06469000000001</v>
      </c>
      <c r="H141" s="20">
        <v>181.1</v>
      </c>
      <c r="I141" s="13">
        <f t="shared" si="45"/>
        <v>100.0195013174573</v>
      </c>
    </row>
    <row r="142" spans="1:9" ht="36">
      <c r="A142" s="35" t="s">
        <v>91</v>
      </c>
      <c r="B142" s="36" t="s">
        <v>20</v>
      </c>
      <c r="C142" s="36" t="s">
        <v>68</v>
      </c>
      <c r="D142" s="37" t="s">
        <v>92</v>
      </c>
      <c r="E142" s="36"/>
      <c r="F142" s="36"/>
      <c r="G142" s="17">
        <f t="shared" ref="G142:H142" si="46">G143+G146+G149+G152</f>
        <v>7659.9</v>
      </c>
      <c r="H142" s="17">
        <f t="shared" si="46"/>
        <v>7097.7</v>
      </c>
      <c r="I142" s="13">
        <f t="shared" si="45"/>
        <v>92.660478596326328</v>
      </c>
    </row>
    <row r="143" spans="1:9" ht="63.75" customHeight="1">
      <c r="A143" s="18" t="s">
        <v>27</v>
      </c>
      <c r="B143" s="19" t="s">
        <v>20</v>
      </c>
      <c r="C143" s="19" t="s">
        <v>68</v>
      </c>
      <c r="D143" s="32" t="s">
        <v>92</v>
      </c>
      <c r="E143" s="19" t="s">
        <v>28</v>
      </c>
      <c r="F143" s="19"/>
      <c r="G143" s="17">
        <f t="shared" ref="G143:H144" si="47">G144</f>
        <v>2930.7</v>
      </c>
      <c r="H143" s="17">
        <f t="shared" si="47"/>
        <v>2925.9</v>
      </c>
      <c r="I143" s="13">
        <f t="shared" si="45"/>
        <v>99.836216603541828</v>
      </c>
    </row>
    <row r="144" spans="1:9" ht="25.5" customHeight="1">
      <c r="A144" s="18" t="s">
        <v>29</v>
      </c>
      <c r="B144" s="19" t="s">
        <v>20</v>
      </c>
      <c r="C144" s="19" t="s">
        <v>68</v>
      </c>
      <c r="D144" s="32" t="s">
        <v>92</v>
      </c>
      <c r="E144" s="19" t="s">
        <v>30</v>
      </c>
      <c r="F144" s="19"/>
      <c r="G144" s="17">
        <f t="shared" si="47"/>
        <v>2930.7</v>
      </c>
      <c r="H144" s="17">
        <f t="shared" si="47"/>
        <v>2925.9</v>
      </c>
      <c r="I144" s="13">
        <f t="shared" si="45"/>
        <v>99.836216603541828</v>
      </c>
    </row>
    <row r="145" spans="1:9">
      <c r="A145" s="18" t="s">
        <v>14</v>
      </c>
      <c r="B145" s="19" t="s">
        <v>20</v>
      </c>
      <c r="C145" s="19" t="s">
        <v>68</v>
      </c>
      <c r="D145" s="32" t="s">
        <v>92</v>
      </c>
      <c r="E145" s="19" t="s">
        <v>30</v>
      </c>
      <c r="F145" s="19" t="s">
        <v>15</v>
      </c>
      <c r="G145" s="79">
        <v>2930.7</v>
      </c>
      <c r="H145" s="79">
        <v>2925.9</v>
      </c>
      <c r="I145" s="13">
        <f t="shared" si="45"/>
        <v>99.836216603541828</v>
      </c>
    </row>
    <row r="146" spans="1:9" hidden="1">
      <c r="A146" s="18" t="s">
        <v>74</v>
      </c>
      <c r="B146" s="19" t="s">
        <v>20</v>
      </c>
      <c r="C146" s="19" t="s">
        <v>68</v>
      </c>
      <c r="D146" s="32" t="s">
        <v>92</v>
      </c>
      <c r="E146" s="19" t="s">
        <v>75</v>
      </c>
      <c r="F146" s="19"/>
      <c r="G146" s="17">
        <f>G147</f>
        <v>0</v>
      </c>
      <c r="H146" s="17"/>
      <c r="I146" s="13" t="e">
        <f t="shared" si="45"/>
        <v>#DIV/0!</v>
      </c>
    </row>
    <row r="147" spans="1:9" ht="24" hidden="1">
      <c r="A147" s="18" t="s">
        <v>76</v>
      </c>
      <c r="B147" s="19" t="s">
        <v>20</v>
      </c>
      <c r="C147" s="19" t="s">
        <v>68</v>
      </c>
      <c r="D147" s="32" t="s">
        <v>92</v>
      </c>
      <c r="E147" s="19" t="s">
        <v>77</v>
      </c>
      <c r="F147" s="19"/>
      <c r="G147" s="17">
        <f>G148</f>
        <v>0</v>
      </c>
      <c r="H147" s="17"/>
      <c r="I147" s="13" t="e">
        <f t="shared" si="45"/>
        <v>#DIV/0!</v>
      </c>
    </row>
    <row r="148" spans="1:9" hidden="1">
      <c r="A148" s="18" t="s">
        <v>14</v>
      </c>
      <c r="B148" s="19" t="s">
        <v>20</v>
      </c>
      <c r="C148" s="19" t="s">
        <v>68</v>
      </c>
      <c r="D148" s="32" t="s">
        <v>92</v>
      </c>
      <c r="E148" s="19" t="s">
        <v>77</v>
      </c>
      <c r="F148" s="19" t="s">
        <v>15</v>
      </c>
      <c r="G148" s="20"/>
      <c r="H148" s="20"/>
      <c r="I148" s="13" t="e">
        <f t="shared" si="45"/>
        <v>#DIV/0!</v>
      </c>
    </row>
    <row r="149" spans="1:9" ht="26.25" customHeight="1">
      <c r="A149" s="18" t="s">
        <v>44</v>
      </c>
      <c r="B149" s="19" t="s">
        <v>20</v>
      </c>
      <c r="C149" s="19" t="s">
        <v>68</v>
      </c>
      <c r="D149" s="32" t="s">
        <v>92</v>
      </c>
      <c r="E149" s="19" t="s">
        <v>45</v>
      </c>
      <c r="F149" s="19"/>
      <c r="G149" s="17">
        <f t="shared" ref="G149:H150" si="48">G150</f>
        <v>4664.2</v>
      </c>
      <c r="H149" s="17">
        <f t="shared" si="48"/>
        <v>4129.1000000000004</v>
      </c>
      <c r="I149" s="13">
        <f t="shared" si="45"/>
        <v>88.527507396766865</v>
      </c>
    </row>
    <row r="150" spans="1:9" ht="39" customHeight="1">
      <c r="A150" s="18" t="s">
        <v>46</v>
      </c>
      <c r="B150" s="19" t="s">
        <v>20</v>
      </c>
      <c r="C150" s="19" t="s">
        <v>68</v>
      </c>
      <c r="D150" s="32" t="s">
        <v>92</v>
      </c>
      <c r="E150" s="19" t="s">
        <v>53</v>
      </c>
      <c r="F150" s="19"/>
      <c r="G150" s="17">
        <f t="shared" si="48"/>
        <v>4664.2</v>
      </c>
      <c r="H150" s="17">
        <f t="shared" si="48"/>
        <v>4129.1000000000004</v>
      </c>
      <c r="I150" s="13">
        <f t="shared" si="45"/>
        <v>88.527507396766865</v>
      </c>
    </row>
    <row r="151" spans="1:9">
      <c r="A151" s="18" t="s">
        <v>14</v>
      </c>
      <c r="B151" s="19" t="s">
        <v>20</v>
      </c>
      <c r="C151" s="19" t="s">
        <v>68</v>
      </c>
      <c r="D151" s="32" t="s">
        <v>92</v>
      </c>
      <c r="E151" s="19" t="s">
        <v>53</v>
      </c>
      <c r="F151" s="19" t="s">
        <v>15</v>
      </c>
      <c r="G151" s="79">
        <v>4664.2</v>
      </c>
      <c r="H151" s="79">
        <v>4129.1000000000004</v>
      </c>
      <c r="I151" s="13">
        <f t="shared" si="45"/>
        <v>88.527507396766865</v>
      </c>
    </row>
    <row r="152" spans="1:9">
      <c r="A152" s="18" t="s">
        <v>56</v>
      </c>
      <c r="B152" s="19" t="s">
        <v>20</v>
      </c>
      <c r="C152" s="19" t="s">
        <v>68</v>
      </c>
      <c r="D152" s="32" t="s">
        <v>92</v>
      </c>
      <c r="E152" s="19" t="s">
        <v>57</v>
      </c>
      <c r="F152" s="19"/>
      <c r="G152" s="17">
        <f t="shared" ref="G152:H152" si="49">G153+G155</f>
        <v>65</v>
      </c>
      <c r="H152" s="17">
        <f t="shared" si="49"/>
        <v>42.7</v>
      </c>
      <c r="I152" s="13">
        <f t="shared" si="45"/>
        <v>65.692307692307693</v>
      </c>
    </row>
    <row r="153" spans="1:9" ht="10.5" customHeight="1">
      <c r="A153" s="18" t="s">
        <v>80</v>
      </c>
      <c r="B153" s="19" t="s">
        <v>20</v>
      </c>
      <c r="C153" s="19" t="s">
        <v>68</v>
      </c>
      <c r="D153" s="32" t="s">
        <v>92</v>
      </c>
      <c r="E153" s="19" t="s">
        <v>81</v>
      </c>
      <c r="F153" s="19"/>
      <c r="G153" s="17">
        <f t="shared" ref="G153:H153" si="50">G154</f>
        <v>50</v>
      </c>
      <c r="H153" s="17">
        <f t="shared" si="50"/>
        <v>32.700000000000003</v>
      </c>
      <c r="I153" s="13">
        <f t="shared" si="45"/>
        <v>65.400000000000006</v>
      </c>
    </row>
    <row r="154" spans="1:9">
      <c r="A154" s="18" t="s">
        <v>82</v>
      </c>
      <c r="B154" s="19" t="s">
        <v>20</v>
      </c>
      <c r="C154" s="19" t="s">
        <v>68</v>
      </c>
      <c r="D154" s="32" t="s">
        <v>92</v>
      </c>
      <c r="E154" s="19" t="s">
        <v>81</v>
      </c>
      <c r="F154" s="19" t="s">
        <v>15</v>
      </c>
      <c r="G154" s="20">
        <v>50</v>
      </c>
      <c r="H154" s="20">
        <v>32.700000000000003</v>
      </c>
      <c r="I154" s="13">
        <f t="shared" si="45"/>
        <v>65.400000000000006</v>
      </c>
    </row>
    <row r="155" spans="1:9" ht="15.75" customHeight="1">
      <c r="A155" s="24" t="s">
        <v>93</v>
      </c>
      <c r="B155" s="19" t="s">
        <v>20</v>
      </c>
      <c r="C155" s="19" t="s">
        <v>68</v>
      </c>
      <c r="D155" s="32" t="s">
        <v>92</v>
      </c>
      <c r="E155" s="19" t="s">
        <v>90</v>
      </c>
      <c r="F155" s="19"/>
      <c r="G155" s="17">
        <f t="shared" ref="G155:H155" si="51">G156</f>
        <v>15</v>
      </c>
      <c r="H155" s="17">
        <f t="shared" si="51"/>
        <v>10</v>
      </c>
      <c r="I155" s="13">
        <f t="shared" si="45"/>
        <v>66.666666666666657</v>
      </c>
    </row>
    <row r="156" spans="1:9">
      <c r="A156" s="24" t="s">
        <v>82</v>
      </c>
      <c r="B156" s="19" t="s">
        <v>20</v>
      </c>
      <c r="C156" s="19" t="s">
        <v>68</v>
      </c>
      <c r="D156" s="32" t="s">
        <v>92</v>
      </c>
      <c r="E156" s="19" t="s">
        <v>90</v>
      </c>
      <c r="F156" s="19" t="s">
        <v>15</v>
      </c>
      <c r="G156" s="20">
        <v>15</v>
      </c>
      <c r="H156" s="20">
        <v>10</v>
      </c>
      <c r="I156" s="13">
        <f t="shared" si="45"/>
        <v>66.666666666666657</v>
      </c>
    </row>
    <row r="157" spans="1:9" ht="51.75" customHeight="1">
      <c r="A157" s="35" t="s">
        <v>94</v>
      </c>
      <c r="B157" s="36" t="s">
        <v>20</v>
      </c>
      <c r="C157" s="36" t="s">
        <v>68</v>
      </c>
      <c r="D157" s="37" t="s">
        <v>95</v>
      </c>
      <c r="E157" s="36"/>
      <c r="F157" s="36"/>
      <c r="G157" s="17">
        <f t="shared" ref="G157:H157" si="52">G158+G161</f>
        <v>532.5</v>
      </c>
      <c r="H157" s="17">
        <f t="shared" si="52"/>
        <v>503.9</v>
      </c>
      <c r="I157" s="13">
        <f t="shared" si="45"/>
        <v>94.629107981220656</v>
      </c>
    </row>
    <row r="158" spans="1:9" ht="27" customHeight="1">
      <c r="A158" s="18" t="s">
        <v>44</v>
      </c>
      <c r="B158" s="19" t="s">
        <v>20</v>
      </c>
      <c r="C158" s="19" t="s">
        <v>68</v>
      </c>
      <c r="D158" s="32" t="s">
        <v>95</v>
      </c>
      <c r="E158" s="19" t="s">
        <v>53</v>
      </c>
      <c r="F158" s="19"/>
      <c r="G158" s="17">
        <f t="shared" ref="G158:H159" si="53">G159</f>
        <v>532.5</v>
      </c>
      <c r="H158" s="17">
        <f t="shared" si="53"/>
        <v>503.9</v>
      </c>
      <c r="I158" s="13">
        <f t="shared" si="45"/>
        <v>94.629107981220656</v>
      </c>
    </row>
    <row r="159" spans="1:9" ht="30" customHeight="1">
      <c r="A159" s="18" t="s">
        <v>46</v>
      </c>
      <c r="B159" s="19" t="s">
        <v>20</v>
      </c>
      <c r="C159" s="19" t="s">
        <v>68</v>
      </c>
      <c r="D159" s="32" t="s">
        <v>95</v>
      </c>
      <c r="E159" s="19" t="s">
        <v>53</v>
      </c>
      <c r="F159" s="19"/>
      <c r="G159" s="17">
        <f t="shared" si="53"/>
        <v>532.5</v>
      </c>
      <c r="H159" s="17">
        <f t="shared" si="53"/>
        <v>503.9</v>
      </c>
      <c r="I159" s="13">
        <f t="shared" si="45"/>
        <v>94.629107981220656</v>
      </c>
    </row>
    <row r="160" spans="1:9">
      <c r="A160" s="18" t="s">
        <v>14</v>
      </c>
      <c r="B160" s="19" t="s">
        <v>20</v>
      </c>
      <c r="C160" s="19" t="s">
        <v>68</v>
      </c>
      <c r="D160" s="32" t="s">
        <v>95</v>
      </c>
      <c r="E160" s="19" t="s">
        <v>53</v>
      </c>
      <c r="F160" s="19" t="s">
        <v>15</v>
      </c>
      <c r="G160" s="20">
        <v>532.5</v>
      </c>
      <c r="H160" s="20">
        <v>503.9</v>
      </c>
      <c r="I160" s="13">
        <f t="shared" si="45"/>
        <v>94.629107981220656</v>
      </c>
    </row>
    <row r="161" spans="1:9" ht="12" hidden="1" customHeight="1">
      <c r="A161" s="18" t="s">
        <v>56</v>
      </c>
      <c r="B161" s="19" t="s">
        <v>20</v>
      </c>
      <c r="C161" s="19" t="s">
        <v>68</v>
      </c>
      <c r="D161" s="32" t="s">
        <v>95</v>
      </c>
      <c r="E161" s="19" t="s">
        <v>57</v>
      </c>
      <c r="F161" s="19"/>
      <c r="G161" s="17">
        <f t="shared" ref="G161:H162" si="54">G162</f>
        <v>0</v>
      </c>
      <c r="H161" s="17">
        <f t="shared" si="54"/>
        <v>0</v>
      </c>
      <c r="I161" s="13" t="e">
        <f t="shared" si="45"/>
        <v>#DIV/0!</v>
      </c>
    </row>
    <row r="162" spans="1:9" ht="14.25" hidden="1" customHeight="1">
      <c r="A162" s="18" t="s">
        <v>80</v>
      </c>
      <c r="B162" s="19" t="s">
        <v>20</v>
      </c>
      <c r="C162" s="19" t="s">
        <v>68</v>
      </c>
      <c r="D162" s="32" t="s">
        <v>95</v>
      </c>
      <c r="E162" s="19" t="s">
        <v>81</v>
      </c>
      <c r="F162" s="19"/>
      <c r="G162" s="17">
        <f t="shared" si="54"/>
        <v>0</v>
      </c>
      <c r="H162" s="17">
        <f t="shared" si="54"/>
        <v>0</v>
      </c>
      <c r="I162" s="13" t="e">
        <f t="shared" si="45"/>
        <v>#DIV/0!</v>
      </c>
    </row>
    <row r="163" spans="1:9" hidden="1">
      <c r="A163" s="18" t="s">
        <v>14</v>
      </c>
      <c r="B163" s="19" t="s">
        <v>20</v>
      </c>
      <c r="C163" s="19" t="s">
        <v>68</v>
      </c>
      <c r="D163" s="32" t="s">
        <v>95</v>
      </c>
      <c r="E163" s="19" t="s">
        <v>81</v>
      </c>
      <c r="F163" s="19" t="s">
        <v>15</v>
      </c>
      <c r="G163" s="20"/>
      <c r="H163" s="20"/>
      <c r="I163" s="13" t="e">
        <f t="shared" si="45"/>
        <v>#DIV/0!</v>
      </c>
    </row>
    <row r="164" spans="1:9" ht="51.75" customHeight="1">
      <c r="A164" s="35" t="s">
        <v>96</v>
      </c>
      <c r="B164" s="36" t="s">
        <v>20</v>
      </c>
      <c r="C164" s="36" t="s">
        <v>68</v>
      </c>
      <c r="D164" s="37" t="s">
        <v>97</v>
      </c>
      <c r="E164" s="36"/>
      <c r="F164" s="36"/>
      <c r="G164" s="17">
        <f>G165+G168+G178</f>
        <v>1142.3</v>
      </c>
      <c r="H164" s="17">
        <f t="shared" ref="H164" si="55">H165+H168+H178</f>
        <v>1130</v>
      </c>
      <c r="I164" s="13">
        <f t="shared" si="45"/>
        <v>98.923225072222706</v>
      </c>
    </row>
    <row r="165" spans="1:9" ht="65.25" customHeight="1">
      <c r="A165" s="18" t="s">
        <v>27</v>
      </c>
      <c r="B165" s="19" t="s">
        <v>20</v>
      </c>
      <c r="C165" s="19" t="s">
        <v>68</v>
      </c>
      <c r="D165" s="32" t="s">
        <v>97</v>
      </c>
      <c r="E165" s="19" t="s">
        <v>28</v>
      </c>
      <c r="F165" s="19"/>
      <c r="G165" s="17">
        <f t="shared" ref="G165:H166" si="56">G166</f>
        <v>1075.4000000000001</v>
      </c>
      <c r="H165" s="17">
        <f>H166</f>
        <v>1075.2</v>
      </c>
      <c r="I165" s="13">
        <f t="shared" si="45"/>
        <v>99.98140226892319</v>
      </c>
    </row>
    <row r="166" spans="1:9" ht="24">
      <c r="A166" s="18" t="s">
        <v>29</v>
      </c>
      <c r="B166" s="19" t="s">
        <v>20</v>
      </c>
      <c r="C166" s="19" t="s">
        <v>68</v>
      </c>
      <c r="D166" s="32" t="s">
        <v>97</v>
      </c>
      <c r="E166" s="19" t="s">
        <v>30</v>
      </c>
      <c r="F166" s="19"/>
      <c r="G166" s="17">
        <f t="shared" si="56"/>
        <v>1075.4000000000001</v>
      </c>
      <c r="H166" s="17">
        <f t="shared" si="56"/>
        <v>1075.2</v>
      </c>
      <c r="I166" s="13">
        <f t="shared" si="45"/>
        <v>99.98140226892319</v>
      </c>
    </row>
    <row r="167" spans="1:9">
      <c r="A167" s="18" t="s">
        <v>14</v>
      </c>
      <c r="B167" s="19" t="s">
        <v>20</v>
      </c>
      <c r="C167" s="19" t="s">
        <v>68</v>
      </c>
      <c r="D167" s="32" t="s">
        <v>97</v>
      </c>
      <c r="E167" s="19" t="s">
        <v>30</v>
      </c>
      <c r="F167" s="19" t="s">
        <v>15</v>
      </c>
      <c r="G167" s="79">
        <v>1075.4000000000001</v>
      </c>
      <c r="H167" s="79">
        <v>1075.2</v>
      </c>
      <c r="I167" s="13">
        <f t="shared" si="45"/>
        <v>99.98140226892319</v>
      </c>
    </row>
    <row r="168" spans="1:9" ht="24">
      <c r="A168" s="18" t="s">
        <v>44</v>
      </c>
      <c r="B168" s="19" t="s">
        <v>20</v>
      </c>
      <c r="C168" s="19" t="s">
        <v>68</v>
      </c>
      <c r="D168" s="32" t="s">
        <v>97</v>
      </c>
      <c r="E168" s="19" t="s">
        <v>45</v>
      </c>
      <c r="F168" s="19"/>
      <c r="G168" s="17">
        <f t="shared" ref="G168:H169" si="57">G169</f>
        <v>65.099999999999994</v>
      </c>
      <c r="H168" s="17">
        <f t="shared" si="57"/>
        <v>53</v>
      </c>
      <c r="I168" s="13">
        <f t="shared" si="45"/>
        <v>81.413210445468522</v>
      </c>
    </row>
    <row r="169" spans="1:9" ht="36">
      <c r="A169" s="18" t="s">
        <v>46</v>
      </c>
      <c r="B169" s="19" t="s">
        <v>20</v>
      </c>
      <c r="C169" s="19" t="s">
        <v>68</v>
      </c>
      <c r="D169" s="32" t="s">
        <v>97</v>
      </c>
      <c r="E169" s="19" t="s">
        <v>53</v>
      </c>
      <c r="F169" s="19"/>
      <c r="G169" s="17">
        <f t="shared" si="57"/>
        <v>65.099999999999994</v>
      </c>
      <c r="H169" s="17">
        <f t="shared" si="57"/>
        <v>53</v>
      </c>
      <c r="I169" s="13">
        <f t="shared" si="45"/>
        <v>81.413210445468522</v>
      </c>
    </row>
    <row r="170" spans="1:9">
      <c r="A170" s="18" t="s">
        <v>14</v>
      </c>
      <c r="B170" s="19" t="s">
        <v>20</v>
      </c>
      <c r="C170" s="19" t="s">
        <v>68</v>
      </c>
      <c r="D170" s="32" t="s">
        <v>97</v>
      </c>
      <c r="E170" s="19" t="s">
        <v>53</v>
      </c>
      <c r="F170" s="19" t="s">
        <v>15</v>
      </c>
      <c r="G170" s="79">
        <v>65.099999999999994</v>
      </c>
      <c r="H170" s="79">
        <v>53</v>
      </c>
      <c r="I170" s="13">
        <f t="shared" si="45"/>
        <v>81.413210445468522</v>
      </c>
    </row>
    <row r="171" spans="1:9" ht="48" hidden="1">
      <c r="A171" s="35" t="s">
        <v>98</v>
      </c>
      <c r="B171" s="36" t="s">
        <v>20</v>
      </c>
      <c r="C171" s="36" t="s">
        <v>68</v>
      </c>
      <c r="D171" s="32" t="s">
        <v>97</v>
      </c>
      <c r="E171" s="36"/>
      <c r="F171" s="36"/>
      <c r="G171" s="38">
        <f>G172+G175+G178</f>
        <v>1.8</v>
      </c>
      <c r="H171" s="38"/>
      <c r="I171" s="13">
        <f t="shared" si="45"/>
        <v>0</v>
      </c>
    </row>
    <row r="172" spans="1:9" ht="75" hidden="1" customHeight="1">
      <c r="A172" s="18" t="s">
        <v>27</v>
      </c>
      <c r="B172" s="19" t="s">
        <v>20</v>
      </c>
      <c r="C172" s="19" t="s">
        <v>68</v>
      </c>
      <c r="D172" s="32" t="s">
        <v>97</v>
      </c>
      <c r="E172" s="19" t="s">
        <v>28</v>
      </c>
      <c r="F172" s="19"/>
      <c r="G172" s="17">
        <f>G173</f>
        <v>0</v>
      </c>
      <c r="H172" s="17"/>
      <c r="I172" s="13" t="e">
        <f t="shared" si="45"/>
        <v>#DIV/0!</v>
      </c>
    </row>
    <row r="173" spans="1:9" ht="24" hidden="1">
      <c r="A173" s="18" t="s">
        <v>29</v>
      </c>
      <c r="B173" s="19" t="s">
        <v>20</v>
      </c>
      <c r="C173" s="19" t="s">
        <v>68</v>
      </c>
      <c r="D173" s="32" t="s">
        <v>97</v>
      </c>
      <c r="E173" s="19" t="s">
        <v>30</v>
      </c>
      <c r="F173" s="19"/>
      <c r="G173" s="17">
        <f>G174</f>
        <v>0</v>
      </c>
      <c r="H173" s="17"/>
      <c r="I173" s="13" t="e">
        <f t="shared" si="45"/>
        <v>#DIV/0!</v>
      </c>
    </row>
    <row r="174" spans="1:9" hidden="1">
      <c r="A174" s="18" t="s">
        <v>14</v>
      </c>
      <c r="B174" s="19" t="s">
        <v>20</v>
      </c>
      <c r="C174" s="19" t="s">
        <v>68</v>
      </c>
      <c r="D174" s="32" t="s">
        <v>97</v>
      </c>
      <c r="E174" s="19" t="s">
        <v>30</v>
      </c>
      <c r="F174" s="19" t="s">
        <v>15</v>
      </c>
      <c r="G174" s="20"/>
      <c r="H174" s="20"/>
      <c r="I174" s="13" t="e">
        <f t="shared" si="45"/>
        <v>#DIV/0!</v>
      </c>
    </row>
    <row r="175" spans="1:9" ht="27" hidden="1" customHeight="1">
      <c r="A175" s="18" t="s">
        <v>44</v>
      </c>
      <c r="B175" s="19" t="s">
        <v>20</v>
      </c>
      <c r="C175" s="19" t="s">
        <v>68</v>
      </c>
      <c r="D175" s="32" t="s">
        <v>97</v>
      </c>
      <c r="E175" s="19" t="s">
        <v>45</v>
      </c>
      <c r="F175" s="19"/>
      <c r="G175" s="17">
        <f>G176</f>
        <v>0</v>
      </c>
      <c r="H175" s="17"/>
      <c r="I175" s="13" t="e">
        <f t="shared" si="45"/>
        <v>#DIV/0!</v>
      </c>
    </row>
    <row r="176" spans="1:9" ht="36" hidden="1">
      <c r="A176" s="18" t="s">
        <v>46</v>
      </c>
      <c r="B176" s="19" t="s">
        <v>20</v>
      </c>
      <c r="C176" s="19" t="s">
        <v>68</v>
      </c>
      <c r="D176" s="32" t="s">
        <v>97</v>
      </c>
      <c r="E176" s="19" t="s">
        <v>53</v>
      </c>
      <c r="F176" s="19"/>
      <c r="G176" s="17">
        <f>G177</f>
        <v>0</v>
      </c>
      <c r="H176" s="17"/>
      <c r="I176" s="13" t="e">
        <f t="shared" si="45"/>
        <v>#DIV/0!</v>
      </c>
    </row>
    <row r="177" spans="1:9" hidden="1">
      <c r="A177" s="18" t="s">
        <v>14</v>
      </c>
      <c r="B177" s="19" t="s">
        <v>20</v>
      </c>
      <c r="C177" s="19" t="s">
        <v>68</v>
      </c>
      <c r="D177" s="32" t="s">
        <v>97</v>
      </c>
      <c r="E177" s="19" t="s">
        <v>53</v>
      </c>
      <c r="F177" s="19" t="s">
        <v>15</v>
      </c>
      <c r="G177" s="27"/>
      <c r="H177" s="27"/>
      <c r="I177" s="13" t="e">
        <f t="shared" si="45"/>
        <v>#DIV/0!</v>
      </c>
    </row>
    <row r="178" spans="1:9">
      <c r="A178" s="18" t="s">
        <v>56</v>
      </c>
      <c r="B178" s="19" t="s">
        <v>20</v>
      </c>
      <c r="C178" s="19" t="s">
        <v>68</v>
      </c>
      <c r="D178" s="32" t="s">
        <v>97</v>
      </c>
      <c r="E178" s="19" t="s">
        <v>57</v>
      </c>
      <c r="F178" s="19"/>
      <c r="G178" s="17">
        <f>G179</f>
        <v>1.8</v>
      </c>
      <c r="H178" s="17">
        <f>H179</f>
        <v>1.8</v>
      </c>
      <c r="I178" s="13">
        <f t="shared" si="45"/>
        <v>100</v>
      </c>
    </row>
    <row r="179" spans="1:9" ht="12.75" customHeight="1">
      <c r="A179" s="18" t="s">
        <v>80</v>
      </c>
      <c r="B179" s="19" t="s">
        <v>20</v>
      </c>
      <c r="C179" s="19" t="s">
        <v>68</v>
      </c>
      <c r="D179" s="32" t="s">
        <v>97</v>
      </c>
      <c r="E179" s="19" t="s">
        <v>81</v>
      </c>
      <c r="F179" s="19"/>
      <c r="G179" s="17">
        <f>G180</f>
        <v>1.8</v>
      </c>
      <c r="H179" s="17">
        <f>H180</f>
        <v>1.8</v>
      </c>
      <c r="I179" s="13">
        <f t="shared" si="45"/>
        <v>100</v>
      </c>
    </row>
    <row r="180" spans="1:9">
      <c r="A180" s="18" t="s">
        <v>82</v>
      </c>
      <c r="B180" s="19" t="s">
        <v>20</v>
      </c>
      <c r="C180" s="19" t="s">
        <v>68</v>
      </c>
      <c r="D180" s="32" t="s">
        <v>97</v>
      </c>
      <c r="E180" s="19" t="s">
        <v>81</v>
      </c>
      <c r="F180" s="19" t="s">
        <v>15</v>
      </c>
      <c r="G180" s="20">
        <v>1.8</v>
      </c>
      <c r="H180" s="20">
        <v>1.8</v>
      </c>
      <c r="I180" s="13">
        <f t="shared" si="45"/>
        <v>100</v>
      </c>
    </row>
    <row r="181" spans="1:9" ht="49.5" customHeight="1">
      <c r="A181" s="35" t="s">
        <v>98</v>
      </c>
      <c r="B181" s="36" t="s">
        <v>20</v>
      </c>
      <c r="C181" s="36" t="s">
        <v>68</v>
      </c>
      <c r="D181" s="37" t="s">
        <v>99</v>
      </c>
      <c r="E181" s="36"/>
      <c r="F181" s="36"/>
      <c r="G181" s="17">
        <f t="shared" ref="G181:H181" si="58">G182+G185+G188</f>
        <v>1379.7</v>
      </c>
      <c r="H181" s="17">
        <f t="shared" si="58"/>
        <v>1371.5</v>
      </c>
      <c r="I181" s="13">
        <f t="shared" si="45"/>
        <v>99.405667898818578</v>
      </c>
    </row>
    <row r="182" spans="1:9" ht="63" customHeight="1">
      <c r="A182" s="18" t="s">
        <v>27</v>
      </c>
      <c r="B182" s="19" t="s">
        <v>20</v>
      </c>
      <c r="C182" s="19" t="s">
        <v>68</v>
      </c>
      <c r="D182" s="39" t="s">
        <v>99</v>
      </c>
      <c r="E182" s="19" t="s">
        <v>28</v>
      </c>
      <c r="F182" s="19"/>
      <c r="G182" s="17">
        <f t="shared" ref="G182:H183" si="59">G183</f>
        <v>992.1</v>
      </c>
      <c r="H182" s="17">
        <f t="shared" si="59"/>
        <v>992.1</v>
      </c>
      <c r="I182" s="13">
        <f t="shared" si="45"/>
        <v>100</v>
      </c>
    </row>
    <row r="183" spans="1:9" ht="25.5" customHeight="1">
      <c r="A183" s="18" t="s">
        <v>29</v>
      </c>
      <c r="B183" s="19" t="s">
        <v>20</v>
      </c>
      <c r="C183" s="19" t="s">
        <v>68</v>
      </c>
      <c r="D183" s="39" t="s">
        <v>99</v>
      </c>
      <c r="E183" s="19" t="s">
        <v>30</v>
      </c>
      <c r="F183" s="19"/>
      <c r="G183" s="17">
        <f t="shared" si="59"/>
        <v>992.1</v>
      </c>
      <c r="H183" s="17">
        <f t="shared" si="59"/>
        <v>992.1</v>
      </c>
      <c r="I183" s="13">
        <f t="shared" si="45"/>
        <v>100</v>
      </c>
    </row>
    <row r="184" spans="1:9">
      <c r="A184" s="18" t="s">
        <v>14</v>
      </c>
      <c r="B184" s="19" t="s">
        <v>20</v>
      </c>
      <c r="C184" s="19" t="s">
        <v>68</v>
      </c>
      <c r="D184" s="39" t="s">
        <v>99</v>
      </c>
      <c r="E184" s="19" t="s">
        <v>30</v>
      </c>
      <c r="F184" s="19" t="s">
        <v>15</v>
      </c>
      <c r="G184" s="20">
        <v>992.1</v>
      </c>
      <c r="H184" s="20">
        <v>992.1</v>
      </c>
      <c r="I184" s="13">
        <f t="shared" si="45"/>
        <v>100</v>
      </c>
    </row>
    <row r="185" spans="1:9" ht="24" customHeight="1">
      <c r="A185" s="18" t="s">
        <v>44</v>
      </c>
      <c r="B185" s="19" t="s">
        <v>20</v>
      </c>
      <c r="C185" s="19" t="s">
        <v>68</v>
      </c>
      <c r="D185" s="39" t="s">
        <v>99</v>
      </c>
      <c r="E185" s="19" t="s">
        <v>45</v>
      </c>
      <c r="F185" s="19"/>
      <c r="G185" s="17">
        <f t="shared" ref="G185:H186" si="60">G186</f>
        <v>378.2</v>
      </c>
      <c r="H185" s="17">
        <f t="shared" si="60"/>
        <v>370.4</v>
      </c>
      <c r="I185" s="13">
        <f t="shared" si="45"/>
        <v>97.937599153886836</v>
      </c>
    </row>
    <row r="186" spans="1:9" ht="36">
      <c r="A186" s="18" t="s">
        <v>46</v>
      </c>
      <c r="B186" s="19" t="s">
        <v>20</v>
      </c>
      <c r="C186" s="19" t="s">
        <v>68</v>
      </c>
      <c r="D186" s="39" t="s">
        <v>99</v>
      </c>
      <c r="E186" s="19" t="s">
        <v>53</v>
      </c>
      <c r="F186" s="19"/>
      <c r="G186" s="17">
        <f t="shared" si="60"/>
        <v>378.2</v>
      </c>
      <c r="H186" s="17">
        <f t="shared" si="60"/>
        <v>370.4</v>
      </c>
      <c r="I186" s="13">
        <f t="shared" si="45"/>
        <v>97.937599153886836</v>
      </c>
    </row>
    <row r="187" spans="1:9">
      <c r="A187" s="18" t="s">
        <v>14</v>
      </c>
      <c r="B187" s="19" t="s">
        <v>20</v>
      </c>
      <c r="C187" s="19" t="s">
        <v>68</v>
      </c>
      <c r="D187" s="39" t="s">
        <v>99</v>
      </c>
      <c r="E187" s="19" t="s">
        <v>53</v>
      </c>
      <c r="F187" s="19" t="s">
        <v>15</v>
      </c>
      <c r="G187" s="20">
        <v>378.2</v>
      </c>
      <c r="H187" s="79">
        <v>370.4</v>
      </c>
      <c r="I187" s="13">
        <f t="shared" si="45"/>
        <v>97.937599153886836</v>
      </c>
    </row>
    <row r="188" spans="1:9" ht="18" customHeight="1">
      <c r="A188" s="18" t="s">
        <v>56</v>
      </c>
      <c r="B188" s="19" t="s">
        <v>20</v>
      </c>
      <c r="C188" s="19" t="s">
        <v>68</v>
      </c>
      <c r="D188" s="39" t="s">
        <v>99</v>
      </c>
      <c r="E188" s="19" t="s">
        <v>57</v>
      </c>
      <c r="F188" s="19"/>
      <c r="G188" s="17">
        <f t="shared" ref="G188:H189" si="61">G189</f>
        <v>9.4</v>
      </c>
      <c r="H188" s="17">
        <f t="shared" si="61"/>
        <v>9</v>
      </c>
      <c r="I188" s="13">
        <f t="shared" si="45"/>
        <v>95.744680851063819</v>
      </c>
    </row>
    <row r="189" spans="1:9" ht="15" customHeight="1">
      <c r="A189" s="18" t="s">
        <v>80</v>
      </c>
      <c r="B189" s="19" t="s">
        <v>20</v>
      </c>
      <c r="C189" s="19" t="s">
        <v>68</v>
      </c>
      <c r="D189" s="39" t="s">
        <v>99</v>
      </c>
      <c r="E189" s="19" t="s">
        <v>81</v>
      </c>
      <c r="F189" s="19"/>
      <c r="G189" s="17">
        <f t="shared" si="61"/>
        <v>9.4</v>
      </c>
      <c r="H189" s="17">
        <f t="shared" si="61"/>
        <v>9</v>
      </c>
      <c r="I189" s="13">
        <f t="shared" si="45"/>
        <v>95.744680851063819</v>
      </c>
    </row>
    <row r="190" spans="1:9">
      <c r="A190" s="18" t="s">
        <v>82</v>
      </c>
      <c r="B190" s="19" t="s">
        <v>20</v>
      </c>
      <c r="C190" s="19" t="s">
        <v>68</v>
      </c>
      <c r="D190" s="39" t="s">
        <v>99</v>
      </c>
      <c r="E190" s="19" t="s">
        <v>81</v>
      </c>
      <c r="F190" s="19" t="s">
        <v>15</v>
      </c>
      <c r="G190" s="20">
        <v>9.4</v>
      </c>
      <c r="H190" s="20">
        <v>9</v>
      </c>
      <c r="I190" s="13">
        <f t="shared" si="45"/>
        <v>95.744680851063819</v>
      </c>
    </row>
    <row r="191" spans="1:9" ht="38.25" customHeight="1">
      <c r="A191" s="35" t="s">
        <v>100</v>
      </c>
      <c r="B191" s="36" t="s">
        <v>20</v>
      </c>
      <c r="C191" s="36" t="s">
        <v>68</v>
      </c>
      <c r="D191" s="37" t="s">
        <v>101</v>
      </c>
      <c r="E191" s="36"/>
      <c r="F191" s="36"/>
      <c r="G191" s="17">
        <f t="shared" ref="G191:H193" si="62">G192</f>
        <v>13.3</v>
      </c>
      <c r="H191" s="17">
        <f>H192</f>
        <v>11</v>
      </c>
      <c r="I191" s="13">
        <f t="shared" si="45"/>
        <v>82.706766917293223</v>
      </c>
    </row>
    <row r="192" spans="1:9" ht="26.25" customHeight="1">
      <c r="A192" s="18" t="s">
        <v>44</v>
      </c>
      <c r="B192" s="19" t="s">
        <v>20</v>
      </c>
      <c r="C192" s="19" t="s">
        <v>68</v>
      </c>
      <c r="D192" s="39" t="s">
        <v>101</v>
      </c>
      <c r="E192" s="19" t="s">
        <v>45</v>
      </c>
      <c r="F192" s="19"/>
      <c r="G192" s="17">
        <f t="shared" si="62"/>
        <v>13.3</v>
      </c>
      <c r="H192" s="17">
        <f t="shared" si="62"/>
        <v>11</v>
      </c>
      <c r="I192" s="13">
        <f t="shared" si="45"/>
        <v>82.706766917293223</v>
      </c>
    </row>
    <row r="193" spans="1:9" ht="27" customHeight="1">
      <c r="A193" s="18" t="s">
        <v>46</v>
      </c>
      <c r="B193" s="19" t="s">
        <v>20</v>
      </c>
      <c r="C193" s="19" t="s">
        <v>68</v>
      </c>
      <c r="D193" s="39" t="s">
        <v>101</v>
      </c>
      <c r="E193" s="19" t="s">
        <v>53</v>
      </c>
      <c r="F193" s="19"/>
      <c r="G193" s="17">
        <f t="shared" si="62"/>
        <v>13.3</v>
      </c>
      <c r="H193" s="17">
        <f t="shared" si="62"/>
        <v>11</v>
      </c>
      <c r="I193" s="13">
        <f t="shared" si="45"/>
        <v>82.706766917293223</v>
      </c>
    </row>
    <row r="194" spans="1:9">
      <c r="A194" s="18" t="s">
        <v>14</v>
      </c>
      <c r="B194" s="19" t="s">
        <v>20</v>
      </c>
      <c r="C194" s="19" t="s">
        <v>68</v>
      </c>
      <c r="D194" s="32" t="s">
        <v>101</v>
      </c>
      <c r="E194" s="19" t="s">
        <v>53</v>
      </c>
      <c r="F194" s="19" t="s">
        <v>15</v>
      </c>
      <c r="G194" s="20">
        <v>13.3</v>
      </c>
      <c r="H194" s="20">
        <v>11</v>
      </c>
      <c r="I194" s="13">
        <f t="shared" si="45"/>
        <v>82.706766917293223</v>
      </c>
    </row>
    <row r="195" spans="1:9" ht="47.25" hidden="1" customHeight="1">
      <c r="A195" s="35" t="s">
        <v>102</v>
      </c>
      <c r="B195" s="36" t="s">
        <v>20</v>
      </c>
      <c r="C195" s="36" t="s">
        <v>68</v>
      </c>
      <c r="D195" s="37" t="s">
        <v>103</v>
      </c>
      <c r="E195" s="36"/>
      <c r="F195" s="36"/>
      <c r="G195" s="17">
        <f t="shared" ref="G195:G197" si="63">G196</f>
        <v>0</v>
      </c>
      <c r="H195" s="17"/>
      <c r="I195" s="13" t="e">
        <f t="shared" si="45"/>
        <v>#DIV/0!</v>
      </c>
    </row>
    <row r="196" spans="1:9" ht="25.5" hidden="1" customHeight="1">
      <c r="A196" s="18" t="s">
        <v>44</v>
      </c>
      <c r="B196" s="19" t="s">
        <v>20</v>
      </c>
      <c r="C196" s="19" t="s">
        <v>68</v>
      </c>
      <c r="D196" s="32" t="s">
        <v>103</v>
      </c>
      <c r="E196" s="19" t="s">
        <v>45</v>
      </c>
      <c r="F196" s="19"/>
      <c r="G196" s="17">
        <f t="shared" si="63"/>
        <v>0</v>
      </c>
      <c r="H196" s="17"/>
      <c r="I196" s="13" t="e">
        <f t="shared" si="45"/>
        <v>#DIV/0!</v>
      </c>
    </row>
    <row r="197" spans="1:9" ht="36" hidden="1">
      <c r="A197" s="18" t="s">
        <v>46</v>
      </c>
      <c r="B197" s="19" t="s">
        <v>20</v>
      </c>
      <c r="C197" s="19" t="s">
        <v>68</v>
      </c>
      <c r="D197" s="32" t="s">
        <v>103</v>
      </c>
      <c r="E197" s="19" t="s">
        <v>53</v>
      </c>
      <c r="F197" s="19"/>
      <c r="G197" s="17">
        <f t="shared" si="63"/>
        <v>0</v>
      </c>
      <c r="H197" s="17"/>
      <c r="I197" s="13" t="e">
        <f t="shared" si="45"/>
        <v>#DIV/0!</v>
      </c>
    </row>
    <row r="198" spans="1:9" hidden="1">
      <c r="A198" s="18" t="s">
        <v>14</v>
      </c>
      <c r="B198" s="19" t="s">
        <v>20</v>
      </c>
      <c r="C198" s="19" t="s">
        <v>68</v>
      </c>
      <c r="D198" s="32" t="s">
        <v>103</v>
      </c>
      <c r="E198" s="19" t="s">
        <v>53</v>
      </c>
      <c r="F198" s="19" t="s">
        <v>15</v>
      </c>
      <c r="G198" s="20"/>
      <c r="H198" s="20"/>
      <c r="I198" s="13" t="e">
        <f t="shared" si="45"/>
        <v>#DIV/0!</v>
      </c>
    </row>
    <row r="199" spans="1:9" ht="50.25" customHeight="1">
      <c r="A199" s="35" t="s">
        <v>104</v>
      </c>
      <c r="B199" s="19" t="s">
        <v>20</v>
      </c>
      <c r="C199" s="19" t="s">
        <v>68</v>
      </c>
      <c r="D199" s="32" t="s">
        <v>105</v>
      </c>
      <c r="E199" s="19"/>
      <c r="F199" s="19"/>
      <c r="G199" s="17">
        <f>G200+G203</f>
        <v>368.5</v>
      </c>
      <c r="H199" s="17">
        <f t="shared" ref="H199" si="64">H200+H203</f>
        <v>354.2</v>
      </c>
      <c r="I199" s="13">
        <f t="shared" si="45"/>
        <v>96.119402985074615</v>
      </c>
    </row>
    <row r="200" spans="1:9" ht="24">
      <c r="A200" s="18" t="s">
        <v>44</v>
      </c>
      <c r="B200" s="19" t="s">
        <v>20</v>
      </c>
      <c r="C200" s="19" t="s">
        <v>68</v>
      </c>
      <c r="D200" s="32" t="s">
        <v>105</v>
      </c>
      <c r="E200" s="19" t="s">
        <v>45</v>
      </c>
      <c r="F200" s="19"/>
      <c r="G200" s="17">
        <f t="shared" ref="G200:H201" si="65">G201</f>
        <v>364.5</v>
      </c>
      <c r="H200" s="17">
        <f t="shared" si="65"/>
        <v>350.2</v>
      </c>
      <c r="I200" s="13">
        <f t="shared" si="45"/>
        <v>96.076817558299027</v>
      </c>
    </row>
    <row r="201" spans="1:9" ht="30" customHeight="1">
      <c r="A201" s="18" t="s">
        <v>46</v>
      </c>
      <c r="B201" s="19" t="s">
        <v>20</v>
      </c>
      <c r="C201" s="19" t="s">
        <v>68</v>
      </c>
      <c r="D201" s="32" t="s">
        <v>105</v>
      </c>
      <c r="E201" s="19" t="s">
        <v>53</v>
      </c>
      <c r="F201" s="19"/>
      <c r="G201" s="17">
        <f t="shared" si="65"/>
        <v>364.5</v>
      </c>
      <c r="H201" s="17">
        <f t="shared" si="65"/>
        <v>350.2</v>
      </c>
      <c r="I201" s="13">
        <f t="shared" si="45"/>
        <v>96.076817558299027</v>
      </c>
    </row>
    <row r="202" spans="1:9">
      <c r="A202" s="18" t="s">
        <v>14</v>
      </c>
      <c r="B202" s="19" t="s">
        <v>20</v>
      </c>
      <c r="C202" s="19" t="s">
        <v>68</v>
      </c>
      <c r="D202" s="32" t="s">
        <v>105</v>
      </c>
      <c r="E202" s="19" t="s">
        <v>53</v>
      </c>
      <c r="F202" s="19" t="s">
        <v>15</v>
      </c>
      <c r="G202" s="79">
        <v>364.5</v>
      </c>
      <c r="H202" s="79">
        <v>350.2</v>
      </c>
      <c r="I202" s="13">
        <f t="shared" ref="I202:I265" si="66">H202/G202*100</f>
        <v>96.076817558299027</v>
      </c>
    </row>
    <row r="203" spans="1:9">
      <c r="A203" s="131" t="s">
        <v>56</v>
      </c>
      <c r="B203" s="19" t="s">
        <v>20</v>
      </c>
      <c r="C203" s="19" t="s">
        <v>68</v>
      </c>
      <c r="D203" s="32" t="s">
        <v>105</v>
      </c>
      <c r="E203" s="19" t="s">
        <v>57</v>
      </c>
      <c r="F203" s="19"/>
      <c r="G203" s="128">
        <f t="shared" ref="G203:H204" si="67">G204</f>
        <v>4</v>
      </c>
      <c r="H203" s="128">
        <f t="shared" si="67"/>
        <v>4</v>
      </c>
      <c r="I203" s="13">
        <f t="shared" si="66"/>
        <v>100</v>
      </c>
    </row>
    <row r="204" spans="1:9">
      <c r="A204" s="131" t="s">
        <v>80</v>
      </c>
      <c r="B204" s="19" t="s">
        <v>20</v>
      </c>
      <c r="C204" s="19" t="s">
        <v>68</v>
      </c>
      <c r="D204" s="32" t="s">
        <v>105</v>
      </c>
      <c r="E204" s="19" t="s">
        <v>81</v>
      </c>
      <c r="F204" s="19"/>
      <c r="G204" s="128">
        <f t="shared" si="67"/>
        <v>4</v>
      </c>
      <c r="H204" s="128">
        <f>H205</f>
        <v>4</v>
      </c>
      <c r="I204" s="13">
        <f t="shared" si="66"/>
        <v>100</v>
      </c>
    </row>
    <row r="205" spans="1:9">
      <c r="A205" s="131" t="s">
        <v>82</v>
      </c>
      <c r="B205" s="19" t="s">
        <v>20</v>
      </c>
      <c r="C205" s="19" t="s">
        <v>68</v>
      </c>
      <c r="D205" s="32" t="s">
        <v>105</v>
      </c>
      <c r="E205" s="19" t="s">
        <v>81</v>
      </c>
      <c r="F205" s="19" t="s">
        <v>15</v>
      </c>
      <c r="G205" s="79">
        <v>4</v>
      </c>
      <c r="H205" s="79">
        <v>4</v>
      </c>
      <c r="I205" s="13">
        <f t="shared" si="66"/>
        <v>100</v>
      </c>
    </row>
    <row r="206" spans="1:9" ht="89.25" hidden="1">
      <c r="A206" s="24" t="s">
        <v>106</v>
      </c>
      <c r="B206" s="19" t="s">
        <v>20</v>
      </c>
      <c r="C206" s="19" t="s">
        <v>68</v>
      </c>
      <c r="D206" s="39" t="s">
        <v>107</v>
      </c>
      <c r="E206" s="19"/>
      <c r="F206" s="19"/>
      <c r="G206" s="17">
        <f t="shared" ref="G206:G208" si="68">G207</f>
        <v>0</v>
      </c>
      <c r="H206" s="17"/>
      <c r="I206" s="13" t="e">
        <f t="shared" si="66"/>
        <v>#DIV/0!</v>
      </c>
    </row>
    <row r="207" spans="1:9" ht="76.5" hidden="1">
      <c r="A207" s="24" t="s">
        <v>27</v>
      </c>
      <c r="B207" s="19" t="s">
        <v>20</v>
      </c>
      <c r="C207" s="19" t="s">
        <v>68</v>
      </c>
      <c r="D207" s="39" t="s">
        <v>107</v>
      </c>
      <c r="E207" s="19" t="s">
        <v>28</v>
      </c>
      <c r="F207" s="19"/>
      <c r="G207" s="17">
        <f t="shared" si="68"/>
        <v>0</v>
      </c>
      <c r="H207" s="17"/>
      <c r="I207" s="13" t="e">
        <f t="shared" si="66"/>
        <v>#DIV/0!</v>
      </c>
    </row>
    <row r="208" spans="1:9" ht="27.75" hidden="1" customHeight="1">
      <c r="A208" s="24" t="s">
        <v>29</v>
      </c>
      <c r="B208" s="19" t="s">
        <v>20</v>
      </c>
      <c r="C208" s="19" t="s">
        <v>68</v>
      </c>
      <c r="D208" s="39" t="s">
        <v>107</v>
      </c>
      <c r="E208" s="19" t="s">
        <v>30</v>
      </c>
      <c r="F208" s="19"/>
      <c r="G208" s="17">
        <f t="shared" si="68"/>
        <v>0</v>
      </c>
      <c r="H208" s="17"/>
      <c r="I208" s="13" t="e">
        <f t="shared" si="66"/>
        <v>#DIV/0!</v>
      </c>
    </row>
    <row r="209" spans="1:9" hidden="1">
      <c r="A209" s="24" t="s">
        <v>108</v>
      </c>
      <c r="B209" s="19" t="s">
        <v>20</v>
      </c>
      <c r="C209" s="19" t="s">
        <v>68</v>
      </c>
      <c r="D209" s="39" t="s">
        <v>107</v>
      </c>
      <c r="E209" s="19" t="s">
        <v>30</v>
      </c>
      <c r="F209" s="19" t="s">
        <v>15</v>
      </c>
      <c r="G209" s="20"/>
      <c r="H209" s="20"/>
      <c r="I209" s="13" t="e">
        <f t="shared" si="66"/>
        <v>#DIV/0!</v>
      </c>
    </row>
    <row r="210" spans="1:9" ht="59.25" customHeight="1">
      <c r="A210" s="33" t="s">
        <v>109</v>
      </c>
      <c r="B210" s="15" t="s">
        <v>20</v>
      </c>
      <c r="C210" s="15" t="s">
        <v>68</v>
      </c>
      <c r="D210" s="34" t="s">
        <v>110</v>
      </c>
      <c r="E210" s="15"/>
      <c r="F210" s="15"/>
      <c r="G210" s="17">
        <f t="shared" ref="G210:H210" si="69">G211+G214</f>
        <v>327.39999999999998</v>
      </c>
      <c r="H210" s="17">
        <f t="shared" si="69"/>
        <v>327.39999999999998</v>
      </c>
      <c r="I210" s="13">
        <f t="shared" si="66"/>
        <v>100</v>
      </c>
    </row>
    <row r="211" spans="1:9" ht="66" customHeight="1">
      <c r="A211" s="18" t="s">
        <v>27</v>
      </c>
      <c r="B211" s="19" t="s">
        <v>20</v>
      </c>
      <c r="C211" s="19" t="s">
        <v>68</v>
      </c>
      <c r="D211" s="32" t="s">
        <v>110</v>
      </c>
      <c r="E211" s="19" t="s">
        <v>28</v>
      </c>
      <c r="F211" s="15"/>
      <c r="G211" s="17">
        <f t="shared" ref="G211:H212" si="70">G212</f>
        <v>322.7</v>
      </c>
      <c r="H211" s="17">
        <f t="shared" si="70"/>
        <v>322.7</v>
      </c>
      <c r="I211" s="13">
        <f t="shared" si="66"/>
        <v>100</v>
      </c>
    </row>
    <row r="212" spans="1:9" ht="26.25" customHeight="1">
      <c r="A212" s="18" t="s">
        <v>29</v>
      </c>
      <c r="B212" s="19" t="s">
        <v>20</v>
      </c>
      <c r="C212" s="19" t="s">
        <v>68</v>
      </c>
      <c r="D212" s="32" t="s">
        <v>110</v>
      </c>
      <c r="E212" s="19" t="s">
        <v>30</v>
      </c>
      <c r="F212" s="15"/>
      <c r="G212" s="17">
        <f t="shared" si="70"/>
        <v>322.7</v>
      </c>
      <c r="H212" s="17">
        <f t="shared" si="70"/>
        <v>322.7</v>
      </c>
      <c r="I212" s="13">
        <f t="shared" si="66"/>
        <v>100</v>
      </c>
    </row>
    <row r="213" spans="1:9">
      <c r="A213" s="18" t="s">
        <v>16</v>
      </c>
      <c r="B213" s="19" t="s">
        <v>20</v>
      </c>
      <c r="C213" s="19" t="s">
        <v>68</v>
      </c>
      <c r="D213" s="32" t="s">
        <v>110</v>
      </c>
      <c r="E213" s="19" t="s">
        <v>30</v>
      </c>
      <c r="F213" s="19" t="s">
        <v>8</v>
      </c>
      <c r="G213" s="27">
        <v>322.7</v>
      </c>
      <c r="H213" s="27">
        <v>322.7</v>
      </c>
      <c r="I213" s="13">
        <f t="shared" si="66"/>
        <v>100</v>
      </c>
    </row>
    <row r="214" spans="1:9" ht="27" customHeight="1">
      <c r="A214" s="18" t="s">
        <v>44</v>
      </c>
      <c r="B214" s="19" t="s">
        <v>20</v>
      </c>
      <c r="C214" s="19" t="s">
        <v>68</v>
      </c>
      <c r="D214" s="32" t="s">
        <v>110</v>
      </c>
      <c r="E214" s="19" t="s">
        <v>45</v>
      </c>
      <c r="F214" s="19"/>
      <c r="G214" s="17">
        <f t="shared" ref="G214:H215" si="71">G215</f>
        <v>4.7</v>
      </c>
      <c r="H214" s="17">
        <f t="shared" si="71"/>
        <v>4.7</v>
      </c>
      <c r="I214" s="13">
        <f t="shared" si="66"/>
        <v>100</v>
      </c>
    </row>
    <row r="215" spans="1:9" ht="30" customHeight="1">
      <c r="A215" s="18" t="s">
        <v>46</v>
      </c>
      <c r="B215" s="19" t="s">
        <v>20</v>
      </c>
      <c r="C215" s="19" t="s">
        <v>68</v>
      </c>
      <c r="D215" s="32" t="s">
        <v>110</v>
      </c>
      <c r="E215" s="19" t="s">
        <v>53</v>
      </c>
      <c r="F215" s="19"/>
      <c r="G215" s="17">
        <f t="shared" si="71"/>
        <v>4.7</v>
      </c>
      <c r="H215" s="17">
        <f t="shared" si="71"/>
        <v>4.7</v>
      </c>
      <c r="I215" s="13">
        <f t="shared" si="66"/>
        <v>100</v>
      </c>
    </row>
    <row r="216" spans="1:9">
      <c r="A216" s="18" t="s">
        <v>111</v>
      </c>
      <c r="B216" s="19" t="s">
        <v>20</v>
      </c>
      <c r="C216" s="19" t="s">
        <v>68</v>
      </c>
      <c r="D216" s="32" t="s">
        <v>110</v>
      </c>
      <c r="E216" s="19" t="s">
        <v>53</v>
      </c>
      <c r="F216" s="19" t="s">
        <v>8</v>
      </c>
      <c r="G216" s="20">
        <v>4.7</v>
      </c>
      <c r="H216" s="20">
        <v>4.7</v>
      </c>
      <c r="I216" s="13">
        <f t="shared" si="66"/>
        <v>100</v>
      </c>
    </row>
    <row r="217" spans="1:9" ht="24.75" customHeight="1">
      <c r="A217" s="33" t="s">
        <v>112</v>
      </c>
      <c r="B217" s="15" t="s">
        <v>20</v>
      </c>
      <c r="C217" s="15" t="s">
        <v>68</v>
      </c>
      <c r="D217" s="34" t="s">
        <v>113</v>
      </c>
      <c r="E217" s="15"/>
      <c r="F217" s="15"/>
      <c r="G217" s="17">
        <f t="shared" ref="G217:H217" si="72">G218+G223</f>
        <v>331.2</v>
      </c>
      <c r="H217" s="17">
        <f t="shared" si="72"/>
        <v>331.2</v>
      </c>
      <c r="I217" s="13">
        <f t="shared" si="66"/>
        <v>100</v>
      </c>
    </row>
    <row r="218" spans="1:9" ht="66.75" customHeight="1">
      <c r="A218" s="18" t="s">
        <v>37</v>
      </c>
      <c r="B218" s="19" t="s">
        <v>20</v>
      </c>
      <c r="C218" s="19" t="s">
        <v>68</v>
      </c>
      <c r="D218" s="32" t="s">
        <v>113</v>
      </c>
      <c r="E218" s="19" t="s">
        <v>28</v>
      </c>
      <c r="F218" s="19"/>
      <c r="G218" s="17">
        <f t="shared" ref="G218:H219" si="73">G219</f>
        <v>331.2</v>
      </c>
      <c r="H218" s="17">
        <f t="shared" si="73"/>
        <v>331.2</v>
      </c>
      <c r="I218" s="13">
        <f t="shared" si="66"/>
        <v>100</v>
      </c>
    </row>
    <row r="219" spans="1:9" ht="27.75" customHeight="1">
      <c r="A219" s="18" t="s">
        <v>29</v>
      </c>
      <c r="B219" s="19" t="s">
        <v>20</v>
      </c>
      <c r="C219" s="19" t="s">
        <v>68</v>
      </c>
      <c r="D219" s="32" t="s">
        <v>113</v>
      </c>
      <c r="E219" s="19" t="s">
        <v>30</v>
      </c>
      <c r="F219" s="19"/>
      <c r="G219" s="17">
        <f t="shared" si="73"/>
        <v>331.2</v>
      </c>
      <c r="H219" s="17">
        <f t="shared" si="73"/>
        <v>331.2</v>
      </c>
      <c r="I219" s="13">
        <f t="shared" si="66"/>
        <v>100</v>
      </c>
    </row>
    <row r="220" spans="1:9">
      <c r="A220" s="18" t="s">
        <v>16</v>
      </c>
      <c r="B220" s="19" t="s">
        <v>20</v>
      </c>
      <c r="C220" s="19" t="s">
        <v>68</v>
      </c>
      <c r="D220" s="32" t="s">
        <v>113</v>
      </c>
      <c r="E220" s="19" t="s">
        <v>30</v>
      </c>
      <c r="F220" s="19" t="s">
        <v>8</v>
      </c>
      <c r="G220" s="20">
        <v>331.2</v>
      </c>
      <c r="H220" s="20">
        <v>331.2</v>
      </c>
      <c r="I220" s="13">
        <f t="shared" si="66"/>
        <v>100</v>
      </c>
    </row>
    <row r="221" spans="1:9" ht="27.75" hidden="1" customHeight="1">
      <c r="A221" s="18" t="s">
        <v>44</v>
      </c>
      <c r="B221" s="19" t="s">
        <v>20</v>
      </c>
      <c r="C221" s="19" t="s">
        <v>68</v>
      </c>
      <c r="D221" s="32" t="s">
        <v>113</v>
      </c>
      <c r="E221" s="19" t="s">
        <v>45</v>
      </c>
      <c r="F221" s="19"/>
      <c r="G221" s="17">
        <f t="shared" ref="G221:G222" si="74">G222</f>
        <v>0</v>
      </c>
      <c r="H221" s="17"/>
      <c r="I221" s="13" t="e">
        <f t="shared" si="66"/>
        <v>#DIV/0!</v>
      </c>
    </row>
    <row r="222" spans="1:9" ht="36" hidden="1">
      <c r="A222" s="18" t="s">
        <v>46</v>
      </c>
      <c r="B222" s="19" t="s">
        <v>20</v>
      </c>
      <c r="C222" s="19" t="s">
        <v>68</v>
      </c>
      <c r="D222" s="32" t="s">
        <v>113</v>
      </c>
      <c r="E222" s="19" t="s">
        <v>53</v>
      </c>
      <c r="F222" s="19"/>
      <c r="G222" s="17">
        <f t="shared" si="74"/>
        <v>0</v>
      </c>
      <c r="H222" s="17"/>
      <c r="I222" s="13" t="e">
        <f t="shared" si="66"/>
        <v>#DIV/0!</v>
      </c>
    </row>
    <row r="223" spans="1:9" hidden="1">
      <c r="A223" s="18" t="s">
        <v>111</v>
      </c>
      <c r="B223" s="19" t="s">
        <v>20</v>
      </c>
      <c r="C223" s="19" t="s">
        <v>68</v>
      </c>
      <c r="D223" s="32" t="s">
        <v>113</v>
      </c>
      <c r="E223" s="19" t="s">
        <v>53</v>
      </c>
      <c r="F223" s="19" t="s">
        <v>8</v>
      </c>
      <c r="G223" s="20"/>
      <c r="H223" s="20"/>
      <c r="I223" s="13" t="e">
        <f t="shared" si="66"/>
        <v>#DIV/0!</v>
      </c>
    </row>
    <row r="224" spans="1:9" ht="49.5" customHeight="1">
      <c r="A224" s="40" t="s">
        <v>114</v>
      </c>
      <c r="B224" s="15" t="s">
        <v>20</v>
      </c>
      <c r="C224" s="15" t="s">
        <v>68</v>
      </c>
      <c r="D224" s="34" t="s">
        <v>115</v>
      </c>
      <c r="E224" s="15"/>
      <c r="F224" s="15"/>
      <c r="G224" s="17">
        <f t="shared" ref="G224:H224" si="75">G225+G228</f>
        <v>359.3</v>
      </c>
      <c r="H224" s="17">
        <f t="shared" si="75"/>
        <v>359.3</v>
      </c>
      <c r="I224" s="13">
        <f t="shared" si="66"/>
        <v>100</v>
      </c>
    </row>
    <row r="225" spans="1:9" ht="64.5" customHeight="1">
      <c r="A225" s="18" t="s">
        <v>27</v>
      </c>
      <c r="B225" s="19" t="s">
        <v>20</v>
      </c>
      <c r="C225" s="19" t="s">
        <v>68</v>
      </c>
      <c r="D225" s="32" t="s">
        <v>115</v>
      </c>
      <c r="E225" s="19" t="s">
        <v>28</v>
      </c>
      <c r="F225" s="19"/>
      <c r="G225" s="17">
        <f t="shared" ref="G225:H226" si="76">G226</f>
        <v>359.3</v>
      </c>
      <c r="H225" s="17">
        <f t="shared" si="76"/>
        <v>359.3</v>
      </c>
      <c r="I225" s="13">
        <f t="shared" si="66"/>
        <v>100</v>
      </c>
    </row>
    <row r="226" spans="1:9" ht="25.5" customHeight="1">
      <c r="A226" s="18" t="s">
        <v>29</v>
      </c>
      <c r="B226" s="19" t="s">
        <v>20</v>
      </c>
      <c r="C226" s="19" t="s">
        <v>68</v>
      </c>
      <c r="D226" s="32" t="s">
        <v>115</v>
      </c>
      <c r="E226" s="19" t="s">
        <v>30</v>
      </c>
      <c r="F226" s="19"/>
      <c r="G226" s="17">
        <f t="shared" si="76"/>
        <v>359.3</v>
      </c>
      <c r="H226" s="17">
        <f t="shared" si="76"/>
        <v>359.3</v>
      </c>
      <c r="I226" s="13">
        <f t="shared" si="66"/>
        <v>100</v>
      </c>
    </row>
    <row r="227" spans="1:9">
      <c r="A227" s="18" t="s">
        <v>16</v>
      </c>
      <c r="B227" s="19" t="s">
        <v>20</v>
      </c>
      <c r="C227" s="19" t="s">
        <v>68</v>
      </c>
      <c r="D227" s="32" t="s">
        <v>115</v>
      </c>
      <c r="E227" s="19" t="s">
        <v>30</v>
      </c>
      <c r="F227" s="19" t="s">
        <v>8</v>
      </c>
      <c r="G227" s="27">
        <v>359.3</v>
      </c>
      <c r="H227" s="27">
        <v>359.3</v>
      </c>
      <c r="I227" s="13">
        <f t="shared" si="66"/>
        <v>100</v>
      </c>
    </row>
    <row r="228" spans="1:9" ht="25.5" hidden="1" customHeight="1">
      <c r="A228" s="18" t="s">
        <v>44</v>
      </c>
      <c r="B228" s="19" t="s">
        <v>20</v>
      </c>
      <c r="C228" s="19" t="s">
        <v>68</v>
      </c>
      <c r="D228" s="32" t="s">
        <v>115</v>
      </c>
      <c r="E228" s="19" t="s">
        <v>45</v>
      </c>
      <c r="F228" s="19"/>
      <c r="G228" s="17">
        <f t="shared" ref="G228:G229" si="77">G229</f>
        <v>0</v>
      </c>
      <c r="H228" s="17"/>
      <c r="I228" s="13" t="e">
        <f t="shared" si="66"/>
        <v>#DIV/0!</v>
      </c>
    </row>
    <row r="229" spans="1:9" ht="36" hidden="1">
      <c r="A229" s="18" t="s">
        <v>46</v>
      </c>
      <c r="B229" s="19" t="s">
        <v>20</v>
      </c>
      <c r="C229" s="19" t="s">
        <v>68</v>
      </c>
      <c r="D229" s="32" t="s">
        <v>115</v>
      </c>
      <c r="E229" s="19" t="s">
        <v>53</v>
      </c>
      <c r="F229" s="19"/>
      <c r="G229" s="17">
        <f t="shared" si="77"/>
        <v>0</v>
      </c>
      <c r="H229" s="17"/>
      <c r="I229" s="13" t="e">
        <f t="shared" si="66"/>
        <v>#DIV/0!</v>
      </c>
    </row>
    <row r="230" spans="1:9" hidden="1">
      <c r="A230" s="18" t="s">
        <v>111</v>
      </c>
      <c r="B230" s="19" t="s">
        <v>20</v>
      </c>
      <c r="C230" s="19" t="s">
        <v>68</v>
      </c>
      <c r="D230" s="32" t="s">
        <v>115</v>
      </c>
      <c r="E230" s="19" t="s">
        <v>53</v>
      </c>
      <c r="F230" s="19" t="s">
        <v>8</v>
      </c>
      <c r="G230" s="27"/>
      <c r="H230" s="27"/>
      <c r="I230" s="13" t="e">
        <f t="shared" si="66"/>
        <v>#DIV/0!</v>
      </c>
    </row>
    <row r="231" spans="1:9" ht="55.5" customHeight="1">
      <c r="A231" s="139" t="s">
        <v>554</v>
      </c>
      <c r="B231" s="140" t="s">
        <v>20</v>
      </c>
      <c r="C231" s="140" t="s">
        <v>68</v>
      </c>
      <c r="D231" s="141" t="s">
        <v>555</v>
      </c>
      <c r="E231" s="140"/>
      <c r="F231" s="140"/>
      <c r="G231" s="20">
        <f>G232</f>
        <v>30</v>
      </c>
      <c r="H231" s="20">
        <f t="shared" ref="H231:H235" si="78">H232</f>
        <v>26.8</v>
      </c>
      <c r="I231" s="13">
        <f t="shared" si="66"/>
        <v>89.333333333333329</v>
      </c>
    </row>
    <row r="232" spans="1:9" ht="31.5" customHeight="1">
      <c r="A232" s="131" t="s">
        <v>557</v>
      </c>
      <c r="B232" s="140" t="s">
        <v>20</v>
      </c>
      <c r="C232" s="140" t="s">
        <v>68</v>
      </c>
      <c r="D232" s="142" t="s">
        <v>561</v>
      </c>
      <c r="E232" s="46"/>
      <c r="F232" s="46"/>
      <c r="G232" s="20">
        <f>G233</f>
        <v>30</v>
      </c>
      <c r="H232" s="20">
        <f t="shared" si="78"/>
        <v>26.8</v>
      </c>
      <c r="I232" s="13">
        <f t="shared" si="66"/>
        <v>89.333333333333329</v>
      </c>
    </row>
    <row r="233" spans="1:9" ht="12.75" customHeight="1">
      <c r="A233" s="131" t="s">
        <v>134</v>
      </c>
      <c r="B233" s="140" t="s">
        <v>20</v>
      </c>
      <c r="C233" s="140" t="s">
        <v>68</v>
      </c>
      <c r="D233" s="141" t="s">
        <v>556</v>
      </c>
      <c r="E233" s="46"/>
      <c r="F233" s="46"/>
      <c r="G233" s="20">
        <f>G234</f>
        <v>30</v>
      </c>
      <c r="H233" s="20">
        <f t="shared" si="78"/>
        <v>26.8</v>
      </c>
      <c r="I233" s="13">
        <f t="shared" si="66"/>
        <v>89.333333333333329</v>
      </c>
    </row>
    <row r="234" spans="1:9" ht="25.5">
      <c r="A234" s="131" t="s">
        <v>71</v>
      </c>
      <c r="B234" s="140" t="s">
        <v>20</v>
      </c>
      <c r="C234" s="140" t="s">
        <v>68</v>
      </c>
      <c r="D234" s="141" t="s">
        <v>556</v>
      </c>
      <c r="E234" s="46" t="s">
        <v>45</v>
      </c>
      <c r="F234" s="46"/>
      <c r="G234" s="20">
        <f>G235</f>
        <v>30</v>
      </c>
      <c r="H234" s="20">
        <f t="shared" si="78"/>
        <v>26.8</v>
      </c>
      <c r="I234" s="13">
        <f t="shared" si="66"/>
        <v>89.333333333333329</v>
      </c>
    </row>
    <row r="235" spans="1:9" ht="38.25">
      <c r="A235" s="131" t="s">
        <v>46</v>
      </c>
      <c r="B235" s="140" t="s">
        <v>20</v>
      </c>
      <c r="C235" s="140" t="s">
        <v>68</v>
      </c>
      <c r="D235" s="141" t="s">
        <v>556</v>
      </c>
      <c r="E235" s="46" t="s">
        <v>53</v>
      </c>
      <c r="F235" s="46"/>
      <c r="G235" s="20">
        <f>G236</f>
        <v>30</v>
      </c>
      <c r="H235" s="20">
        <f t="shared" si="78"/>
        <v>26.8</v>
      </c>
      <c r="I235" s="13">
        <f t="shared" si="66"/>
        <v>89.333333333333329</v>
      </c>
    </row>
    <row r="236" spans="1:9" ht="12.75" customHeight="1">
      <c r="A236" s="131" t="s">
        <v>14</v>
      </c>
      <c r="B236" s="140" t="s">
        <v>20</v>
      </c>
      <c r="C236" s="140" t="s">
        <v>68</v>
      </c>
      <c r="D236" s="141" t="s">
        <v>556</v>
      </c>
      <c r="E236" s="46" t="s">
        <v>53</v>
      </c>
      <c r="F236" s="46" t="s">
        <v>15</v>
      </c>
      <c r="G236" s="20">
        <v>30</v>
      </c>
      <c r="H236" s="20">
        <v>26.8</v>
      </c>
      <c r="I236" s="13">
        <f t="shared" si="66"/>
        <v>89.333333333333329</v>
      </c>
    </row>
    <row r="237" spans="1:9" ht="15" customHeight="1">
      <c r="A237" s="33" t="s">
        <v>116</v>
      </c>
      <c r="B237" s="41" t="s">
        <v>117</v>
      </c>
      <c r="C237" s="41"/>
      <c r="D237" s="34"/>
      <c r="E237" s="41"/>
      <c r="F237" s="41"/>
      <c r="G237" s="16">
        <f t="shared" ref="G237:H237" si="79">G239</f>
        <v>927.7</v>
      </c>
      <c r="H237" s="16">
        <f t="shared" si="79"/>
        <v>829.4</v>
      </c>
      <c r="I237" s="13">
        <f t="shared" si="66"/>
        <v>89.40390212353131</v>
      </c>
    </row>
    <row r="238" spans="1:9">
      <c r="A238" s="33" t="s">
        <v>17</v>
      </c>
      <c r="B238" s="41" t="s">
        <v>117</v>
      </c>
      <c r="C238" s="41"/>
      <c r="D238" s="34"/>
      <c r="E238" s="41"/>
      <c r="F238" s="41"/>
      <c r="G238" s="16">
        <f t="shared" ref="G238:H238" si="80">G245+G250</f>
        <v>927.7</v>
      </c>
      <c r="H238" s="16">
        <f t="shared" si="80"/>
        <v>829.4</v>
      </c>
      <c r="I238" s="13">
        <f t="shared" si="66"/>
        <v>89.40390212353131</v>
      </c>
    </row>
    <row r="239" spans="1:9" ht="15.75" customHeight="1">
      <c r="A239" s="33" t="s">
        <v>118</v>
      </c>
      <c r="B239" s="41" t="s">
        <v>117</v>
      </c>
      <c r="C239" s="41" t="s">
        <v>119</v>
      </c>
      <c r="D239" s="34"/>
      <c r="E239" s="41"/>
      <c r="F239" s="41"/>
      <c r="G239" s="16">
        <f t="shared" ref="G239:H239" si="81">G240+G246</f>
        <v>927.7</v>
      </c>
      <c r="H239" s="16">
        <f t="shared" si="81"/>
        <v>829.4</v>
      </c>
      <c r="I239" s="13">
        <f t="shared" si="66"/>
        <v>89.40390212353131</v>
      </c>
    </row>
    <row r="240" spans="1:9" ht="24" hidden="1">
      <c r="A240" s="40" t="s">
        <v>23</v>
      </c>
      <c r="B240" s="41" t="s">
        <v>117</v>
      </c>
      <c r="C240" s="41" t="s">
        <v>119</v>
      </c>
      <c r="D240" s="12" t="s">
        <v>120</v>
      </c>
      <c r="E240" s="41"/>
      <c r="F240" s="41"/>
      <c r="G240" s="16">
        <f t="shared" ref="G240:G242" si="82">G241</f>
        <v>0</v>
      </c>
      <c r="H240" s="16"/>
      <c r="I240" s="13" t="e">
        <f t="shared" si="66"/>
        <v>#DIV/0!</v>
      </c>
    </row>
    <row r="241" spans="1:9" ht="48" hidden="1">
      <c r="A241" s="42" t="s">
        <v>121</v>
      </c>
      <c r="B241" s="43" t="s">
        <v>117</v>
      </c>
      <c r="C241" s="43" t="s">
        <v>119</v>
      </c>
      <c r="D241" s="32" t="s">
        <v>122</v>
      </c>
      <c r="E241" s="43"/>
      <c r="F241" s="43"/>
      <c r="G241" s="17">
        <f t="shared" si="82"/>
        <v>0</v>
      </c>
      <c r="H241" s="17"/>
      <c r="I241" s="13" t="e">
        <f t="shared" si="66"/>
        <v>#DIV/0!</v>
      </c>
    </row>
    <row r="242" spans="1:9" hidden="1">
      <c r="A242" s="42" t="s">
        <v>123</v>
      </c>
      <c r="B242" s="43" t="s">
        <v>117</v>
      </c>
      <c r="C242" s="43" t="s">
        <v>119</v>
      </c>
      <c r="D242" s="32" t="s">
        <v>122</v>
      </c>
      <c r="E242" s="43" t="s">
        <v>124</v>
      </c>
      <c r="F242" s="43"/>
      <c r="G242" s="17">
        <f t="shared" si="82"/>
        <v>0</v>
      </c>
      <c r="H242" s="17"/>
      <c r="I242" s="13" t="e">
        <f t="shared" si="66"/>
        <v>#DIV/0!</v>
      </c>
    </row>
    <row r="243" spans="1:9" hidden="1">
      <c r="A243" s="42" t="s">
        <v>125</v>
      </c>
      <c r="B243" s="43" t="s">
        <v>117</v>
      </c>
      <c r="C243" s="43" t="s">
        <v>119</v>
      </c>
      <c r="D243" s="32" t="s">
        <v>122</v>
      </c>
      <c r="E243" s="43" t="s">
        <v>126</v>
      </c>
      <c r="F243" s="43"/>
      <c r="G243" s="17">
        <f>G244+G245</f>
        <v>0</v>
      </c>
      <c r="H243" s="17"/>
      <c r="I243" s="13" t="e">
        <f t="shared" si="66"/>
        <v>#DIV/0!</v>
      </c>
    </row>
    <row r="244" spans="1:9" hidden="1">
      <c r="A244" s="42" t="s">
        <v>16</v>
      </c>
      <c r="B244" s="43" t="s">
        <v>117</v>
      </c>
      <c r="C244" s="43" t="s">
        <v>119</v>
      </c>
      <c r="D244" s="32" t="s">
        <v>122</v>
      </c>
      <c r="E244" s="43" t="s">
        <v>126</v>
      </c>
      <c r="F244" s="43" t="s">
        <v>8</v>
      </c>
      <c r="G244" s="27"/>
      <c r="H244" s="27"/>
      <c r="I244" s="13" t="e">
        <f t="shared" si="66"/>
        <v>#DIV/0!</v>
      </c>
    </row>
    <row r="245" spans="1:9" hidden="1">
      <c r="A245" s="42" t="s">
        <v>17</v>
      </c>
      <c r="B245" s="43" t="s">
        <v>117</v>
      </c>
      <c r="C245" s="43" t="s">
        <v>119</v>
      </c>
      <c r="D245" s="32" t="s">
        <v>122</v>
      </c>
      <c r="E245" s="43" t="s">
        <v>126</v>
      </c>
      <c r="F245" s="43" t="s">
        <v>9</v>
      </c>
      <c r="G245" s="27"/>
      <c r="H245" s="27"/>
      <c r="I245" s="13" t="e">
        <f t="shared" si="66"/>
        <v>#DIV/0!</v>
      </c>
    </row>
    <row r="246" spans="1:9" ht="24" customHeight="1">
      <c r="A246" s="40" t="s">
        <v>23</v>
      </c>
      <c r="B246" s="41" t="s">
        <v>117</v>
      </c>
      <c r="C246" s="41" t="s">
        <v>119</v>
      </c>
      <c r="D246" s="12" t="s">
        <v>24</v>
      </c>
      <c r="E246" s="41"/>
      <c r="F246" s="41"/>
      <c r="G246" s="17">
        <f t="shared" ref="G246:H249" si="83">G247</f>
        <v>927.7</v>
      </c>
      <c r="H246" s="17">
        <f t="shared" si="83"/>
        <v>829.4</v>
      </c>
      <c r="I246" s="13">
        <f t="shared" si="66"/>
        <v>89.40390212353131</v>
      </c>
    </row>
    <row r="247" spans="1:9" ht="48.75" customHeight="1">
      <c r="A247" s="42" t="s">
        <v>121</v>
      </c>
      <c r="B247" s="43" t="s">
        <v>117</v>
      </c>
      <c r="C247" s="43" t="s">
        <v>119</v>
      </c>
      <c r="D247" s="32" t="s">
        <v>127</v>
      </c>
      <c r="E247" s="43"/>
      <c r="F247" s="43"/>
      <c r="G247" s="17">
        <f>G248</f>
        <v>927.7</v>
      </c>
      <c r="H247" s="17">
        <f>H248</f>
        <v>829.4</v>
      </c>
      <c r="I247" s="13">
        <f t="shared" si="66"/>
        <v>89.40390212353131</v>
      </c>
    </row>
    <row r="248" spans="1:9">
      <c r="A248" s="42" t="s">
        <v>123</v>
      </c>
      <c r="B248" s="43" t="s">
        <v>117</v>
      </c>
      <c r="C248" s="43" t="s">
        <v>119</v>
      </c>
      <c r="D248" s="32" t="s">
        <v>127</v>
      </c>
      <c r="E248" s="43" t="s">
        <v>124</v>
      </c>
      <c r="F248" s="43"/>
      <c r="G248" s="17">
        <f t="shared" si="83"/>
        <v>927.7</v>
      </c>
      <c r="H248" s="17">
        <f t="shared" si="83"/>
        <v>829.4</v>
      </c>
      <c r="I248" s="13">
        <f t="shared" si="66"/>
        <v>89.40390212353131</v>
      </c>
    </row>
    <row r="249" spans="1:9">
      <c r="A249" s="42" t="s">
        <v>125</v>
      </c>
      <c r="B249" s="43" t="s">
        <v>117</v>
      </c>
      <c r="C249" s="43" t="s">
        <v>119</v>
      </c>
      <c r="D249" s="32" t="s">
        <v>127</v>
      </c>
      <c r="E249" s="43" t="s">
        <v>126</v>
      </c>
      <c r="F249" s="43"/>
      <c r="G249" s="17">
        <f t="shared" si="83"/>
        <v>927.7</v>
      </c>
      <c r="H249" s="17">
        <f t="shared" si="83"/>
        <v>829.4</v>
      </c>
      <c r="I249" s="13">
        <f t="shared" si="66"/>
        <v>89.40390212353131</v>
      </c>
    </row>
    <row r="250" spans="1:9">
      <c r="A250" s="42" t="s">
        <v>17</v>
      </c>
      <c r="B250" s="43" t="s">
        <v>117</v>
      </c>
      <c r="C250" s="43" t="s">
        <v>119</v>
      </c>
      <c r="D250" s="32" t="s">
        <v>127</v>
      </c>
      <c r="E250" s="43" t="s">
        <v>126</v>
      </c>
      <c r="F250" s="43" t="s">
        <v>9</v>
      </c>
      <c r="G250" s="20">
        <v>927.7</v>
      </c>
      <c r="H250" s="20">
        <v>829.4</v>
      </c>
      <c r="I250" s="13">
        <f t="shared" si="66"/>
        <v>89.40390212353131</v>
      </c>
    </row>
    <row r="251" spans="1:9" ht="27" customHeight="1">
      <c r="A251" s="40" t="s">
        <v>128</v>
      </c>
      <c r="B251" s="41" t="s">
        <v>129</v>
      </c>
      <c r="C251" s="41"/>
      <c r="D251" s="34"/>
      <c r="E251" s="41"/>
      <c r="F251" s="41"/>
      <c r="G251" s="16">
        <f t="shared" ref="G251:H251" si="84">G254</f>
        <v>2578.8999999999996</v>
      </c>
      <c r="H251" s="16">
        <f t="shared" si="84"/>
        <v>2543.7999999999997</v>
      </c>
      <c r="I251" s="13">
        <f t="shared" si="66"/>
        <v>98.63895459304355</v>
      </c>
    </row>
    <row r="252" spans="1:9">
      <c r="A252" s="11" t="s">
        <v>14</v>
      </c>
      <c r="B252" s="43" t="s">
        <v>129</v>
      </c>
      <c r="C252" s="43"/>
      <c r="D252" s="32"/>
      <c r="E252" s="43"/>
      <c r="F252" s="43" t="s">
        <v>15</v>
      </c>
      <c r="G252" s="17">
        <f>G259+G264+G277+G280+G283+G272+G267+G287+G290</f>
        <v>2578.8999999999996</v>
      </c>
      <c r="H252" s="17">
        <f>H259+H264+H277+H280+H283+H272+H267+H287+H290</f>
        <v>2543.7999999999997</v>
      </c>
      <c r="I252" s="13">
        <f t="shared" si="66"/>
        <v>98.63895459304355</v>
      </c>
    </row>
    <row r="253" spans="1:9" hidden="1">
      <c r="A253" s="11" t="s">
        <v>16</v>
      </c>
      <c r="B253" s="43" t="s">
        <v>129</v>
      </c>
      <c r="C253" s="43"/>
      <c r="D253" s="32"/>
      <c r="E253" s="43"/>
      <c r="F253" s="43" t="s">
        <v>8</v>
      </c>
      <c r="G253" s="27"/>
      <c r="H253" s="27"/>
      <c r="I253" s="13" t="e">
        <f t="shared" si="66"/>
        <v>#DIV/0!</v>
      </c>
    </row>
    <row r="254" spans="1:9" ht="39" customHeight="1">
      <c r="A254" s="40" t="s">
        <v>130</v>
      </c>
      <c r="B254" s="43" t="s">
        <v>129</v>
      </c>
      <c r="C254" s="43" t="s">
        <v>131</v>
      </c>
      <c r="D254" s="32"/>
      <c r="E254" s="43"/>
      <c r="F254" s="43"/>
      <c r="G254" s="17">
        <f t="shared" ref="G254:H254" si="85">G255+G260+G273+G268</f>
        <v>2578.8999999999996</v>
      </c>
      <c r="H254" s="17">
        <f t="shared" si="85"/>
        <v>2543.7999999999997</v>
      </c>
      <c r="I254" s="13">
        <f t="shared" si="66"/>
        <v>98.63895459304355</v>
      </c>
    </row>
    <row r="255" spans="1:9" ht="60" hidden="1" customHeight="1">
      <c r="A255" s="35" t="s">
        <v>132</v>
      </c>
      <c r="B255" s="19" t="s">
        <v>129</v>
      </c>
      <c r="C255" s="19" t="s">
        <v>131</v>
      </c>
      <c r="D255" s="37" t="s">
        <v>133</v>
      </c>
      <c r="E255" s="44"/>
      <c r="F255" s="44"/>
      <c r="G255" s="17">
        <f t="shared" ref="G255:G258" si="86">G256</f>
        <v>0</v>
      </c>
      <c r="H255" s="17"/>
      <c r="I255" s="13" t="e">
        <f t="shared" si="66"/>
        <v>#DIV/0!</v>
      </c>
    </row>
    <row r="256" spans="1:9" hidden="1">
      <c r="A256" s="18" t="s">
        <v>134</v>
      </c>
      <c r="B256" s="19" t="s">
        <v>129</v>
      </c>
      <c r="C256" s="19" t="s">
        <v>131</v>
      </c>
      <c r="D256" s="37" t="s">
        <v>135</v>
      </c>
      <c r="E256" s="43"/>
      <c r="F256" s="43"/>
      <c r="G256" s="17">
        <f t="shared" si="86"/>
        <v>0</v>
      </c>
      <c r="H256" s="17"/>
      <c r="I256" s="13" t="e">
        <f t="shared" si="66"/>
        <v>#DIV/0!</v>
      </c>
    </row>
    <row r="257" spans="1:9" ht="26.25" hidden="1" customHeight="1">
      <c r="A257" s="18" t="s">
        <v>44</v>
      </c>
      <c r="B257" s="19" t="s">
        <v>129</v>
      </c>
      <c r="C257" s="19" t="s">
        <v>131</v>
      </c>
      <c r="D257" s="37" t="s">
        <v>135</v>
      </c>
      <c r="E257" s="43" t="s">
        <v>45</v>
      </c>
      <c r="F257" s="43"/>
      <c r="G257" s="17">
        <f t="shared" si="86"/>
        <v>0</v>
      </c>
      <c r="H257" s="17"/>
      <c r="I257" s="13" t="e">
        <f t="shared" si="66"/>
        <v>#DIV/0!</v>
      </c>
    </row>
    <row r="258" spans="1:9" ht="36" hidden="1">
      <c r="A258" s="18" t="s">
        <v>46</v>
      </c>
      <c r="B258" s="19" t="s">
        <v>129</v>
      </c>
      <c r="C258" s="19" t="s">
        <v>131</v>
      </c>
      <c r="D258" s="37" t="s">
        <v>135</v>
      </c>
      <c r="E258" s="43" t="s">
        <v>53</v>
      </c>
      <c r="F258" s="43"/>
      <c r="G258" s="17">
        <f t="shared" si="86"/>
        <v>0</v>
      </c>
      <c r="H258" s="17"/>
      <c r="I258" s="13" t="e">
        <f t="shared" si="66"/>
        <v>#DIV/0!</v>
      </c>
    </row>
    <row r="259" spans="1:9" hidden="1">
      <c r="A259" s="18" t="s">
        <v>14</v>
      </c>
      <c r="B259" s="19" t="s">
        <v>129</v>
      </c>
      <c r="C259" s="19" t="s">
        <v>131</v>
      </c>
      <c r="D259" s="37" t="s">
        <v>135</v>
      </c>
      <c r="E259" s="43" t="s">
        <v>53</v>
      </c>
      <c r="F259" s="43" t="s">
        <v>15</v>
      </c>
      <c r="G259" s="20"/>
      <c r="H259" s="20"/>
      <c r="I259" s="13" t="e">
        <f t="shared" si="66"/>
        <v>#DIV/0!</v>
      </c>
    </row>
    <row r="260" spans="1:9" ht="53.25" customHeight="1">
      <c r="A260" s="14" t="s">
        <v>136</v>
      </c>
      <c r="B260" s="43" t="s">
        <v>129</v>
      </c>
      <c r="C260" s="43" t="s">
        <v>131</v>
      </c>
      <c r="D260" s="32" t="s">
        <v>137</v>
      </c>
      <c r="E260" s="43"/>
      <c r="F260" s="43"/>
      <c r="G260" s="17">
        <f t="shared" ref="G260:H260" si="87">G261</f>
        <v>4</v>
      </c>
      <c r="H260" s="17">
        <f t="shared" si="87"/>
        <v>3.2</v>
      </c>
      <c r="I260" s="13">
        <f t="shared" si="66"/>
        <v>80</v>
      </c>
    </row>
    <row r="261" spans="1:9" ht="15.75" customHeight="1">
      <c r="A261" s="18" t="s">
        <v>134</v>
      </c>
      <c r="B261" s="44" t="s">
        <v>129</v>
      </c>
      <c r="C261" s="44" t="s">
        <v>131</v>
      </c>
      <c r="D261" s="37" t="s">
        <v>138</v>
      </c>
      <c r="E261" s="44"/>
      <c r="F261" s="44"/>
      <c r="G261" s="38">
        <f t="shared" ref="G261:H261" si="88">G262+G265</f>
        <v>4</v>
      </c>
      <c r="H261" s="38">
        <f t="shared" si="88"/>
        <v>3.2</v>
      </c>
      <c r="I261" s="13">
        <f t="shared" si="66"/>
        <v>80</v>
      </c>
    </row>
    <row r="262" spans="1:9" ht="27.75" hidden="1" customHeight="1">
      <c r="A262" s="18" t="s">
        <v>44</v>
      </c>
      <c r="B262" s="43" t="s">
        <v>129</v>
      </c>
      <c r="C262" s="43" t="s">
        <v>131</v>
      </c>
      <c r="D262" s="37" t="s">
        <v>138</v>
      </c>
      <c r="E262" s="43" t="s">
        <v>45</v>
      </c>
      <c r="F262" s="43"/>
      <c r="G262" s="17">
        <f t="shared" ref="G262:G263" si="89">G263</f>
        <v>0</v>
      </c>
      <c r="H262" s="17"/>
      <c r="I262" s="13" t="e">
        <f t="shared" si="66"/>
        <v>#DIV/0!</v>
      </c>
    </row>
    <row r="263" spans="1:9" ht="36" hidden="1">
      <c r="A263" s="18" t="s">
        <v>46</v>
      </c>
      <c r="B263" s="43" t="s">
        <v>129</v>
      </c>
      <c r="C263" s="43" t="s">
        <v>131</v>
      </c>
      <c r="D263" s="37" t="s">
        <v>138</v>
      </c>
      <c r="E263" s="43" t="s">
        <v>53</v>
      </c>
      <c r="F263" s="43"/>
      <c r="G263" s="17">
        <f t="shared" si="89"/>
        <v>0</v>
      </c>
      <c r="H263" s="17"/>
      <c r="I263" s="13" t="e">
        <f t="shared" si="66"/>
        <v>#DIV/0!</v>
      </c>
    </row>
    <row r="264" spans="1:9" hidden="1">
      <c r="A264" s="18" t="s">
        <v>14</v>
      </c>
      <c r="B264" s="43" t="s">
        <v>129</v>
      </c>
      <c r="C264" s="43" t="s">
        <v>131</v>
      </c>
      <c r="D264" s="37" t="s">
        <v>138</v>
      </c>
      <c r="E264" s="43" t="s">
        <v>53</v>
      </c>
      <c r="F264" s="43" t="s">
        <v>15</v>
      </c>
      <c r="G264" s="17"/>
      <c r="H264" s="17"/>
      <c r="I264" s="13" t="e">
        <f t="shared" si="66"/>
        <v>#DIV/0!</v>
      </c>
    </row>
    <row r="265" spans="1:9" ht="27.75" customHeight="1">
      <c r="A265" s="45" t="s">
        <v>74</v>
      </c>
      <c r="B265" s="46" t="s">
        <v>129</v>
      </c>
      <c r="C265" s="46" t="s">
        <v>131</v>
      </c>
      <c r="D265" s="47" t="s">
        <v>138</v>
      </c>
      <c r="E265" s="46" t="s">
        <v>75</v>
      </c>
      <c r="F265" s="46"/>
      <c r="G265" s="17">
        <f t="shared" ref="G265:H266" si="90">G266</f>
        <v>4</v>
      </c>
      <c r="H265" s="17">
        <f t="shared" si="90"/>
        <v>3.2</v>
      </c>
      <c r="I265" s="13">
        <f t="shared" si="66"/>
        <v>80</v>
      </c>
    </row>
    <row r="266" spans="1:9" ht="24.75" customHeight="1">
      <c r="A266" s="45" t="s">
        <v>76</v>
      </c>
      <c r="B266" s="46" t="s">
        <v>129</v>
      </c>
      <c r="C266" s="46" t="s">
        <v>131</v>
      </c>
      <c r="D266" s="47" t="s">
        <v>138</v>
      </c>
      <c r="E266" s="46" t="s">
        <v>77</v>
      </c>
      <c r="F266" s="46"/>
      <c r="G266" s="17">
        <f t="shared" si="90"/>
        <v>4</v>
      </c>
      <c r="H266" s="17">
        <f t="shared" si="90"/>
        <v>3.2</v>
      </c>
      <c r="I266" s="13">
        <f t="shared" ref="I266:I329" si="91">H266/G266*100</f>
        <v>80</v>
      </c>
    </row>
    <row r="267" spans="1:9">
      <c r="A267" s="24" t="s">
        <v>14</v>
      </c>
      <c r="B267" s="46" t="s">
        <v>129</v>
      </c>
      <c r="C267" s="46" t="s">
        <v>131</v>
      </c>
      <c r="D267" s="47" t="s">
        <v>138</v>
      </c>
      <c r="E267" s="46" t="s">
        <v>77</v>
      </c>
      <c r="F267" s="46" t="s">
        <v>15</v>
      </c>
      <c r="G267" s="17">
        <v>4</v>
      </c>
      <c r="H267" s="17">
        <v>3.2</v>
      </c>
      <c r="I267" s="13">
        <f t="shared" si="91"/>
        <v>80</v>
      </c>
    </row>
    <row r="268" spans="1:9" ht="63.75" hidden="1">
      <c r="A268" s="48" t="s">
        <v>139</v>
      </c>
      <c r="B268" s="43" t="s">
        <v>129</v>
      </c>
      <c r="C268" s="43" t="s">
        <v>131</v>
      </c>
      <c r="D268" s="37" t="s">
        <v>140</v>
      </c>
      <c r="E268" s="43"/>
      <c r="F268" s="43"/>
      <c r="G268" s="17">
        <f>G270</f>
        <v>0</v>
      </c>
      <c r="H268" s="17"/>
      <c r="I268" s="13" t="e">
        <f t="shared" si="91"/>
        <v>#DIV/0!</v>
      </c>
    </row>
    <row r="269" spans="1:9" hidden="1">
      <c r="A269" s="24" t="s">
        <v>134</v>
      </c>
      <c r="B269" s="43" t="s">
        <v>129</v>
      </c>
      <c r="C269" s="43" t="s">
        <v>131</v>
      </c>
      <c r="D269" s="37" t="s">
        <v>141</v>
      </c>
      <c r="E269" s="43"/>
      <c r="F269" s="43"/>
      <c r="G269" s="17">
        <f t="shared" ref="G269:G271" si="92">G270</f>
        <v>0</v>
      </c>
      <c r="H269" s="17"/>
      <c r="I269" s="13" t="e">
        <f t="shared" si="91"/>
        <v>#DIV/0!</v>
      </c>
    </row>
    <row r="270" spans="1:9" ht="25.5" hidden="1">
      <c r="A270" s="24" t="s">
        <v>44</v>
      </c>
      <c r="B270" s="43" t="s">
        <v>129</v>
      </c>
      <c r="C270" s="43" t="s">
        <v>131</v>
      </c>
      <c r="D270" s="37" t="s">
        <v>141</v>
      </c>
      <c r="E270" s="43" t="s">
        <v>45</v>
      </c>
      <c r="F270" s="43"/>
      <c r="G270" s="17">
        <f t="shared" si="92"/>
        <v>0</v>
      </c>
      <c r="H270" s="17"/>
      <c r="I270" s="13" t="e">
        <f t="shared" si="91"/>
        <v>#DIV/0!</v>
      </c>
    </row>
    <row r="271" spans="1:9" ht="38.25" hidden="1">
      <c r="A271" s="24" t="s">
        <v>46</v>
      </c>
      <c r="B271" s="43" t="s">
        <v>129</v>
      </c>
      <c r="C271" s="43" t="s">
        <v>131</v>
      </c>
      <c r="D271" s="37" t="s">
        <v>141</v>
      </c>
      <c r="E271" s="43" t="s">
        <v>53</v>
      </c>
      <c r="F271" s="43"/>
      <c r="G271" s="17">
        <f t="shared" si="92"/>
        <v>0</v>
      </c>
      <c r="H271" s="17"/>
      <c r="I271" s="13" t="e">
        <f t="shared" si="91"/>
        <v>#DIV/0!</v>
      </c>
    </row>
    <row r="272" spans="1:9" hidden="1">
      <c r="A272" s="24" t="s">
        <v>14</v>
      </c>
      <c r="B272" s="43" t="s">
        <v>129</v>
      </c>
      <c r="C272" s="43" t="s">
        <v>131</v>
      </c>
      <c r="D272" s="37" t="s">
        <v>141</v>
      </c>
      <c r="E272" s="43" t="s">
        <v>53</v>
      </c>
      <c r="F272" s="43" t="s">
        <v>15</v>
      </c>
      <c r="G272" s="17"/>
      <c r="H272" s="17"/>
      <c r="I272" s="13" t="e">
        <f t="shared" si="91"/>
        <v>#DIV/0!</v>
      </c>
    </row>
    <row r="273" spans="1:9" ht="24">
      <c r="A273" s="14" t="s">
        <v>23</v>
      </c>
      <c r="B273" s="43" t="s">
        <v>129</v>
      </c>
      <c r="C273" s="43" t="s">
        <v>131</v>
      </c>
      <c r="D273" s="32" t="s">
        <v>24</v>
      </c>
      <c r="E273" s="43"/>
      <c r="F273" s="43"/>
      <c r="G273" s="17">
        <f>G274+G284</f>
        <v>2574.8999999999996</v>
      </c>
      <c r="H273" s="17">
        <f>H274+H284</f>
        <v>2540.6</v>
      </c>
      <c r="I273" s="13">
        <f t="shared" si="91"/>
        <v>98.667909433376067</v>
      </c>
    </row>
    <row r="274" spans="1:9" ht="25.5" customHeight="1">
      <c r="A274" s="49" t="s">
        <v>142</v>
      </c>
      <c r="B274" s="44" t="s">
        <v>129</v>
      </c>
      <c r="C274" s="44" t="s">
        <v>131</v>
      </c>
      <c r="D274" s="32" t="s">
        <v>143</v>
      </c>
      <c r="E274" s="44"/>
      <c r="F274" s="44"/>
      <c r="G274" s="17">
        <f t="shared" ref="G274:H274" si="93">G275+G278+G281</f>
        <v>2560.8999999999996</v>
      </c>
      <c r="H274" s="17">
        <f t="shared" si="93"/>
        <v>2540.6</v>
      </c>
      <c r="I274" s="13">
        <f t="shared" si="91"/>
        <v>99.20730993010271</v>
      </c>
    </row>
    <row r="275" spans="1:9" ht="63.75" customHeight="1">
      <c r="A275" s="18" t="s">
        <v>27</v>
      </c>
      <c r="B275" s="43" t="s">
        <v>129</v>
      </c>
      <c r="C275" s="43" t="s">
        <v>131</v>
      </c>
      <c r="D275" s="32" t="s">
        <v>143</v>
      </c>
      <c r="E275" s="43" t="s">
        <v>28</v>
      </c>
      <c r="F275" s="43"/>
      <c r="G275" s="17">
        <f t="shared" ref="G275:H276" si="94">G276</f>
        <v>2356.6</v>
      </c>
      <c r="H275" s="17">
        <f t="shared" si="94"/>
        <v>2349.1999999999998</v>
      </c>
      <c r="I275" s="13">
        <f t="shared" si="91"/>
        <v>99.685988288211831</v>
      </c>
    </row>
    <row r="276" spans="1:9" ht="16.5" customHeight="1">
      <c r="A276" s="18" t="s">
        <v>144</v>
      </c>
      <c r="B276" s="43" t="s">
        <v>129</v>
      </c>
      <c r="C276" s="43" t="s">
        <v>131</v>
      </c>
      <c r="D276" s="32" t="s">
        <v>143</v>
      </c>
      <c r="E276" s="43" t="s">
        <v>145</v>
      </c>
      <c r="F276" s="43"/>
      <c r="G276" s="17">
        <f t="shared" si="94"/>
        <v>2356.6</v>
      </c>
      <c r="H276" s="17">
        <f t="shared" si="94"/>
        <v>2349.1999999999998</v>
      </c>
      <c r="I276" s="13">
        <f t="shared" si="91"/>
        <v>99.685988288211831</v>
      </c>
    </row>
    <row r="277" spans="1:9">
      <c r="A277" s="18" t="s">
        <v>14</v>
      </c>
      <c r="B277" s="43" t="s">
        <v>129</v>
      </c>
      <c r="C277" s="43" t="s">
        <v>131</v>
      </c>
      <c r="D277" s="32" t="s">
        <v>143</v>
      </c>
      <c r="E277" s="43" t="s">
        <v>145</v>
      </c>
      <c r="F277" s="43" t="s">
        <v>15</v>
      </c>
      <c r="G277" s="21">
        <v>2356.6</v>
      </c>
      <c r="H277" s="21">
        <v>2349.1999999999998</v>
      </c>
      <c r="I277" s="13">
        <f t="shared" si="91"/>
        <v>99.685988288211831</v>
      </c>
    </row>
    <row r="278" spans="1:9" ht="27.75" customHeight="1">
      <c r="A278" s="18" t="s">
        <v>44</v>
      </c>
      <c r="B278" s="43" t="s">
        <v>129</v>
      </c>
      <c r="C278" s="43" t="s">
        <v>131</v>
      </c>
      <c r="D278" s="32" t="s">
        <v>143</v>
      </c>
      <c r="E278" s="43" t="s">
        <v>45</v>
      </c>
      <c r="F278" s="43"/>
      <c r="G278" s="17">
        <f t="shared" ref="G278:H279" si="95">G279</f>
        <v>203.2</v>
      </c>
      <c r="H278" s="17">
        <f t="shared" si="95"/>
        <v>191.4</v>
      </c>
      <c r="I278" s="13">
        <f t="shared" si="91"/>
        <v>94.192913385826785</v>
      </c>
    </row>
    <row r="279" spans="1:9" ht="27.75" customHeight="1">
      <c r="A279" s="18" t="s">
        <v>46</v>
      </c>
      <c r="B279" s="43" t="s">
        <v>129</v>
      </c>
      <c r="C279" s="43" t="s">
        <v>131</v>
      </c>
      <c r="D279" s="32" t="s">
        <v>143</v>
      </c>
      <c r="E279" s="43" t="s">
        <v>53</v>
      </c>
      <c r="F279" s="43"/>
      <c r="G279" s="17">
        <f t="shared" si="95"/>
        <v>203.2</v>
      </c>
      <c r="H279" s="17">
        <f t="shared" si="95"/>
        <v>191.4</v>
      </c>
      <c r="I279" s="13">
        <f t="shared" si="91"/>
        <v>94.192913385826785</v>
      </c>
    </row>
    <row r="280" spans="1:9">
      <c r="A280" s="18" t="s">
        <v>14</v>
      </c>
      <c r="B280" s="43" t="s">
        <v>129</v>
      </c>
      <c r="C280" s="43" t="s">
        <v>131</v>
      </c>
      <c r="D280" s="32" t="s">
        <v>143</v>
      </c>
      <c r="E280" s="43" t="s">
        <v>53</v>
      </c>
      <c r="F280" s="43" t="s">
        <v>15</v>
      </c>
      <c r="G280" s="79">
        <v>203.2</v>
      </c>
      <c r="H280" s="79">
        <v>191.4</v>
      </c>
      <c r="I280" s="13">
        <f t="shared" si="91"/>
        <v>94.192913385826785</v>
      </c>
    </row>
    <row r="281" spans="1:9">
      <c r="A281" s="18" t="s">
        <v>56</v>
      </c>
      <c r="B281" s="43" t="s">
        <v>129</v>
      </c>
      <c r="C281" s="43" t="s">
        <v>131</v>
      </c>
      <c r="D281" s="32" t="s">
        <v>143</v>
      </c>
      <c r="E281" s="43" t="s">
        <v>57</v>
      </c>
      <c r="F281" s="43"/>
      <c r="G281" s="17">
        <f t="shared" ref="G281:H282" si="96">G282</f>
        <v>1.1000000000000001</v>
      </c>
      <c r="H281" s="17">
        <f t="shared" si="96"/>
        <v>0</v>
      </c>
      <c r="I281" s="13">
        <f t="shared" si="91"/>
        <v>0</v>
      </c>
    </row>
    <row r="282" spans="1:9" ht="14.25" customHeight="1">
      <c r="A282" s="18" t="s">
        <v>80</v>
      </c>
      <c r="B282" s="43" t="s">
        <v>129</v>
      </c>
      <c r="C282" s="43" t="s">
        <v>131</v>
      </c>
      <c r="D282" s="32" t="s">
        <v>143</v>
      </c>
      <c r="E282" s="43" t="s">
        <v>81</v>
      </c>
      <c r="F282" s="43"/>
      <c r="G282" s="17">
        <f t="shared" si="96"/>
        <v>1.1000000000000001</v>
      </c>
      <c r="H282" s="17">
        <f t="shared" si="96"/>
        <v>0</v>
      </c>
      <c r="I282" s="13">
        <f t="shared" si="91"/>
        <v>0</v>
      </c>
    </row>
    <row r="283" spans="1:9">
      <c r="A283" s="18" t="s">
        <v>82</v>
      </c>
      <c r="B283" s="43" t="s">
        <v>129</v>
      </c>
      <c r="C283" s="43" t="s">
        <v>131</v>
      </c>
      <c r="D283" s="32" t="s">
        <v>143</v>
      </c>
      <c r="E283" s="43" t="s">
        <v>81</v>
      </c>
      <c r="F283" s="43" t="s">
        <v>15</v>
      </c>
      <c r="G283" s="20">
        <v>1.1000000000000001</v>
      </c>
      <c r="H283" s="20"/>
      <c r="I283" s="13">
        <f t="shared" si="91"/>
        <v>0</v>
      </c>
    </row>
    <row r="284" spans="1:9" ht="59.25" customHeight="1">
      <c r="A284" s="65" t="s">
        <v>228</v>
      </c>
      <c r="B284" s="43" t="s">
        <v>129</v>
      </c>
      <c r="C284" s="43" t="s">
        <v>131</v>
      </c>
      <c r="D284" s="8" t="s">
        <v>229</v>
      </c>
      <c r="E284" s="19"/>
      <c r="F284" s="19"/>
      <c r="G284" s="17">
        <f t="shared" ref="G284:H284" si="97">G288+G285</f>
        <v>14</v>
      </c>
      <c r="H284" s="17">
        <f t="shared" si="97"/>
        <v>0</v>
      </c>
      <c r="I284" s="13">
        <f t="shared" si="91"/>
        <v>0</v>
      </c>
    </row>
    <row r="285" spans="1:9" ht="25.5" hidden="1" customHeight="1">
      <c r="A285" s="28" t="s">
        <v>186</v>
      </c>
      <c r="B285" s="43" t="s">
        <v>129</v>
      </c>
      <c r="C285" s="43" t="s">
        <v>131</v>
      </c>
      <c r="D285" s="8" t="s">
        <v>229</v>
      </c>
      <c r="E285" s="19" t="s">
        <v>45</v>
      </c>
      <c r="F285" s="19"/>
      <c r="G285" s="17">
        <f t="shared" ref="G285:H286" si="98">G286</f>
        <v>0</v>
      </c>
      <c r="H285" s="17">
        <f t="shared" si="98"/>
        <v>0</v>
      </c>
      <c r="I285" s="13" t="e">
        <f t="shared" si="91"/>
        <v>#DIV/0!</v>
      </c>
    </row>
    <row r="286" spans="1:9" ht="26.25" hidden="1" customHeight="1">
      <c r="A286" s="28" t="s">
        <v>174</v>
      </c>
      <c r="B286" s="43" t="s">
        <v>129</v>
      </c>
      <c r="C286" s="43" t="s">
        <v>131</v>
      </c>
      <c r="D286" s="8" t="s">
        <v>229</v>
      </c>
      <c r="E286" s="19" t="s">
        <v>53</v>
      </c>
      <c r="F286" s="19"/>
      <c r="G286" s="17">
        <f t="shared" si="98"/>
        <v>0</v>
      </c>
      <c r="H286" s="17">
        <f t="shared" si="98"/>
        <v>0</v>
      </c>
      <c r="I286" s="13" t="e">
        <f t="shared" si="91"/>
        <v>#DIV/0!</v>
      </c>
    </row>
    <row r="287" spans="1:9" hidden="1">
      <c r="A287" s="50" t="s">
        <v>14</v>
      </c>
      <c r="B287" s="43" t="s">
        <v>129</v>
      </c>
      <c r="C287" s="43" t="s">
        <v>131</v>
      </c>
      <c r="D287" s="8" t="s">
        <v>229</v>
      </c>
      <c r="E287" s="19" t="s">
        <v>53</v>
      </c>
      <c r="F287" s="19" t="s">
        <v>15</v>
      </c>
      <c r="G287" s="17"/>
      <c r="H287" s="17"/>
      <c r="I287" s="13" t="e">
        <f t="shared" si="91"/>
        <v>#DIV/0!</v>
      </c>
    </row>
    <row r="288" spans="1:9">
      <c r="A288" s="42" t="s">
        <v>123</v>
      </c>
      <c r="B288" s="43" t="s">
        <v>129</v>
      </c>
      <c r="C288" s="43" t="s">
        <v>131</v>
      </c>
      <c r="D288" s="8" t="s">
        <v>229</v>
      </c>
      <c r="E288" s="19" t="s">
        <v>124</v>
      </c>
      <c r="F288" s="19"/>
      <c r="G288" s="17">
        <f t="shared" ref="G288:H289" si="99">G289</f>
        <v>14</v>
      </c>
      <c r="H288" s="17">
        <f t="shared" si="99"/>
        <v>0</v>
      </c>
      <c r="I288" s="13">
        <f t="shared" si="91"/>
        <v>0</v>
      </c>
    </row>
    <row r="289" spans="1:9">
      <c r="A289" s="42" t="s">
        <v>162</v>
      </c>
      <c r="B289" s="43" t="s">
        <v>129</v>
      </c>
      <c r="C289" s="43" t="s">
        <v>131</v>
      </c>
      <c r="D289" s="8" t="s">
        <v>229</v>
      </c>
      <c r="E289" s="19" t="s">
        <v>163</v>
      </c>
      <c r="F289" s="19"/>
      <c r="G289" s="17">
        <f t="shared" si="99"/>
        <v>14</v>
      </c>
      <c r="H289" s="17">
        <f t="shared" si="99"/>
        <v>0</v>
      </c>
      <c r="I289" s="13">
        <f t="shared" si="91"/>
        <v>0</v>
      </c>
    </row>
    <row r="290" spans="1:9">
      <c r="A290" s="18" t="s">
        <v>14</v>
      </c>
      <c r="B290" s="43" t="s">
        <v>129</v>
      </c>
      <c r="C290" s="43" t="s">
        <v>131</v>
      </c>
      <c r="D290" s="8" t="s">
        <v>229</v>
      </c>
      <c r="E290" s="19" t="s">
        <v>163</v>
      </c>
      <c r="F290" s="19" t="s">
        <v>15</v>
      </c>
      <c r="G290" s="17">
        <v>14</v>
      </c>
      <c r="H290" s="17">
        <v>0</v>
      </c>
      <c r="I290" s="13">
        <f t="shared" si="91"/>
        <v>0</v>
      </c>
    </row>
    <row r="291" spans="1:9" ht="15" customHeight="1">
      <c r="A291" s="14" t="s">
        <v>146</v>
      </c>
      <c r="B291" s="15" t="s">
        <v>147</v>
      </c>
      <c r="C291" s="15"/>
      <c r="D291" s="15"/>
      <c r="E291" s="15"/>
      <c r="F291" s="15"/>
      <c r="G291" s="16">
        <f t="shared" ref="G291:H291" si="100">G292+G293+G294</f>
        <v>56332.2</v>
      </c>
      <c r="H291" s="16">
        <f t="shared" si="100"/>
        <v>42755.6</v>
      </c>
      <c r="I291" s="13">
        <f t="shared" si="91"/>
        <v>75.899041755869646</v>
      </c>
    </row>
    <row r="292" spans="1:9">
      <c r="A292" s="11" t="s">
        <v>14</v>
      </c>
      <c r="B292" s="15" t="s">
        <v>147</v>
      </c>
      <c r="C292" s="15"/>
      <c r="D292" s="15"/>
      <c r="E292" s="15"/>
      <c r="F292" s="15" t="s">
        <v>15</v>
      </c>
      <c r="G292" s="16">
        <f>G316+G334+G342+G346+G360+G367+G372+G337+G322+G355+G307+G310</f>
        <v>16732.2</v>
      </c>
      <c r="H292" s="16">
        <f t="shared" ref="H292" si="101">H316+H334+H342+H346+H360+H367+H372+H337+H322+H355+H307+H310</f>
        <v>15834.599999999999</v>
      </c>
      <c r="I292" s="13">
        <f t="shared" si="91"/>
        <v>94.635493240578043</v>
      </c>
    </row>
    <row r="293" spans="1:9">
      <c r="A293" s="11" t="s">
        <v>16</v>
      </c>
      <c r="B293" s="15" t="s">
        <v>147</v>
      </c>
      <c r="C293" s="15"/>
      <c r="D293" s="15"/>
      <c r="E293" s="15"/>
      <c r="F293" s="15" t="s">
        <v>8</v>
      </c>
      <c r="G293" s="16">
        <f>G350+G376+G302</f>
        <v>39600</v>
      </c>
      <c r="H293" s="16">
        <f>H350+H376+H302</f>
        <v>26921</v>
      </c>
      <c r="I293" s="13">
        <f t="shared" si="91"/>
        <v>67.982323232323225</v>
      </c>
    </row>
    <row r="294" spans="1:9" hidden="1">
      <c r="A294" s="11" t="s">
        <v>17</v>
      </c>
      <c r="B294" s="15" t="s">
        <v>147</v>
      </c>
      <c r="C294" s="15"/>
      <c r="D294" s="15"/>
      <c r="E294" s="15"/>
      <c r="F294" s="15" t="s">
        <v>9</v>
      </c>
      <c r="G294" s="16"/>
      <c r="H294" s="16"/>
      <c r="I294" s="13" t="e">
        <f t="shared" si="91"/>
        <v>#DIV/0!</v>
      </c>
    </row>
    <row r="295" spans="1:9" hidden="1">
      <c r="A295" s="130" t="s">
        <v>538</v>
      </c>
      <c r="B295" s="15" t="s">
        <v>147</v>
      </c>
      <c r="C295" s="15" t="s">
        <v>539</v>
      </c>
      <c r="D295" s="15"/>
      <c r="E295" s="15"/>
      <c r="F295" s="15"/>
      <c r="G295" s="16">
        <f t="shared" ref="G295:H301" si="102">G296</f>
        <v>0</v>
      </c>
      <c r="H295" s="16">
        <f t="shared" si="102"/>
        <v>0</v>
      </c>
      <c r="I295" s="13" t="e">
        <f t="shared" si="91"/>
        <v>#DIV/0!</v>
      </c>
    </row>
    <row r="296" spans="1:9" ht="25.5" hidden="1">
      <c r="A296" s="131" t="s">
        <v>202</v>
      </c>
      <c r="B296" s="19" t="s">
        <v>147</v>
      </c>
      <c r="C296" s="19" t="s">
        <v>539</v>
      </c>
      <c r="D296" s="132" t="s">
        <v>540</v>
      </c>
      <c r="E296" s="132"/>
      <c r="F296" s="132"/>
      <c r="G296" s="17">
        <f t="shared" si="102"/>
        <v>0</v>
      </c>
      <c r="H296" s="17">
        <f t="shared" si="102"/>
        <v>0</v>
      </c>
      <c r="I296" s="13" t="e">
        <f t="shared" si="91"/>
        <v>#DIV/0!</v>
      </c>
    </row>
    <row r="297" spans="1:9" ht="38.25" hidden="1">
      <c r="A297" s="131" t="s">
        <v>546</v>
      </c>
      <c r="B297" s="19" t="s">
        <v>147</v>
      </c>
      <c r="C297" s="19" t="s">
        <v>539</v>
      </c>
      <c r="D297" s="132" t="s">
        <v>541</v>
      </c>
      <c r="E297" s="132"/>
      <c r="F297" s="132"/>
      <c r="G297" s="17">
        <f t="shared" si="102"/>
        <v>0</v>
      </c>
      <c r="H297" s="17">
        <f t="shared" si="102"/>
        <v>0</v>
      </c>
      <c r="I297" s="13" t="e">
        <f t="shared" si="91"/>
        <v>#DIV/0!</v>
      </c>
    </row>
    <row r="298" spans="1:9" ht="25.5" hidden="1">
      <c r="A298" s="131" t="s">
        <v>545</v>
      </c>
      <c r="B298" s="19" t="s">
        <v>147</v>
      </c>
      <c r="C298" s="19" t="s">
        <v>539</v>
      </c>
      <c r="D298" s="132" t="s">
        <v>542</v>
      </c>
      <c r="E298" s="132"/>
      <c r="F298" s="132"/>
      <c r="G298" s="17">
        <f t="shared" si="102"/>
        <v>0</v>
      </c>
      <c r="H298" s="17">
        <f t="shared" si="102"/>
        <v>0</v>
      </c>
      <c r="I298" s="13" t="e">
        <f t="shared" si="91"/>
        <v>#DIV/0!</v>
      </c>
    </row>
    <row r="299" spans="1:9" ht="76.5" hidden="1">
      <c r="A299" s="131" t="s">
        <v>547</v>
      </c>
      <c r="B299" s="19" t="s">
        <v>147</v>
      </c>
      <c r="C299" s="19" t="s">
        <v>539</v>
      </c>
      <c r="D299" s="132" t="s">
        <v>548</v>
      </c>
      <c r="E299" s="132"/>
      <c r="F299" s="132"/>
      <c r="G299" s="17">
        <f t="shared" si="102"/>
        <v>0</v>
      </c>
      <c r="H299" s="17">
        <f t="shared" si="102"/>
        <v>0</v>
      </c>
      <c r="I299" s="13" t="e">
        <f t="shared" si="91"/>
        <v>#DIV/0!</v>
      </c>
    </row>
    <row r="300" spans="1:9" ht="25.5" hidden="1">
      <c r="A300" s="131" t="s">
        <v>44</v>
      </c>
      <c r="B300" s="19" t="s">
        <v>147</v>
      </c>
      <c r="C300" s="19" t="s">
        <v>539</v>
      </c>
      <c r="D300" s="132" t="s">
        <v>548</v>
      </c>
      <c r="E300" s="132" t="s">
        <v>45</v>
      </c>
      <c r="F300" s="132"/>
      <c r="G300" s="17">
        <f t="shared" si="102"/>
        <v>0</v>
      </c>
      <c r="H300" s="17">
        <f t="shared" si="102"/>
        <v>0</v>
      </c>
      <c r="I300" s="13" t="e">
        <f t="shared" si="91"/>
        <v>#DIV/0!</v>
      </c>
    </row>
    <row r="301" spans="1:9" ht="38.25" hidden="1">
      <c r="A301" s="131" t="s">
        <v>46</v>
      </c>
      <c r="B301" s="19" t="s">
        <v>147</v>
      </c>
      <c r="C301" s="19" t="s">
        <v>539</v>
      </c>
      <c r="D301" s="132" t="s">
        <v>548</v>
      </c>
      <c r="E301" s="132" t="s">
        <v>53</v>
      </c>
      <c r="F301" s="132"/>
      <c r="G301" s="17">
        <f t="shared" si="102"/>
        <v>0</v>
      </c>
      <c r="H301" s="17">
        <f t="shared" si="102"/>
        <v>0</v>
      </c>
      <c r="I301" s="13" t="e">
        <f t="shared" si="91"/>
        <v>#DIV/0!</v>
      </c>
    </row>
    <row r="302" spans="1:9" hidden="1">
      <c r="A302" s="131" t="s">
        <v>16</v>
      </c>
      <c r="B302" s="19" t="s">
        <v>147</v>
      </c>
      <c r="C302" s="19" t="s">
        <v>539</v>
      </c>
      <c r="D302" s="132" t="s">
        <v>548</v>
      </c>
      <c r="E302" s="132" t="s">
        <v>53</v>
      </c>
      <c r="F302" s="132" t="s">
        <v>8</v>
      </c>
      <c r="G302" s="17">
        <v>0</v>
      </c>
      <c r="H302" s="17">
        <v>0</v>
      </c>
      <c r="I302" s="13" t="e">
        <f t="shared" si="91"/>
        <v>#DIV/0!</v>
      </c>
    </row>
    <row r="303" spans="1:9">
      <c r="A303" s="135" t="s">
        <v>550</v>
      </c>
      <c r="B303" s="135" t="s">
        <v>147</v>
      </c>
      <c r="C303" s="136" t="s">
        <v>552</v>
      </c>
      <c r="D303" s="137"/>
      <c r="E303" s="137"/>
      <c r="F303" s="137"/>
      <c r="G303" s="20">
        <f>G304</f>
        <v>480.7</v>
      </c>
      <c r="H303" s="20">
        <f t="shared" ref="H303:H306" si="103">H304</f>
        <v>423.9</v>
      </c>
      <c r="I303" s="13">
        <f t="shared" si="91"/>
        <v>88.18389848138132</v>
      </c>
    </row>
    <row r="304" spans="1:9" ht="49.5" customHeight="1">
      <c r="A304" s="127" t="s">
        <v>551</v>
      </c>
      <c r="B304" s="127" t="s">
        <v>147</v>
      </c>
      <c r="C304" s="138" t="s">
        <v>552</v>
      </c>
      <c r="D304" s="63" t="s">
        <v>553</v>
      </c>
      <c r="E304" s="137"/>
      <c r="F304" s="137"/>
      <c r="G304" s="20">
        <f>G305+G308</f>
        <v>480.7</v>
      </c>
      <c r="H304" s="20">
        <f t="shared" ref="H304" si="104">H305+H308</f>
        <v>423.9</v>
      </c>
      <c r="I304" s="13">
        <f t="shared" si="91"/>
        <v>88.18389848138132</v>
      </c>
    </row>
    <row r="305" spans="1:9" ht="25.5">
      <c r="A305" s="51" t="s">
        <v>44</v>
      </c>
      <c r="B305" s="127" t="s">
        <v>147</v>
      </c>
      <c r="C305" s="138" t="s">
        <v>552</v>
      </c>
      <c r="D305" s="63" t="s">
        <v>553</v>
      </c>
      <c r="E305" s="63" t="s">
        <v>45</v>
      </c>
      <c r="F305" s="63"/>
      <c r="G305" s="20">
        <f>G306</f>
        <v>430.7</v>
      </c>
      <c r="H305" s="20">
        <f t="shared" si="103"/>
        <v>373.9</v>
      </c>
      <c r="I305" s="13">
        <f t="shared" si="91"/>
        <v>86.812166241003013</v>
      </c>
    </row>
    <row r="306" spans="1:9" ht="25.5">
      <c r="A306" s="51" t="s">
        <v>156</v>
      </c>
      <c r="B306" s="127" t="s">
        <v>147</v>
      </c>
      <c r="C306" s="138" t="s">
        <v>552</v>
      </c>
      <c r="D306" s="63" t="s">
        <v>553</v>
      </c>
      <c r="E306" s="63" t="s">
        <v>53</v>
      </c>
      <c r="F306" s="63"/>
      <c r="G306" s="20">
        <f>G307</f>
        <v>430.7</v>
      </c>
      <c r="H306" s="20">
        <f t="shared" si="103"/>
        <v>373.9</v>
      </c>
      <c r="I306" s="13">
        <f t="shared" si="91"/>
        <v>86.812166241003013</v>
      </c>
    </row>
    <row r="307" spans="1:9">
      <c r="A307" s="52" t="s">
        <v>14</v>
      </c>
      <c r="B307" s="127" t="s">
        <v>147</v>
      </c>
      <c r="C307" s="138" t="s">
        <v>552</v>
      </c>
      <c r="D307" s="63" t="s">
        <v>553</v>
      </c>
      <c r="E307" s="63" t="s">
        <v>53</v>
      </c>
      <c r="F307" s="63" t="s">
        <v>15</v>
      </c>
      <c r="G307" s="123">
        <v>430.7</v>
      </c>
      <c r="H307" s="123">
        <v>373.9</v>
      </c>
      <c r="I307" s="13">
        <f t="shared" si="91"/>
        <v>86.812166241003013</v>
      </c>
    </row>
    <row r="308" spans="1:9">
      <c r="A308" s="131" t="s">
        <v>56</v>
      </c>
      <c r="B308" s="127" t="s">
        <v>147</v>
      </c>
      <c r="C308" s="138" t="s">
        <v>552</v>
      </c>
      <c r="D308" s="63" t="s">
        <v>553</v>
      </c>
      <c r="E308" s="63" t="s">
        <v>57</v>
      </c>
      <c r="F308" s="63"/>
      <c r="G308" s="20">
        <f>G309</f>
        <v>50</v>
      </c>
      <c r="H308" s="20">
        <f t="shared" ref="H308:H309" si="105">H309</f>
        <v>50</v>
      </c>
      <c r="I308" s="13">
        <f t="shared" si="91"/>
        <v>100</v>
      </c>
    </row>
    <row r="309" spans="1:9">
      <c r="A309" s="131" t="s">
        <v>80</v>
      </c>
      <c r="B309" s="127" t="s">
        <v>147</v>
      </c>
      <c r="C309" s="138" t="s">
        <v>552</v>
      </c>
      <c r="D309" s="63" t="s">
        <v>553</v>
      </c>
      <c r="E309" s="63" t="s">
        <v>81</v>
      </c>
      <c r="F309" s="63"/>
      <c r="G309" s="20">
        <f>G310</f>
        <v>50</v>
      </c>
      <c r="H309" s="20">
        <f t="shared" si="105"/>
        <v>50</v>
      </c>
      <c r="I309" s="13">
        <f t="shared" si="91"/>
        <v>100</v>
      </c>
    </row>
    <row r="310" spans="1:9">
      <c r="A310" s="52" t="s">
        <v>14</v>
      </c>
      <c r="B310" s="127" t="s">
        <v>147</v>
      </c>
      <c r="C310" s="138" t="s">
        <v>552</v>
      </c>
      <c r="D310" s="63" t="s">
        <v>553</v>
      </c>
      <c r="E310" s="63" t="s">
        <v>81</v>
      </c>
      <c r="F310" s="63" t="s">
        <v>15</v>
      </c>
      <c r="G310" s="20">
        <v>50</v>
      </c>
      <c r="H310" s="20">
        <v>50</v>
      </c>
      <c r="I310" s="13">
        <f t="shared" si="91"/>
        <v>100</v>
      </c>
    </row>
    <row r="311" spans="1:9">
      <c r="A311" s="14" t="s">
        <v>148</v>
      </c>
      <c r="B311" s="15" t="s">
        <v>147</v>
      </c>
      <c r="C311" s="15" t="s">
        <v>149</v>
      </c>
      <c r="D311" s="15"/>
      <c r="E311" s="15"/>
      <c r="F311" s="15"/>
      <c r="G311" s="16">
        <f t="shared" ref="G311:H315" si="106">G312</f>
        <v>2246.1999999999998</v>
      </c>
      <c r="H311" s="16">
        <f t="shared" si="106"/>
        <v>2057.6</v>
      </c>
      <c r="I311" s="13">
        <f t="shared" si="91"/>
        <v>91.603597186359181</v>
      </c>
    </row>
    <row r="312" spans="1:9" ht="24">
      <c r="A312" s="14" t="s">
        <v>23</v>
      </c>
      <c r="B312" s="19" t="s">
        <v>147</v>
      </c>
      <c r="C312" s="19" t="s">
        <v>149</v>
      </c>
      <c r="D312" s="19" t="s">
        <v>24</v>
      </c>
      <c r="E312" s="19"/>
      <c r="F312" s="19"/>
      <c r="G312" s="17">
        <f t="shared" si="106"/>
        <v>2246.1999999999998</v>
      </c>
      <c r="H312" s="17">
        <f t="shared" si="106"/>
        <v>2057.6</v>
      </c>
      <c r="I312" s="13">
        <f t="shared" si="91"/>
        <v>91.603597186359181</v>
      </c>
    </row>
    <row r="313" spans="1:9" ht="24">
      <c r="A313" s="50" t="s">
        <v>150</v>
      </c>
      <c r="B313" s="19" t="s">
        <v>147</v>
      </c>
      <c r="C313" s="19" t="s">
        <v>149</v>
      </c>
      <c r="D313" s="32" t="s">
        <v>151</v>
      </c>
      <c r="E313" s="19"/>
      <c r="F313" s="19"/>
      <c r="G313" s="17">
        <f t="shared" si="106"/>
        <v>2246.1999999999998</v>
      </c>
      <c r="H313" s="17">
        <f t="shared" si="106"/>
        <v>2057.6</v>
      </c>
      <c r="I313" s="13">
        <f t="shared" si="91"/>
        <v>91.603597186359181</v>
      </c>
    </row>
    <row r="314" spans="1:9" ht="26.25" customHeight="1">
      <c r="A314" s="18" t="s">
        <v>44</v>
      </c>
      <c r="B314" s="19" t="s">
        <v>147</v>
      </c>
      <c r="C314" s="19" t="s">
        <v>149</v>
      </c>
      <c r="D314" s="32" t="s">
        <v>151</v>
      </c>
      <c r="E314" s="43" t="s">
        <v>45</v>
      </c>
      <c r="F314" s="43"/>
      <c r="G314" s="17">
        <f t="shared" si="106"/>
        <v>2246.1999999999998</v>
      </c>
      <c r="H314" s="17">
        <f t="shared" si="106"/>
        <v>2057.6</v>
      </c>
      <c r="I314" s="13">
        <f t="shared" si="91"/>
        <v>91.603597186359181</v>
      </c>
    </row>
    <row r="315" spans="1:9" ht="39" customHeight="1">
      <c r="A315" s="18" t="s">
        <v>46</v>
      </c>
      <c r="B315" s="19" t="s">
        <v>147</v>
      </c>
      <c r="C315" s="19" t="s">
        <v>149</v>
      </c>
      <c r="D315" s="32" t="s">
        <v>151</v>
      </c>
      <c r="E315" s="43" t="s">
        <v>53</v>
      </c>
      <c r="F315" s="43"/>
      <c r="G315" s="17">
        <f t="shared" si="106"/>
        <v>2246.1999999999998</v>
      </c>
      <c r="H315" s="17">
        <f t="shared" si="106"/>
        <v>2057.6</v>
      </c>
      <c r="I315" s="13">
        <f t="shared" si="91"/>
        <v>91.603597186359181</v>
      </c>
    </row>
    <row r="316" spans="1:9">
      <c r="A316" s="18" t="s">
        <v>14</v>
      </c>
      <c r="B316" s="19" t="s">
        <v>147</v>
      </c>
      <c r="C316" s="19" t="s">
        <v>149</v>
      </c>
      <c r="D316" s="32" t="s">
        <v>151</v>
      </c>
      <c r="E316" s="43" t="s">
        <v>53</v>
      </c>
      <c r="F316" s="43" t="s">
        <v>15</v>
      </c>
      <c r="G316" s="79">
        <v>2246.1999999999998</v>
      </c>
      <c r="H316" s="79">
        <v>2057.6</v>
      </c>
      <c r="I316" s="13">
        <f t="shared" si="91"/>
        <v>91.603597186359181</v>
      </c>
    </row>
    <row r="317" spans="1:9">
      <c r="A317" s="33" t="s">
        <v>152</v>
      </c>
      <c r="B317" s="34" t="s">
        <v>147</v>
      </c>
      <c r="C317" s="34" t="s">
        <v>153</v>
      </c>
      <c r="D317" s="34"/>
      <c r="E317" s="34"/>
      <c r="F317" s="34"/>
      <c r="G317" s="16">
        <f t="shared" ref="G317:H317" si="107">G329+G318</f>
        <v>53505.3</v>
      </c>
      <c r="H317" s="16">
        <f t="shared" si="107"/>
        <v>40194.1</v>
      </c>
      <c r="I317" s="13">
        <f t="shared" si="91"/>
        <v>75.121716914025342</v>
      </c>
    </row>
    <row r="318" spans="1:9" ht="27.75" customHeight="1">
      <c r="A318" s="14" t="s">
        <v>23</v>
      </c>
      <c r="B318" s="34" t="s">
        <v>147</v>
      </c>
      <c r="C318" s="34" t="s">
        <v>153</v>
      </c>
      <c r="D318" s="34" t="s">
        <v>24</v>
      </c>
      <c r="E318" s="34"/>
      <c r="F318" s="34"/>
      <c r="G318" s="16">
        <f t="shared" ref="G318:H321" si="108">G319</f>
        <v>300</v>
      </c>
      <c r="H318" s="16">
        <f t="shared" si="108"/>
        <v>300</v>
      </c>
      <c r="I318" s="13">
        <f t="shared" si="91"/>
        <v>100</v>
      </c>
    </row>
    <row r="319" spans="1:9" ht="24" customHeight="1">
      <c r="A319" s="70" t="s">
        <v>154</v>
      </c>
      <c r="B319" s="34" t="s">
        <v>147</v>
      </c>
      <c r="C319" s="34" t="s">
        <v>153</v>
      </c>
      <c r="D319" s="43" t="s">
        <v>155</v>
      </c>
      <c r="E319" s="43"/>
      <c r="F319" s="43"/>
      <c r="G319" s="17">
        <f t="shared" si="108"/>
        <v>300</v>
      </c>
      <c r="H319" s="17">
        <f t="shared" si="108"/>
        <v>300</v>
      </c>
      <c r="I319" s="13">
        <f t="shared" si="91"/>
        <v>100</v>
      </c>
    </row>
    <row r="320" spans="1:9" ht="24.75" customHeight="1">
      <c r="A320" s="42" t="s">
        <v>44</v>
      </c>
      <c r="B320" s="34" t="s">
        <v>147</v>
      </c>
      <c r="C320" s="34" t="s">
        <v>153</v>
      </c>
      <c r="D320" s="43" t="s">
        <v>155</v>
      </c>
      <c r="E320" s="43">
        <v>200</v>
      </c>
      <c r="F320" s="43"/>
      <c r="G320" s="17">
        <f t="shared" si="108"/>
        <v>300</v>
      </c>
      <c r="H320" s="17">
        <f t="shared" si="108"/>
        <v>300</v>
      </c>
      <c r="I320" s="13">
        <f t="shared" si="91"/>
        <v>100</v>
      </c>
    </row>
    <row r="321" spans="1:9" ht="27.75" customHeight="1">
      <c r="A321" s="42" t="s">
        <v>156</v>
      </c>
      <c r="B321" s="34" t="s">
        <v>147</v>
      </c>
      <c r="C321" s="34" t="s">
        <v>153</v>
      </c>
      <c r="D321" s="43" t="s">
        <v>155</v>
      </c>
      <c r="E321" s="43">
        <v>240</v>
      </c>
      <c r="F321" s="43"/>
      <c r="G321" s="17">
        <f t="shared" si="108"/>
        <v>300</v>
      </c>
      <c r="H321" s="17">
        <f t="shared" si="108"/>
        <v>300</v>
      </c>
      <c r="I321" s="13">
        <f t="shared" si="91"/>
        <v>100</v>
      </c>
    </row>
    <row r="322" spans="1:9" ht="13.5" customHeight="1">
      <c r="A322" s="71" t="s">
        <v>14</v>
      </c>
      <c r="B322" s="34" t="s">
        <v>147</v>
      </c>
      <c r="C322" s="34" t="s">
        <v>153</v>
      </c>
      <c r="D322" s="43" t="s">
        <v>155</v>
      </c>
      <c r="E322" s="43">
        <v>240</v>
      </c>
      <c r="F322" s="43">
        <v>1</v>
      </c>
      <c r="G322" s="17">
        <v>300</v>
      </c>
      <c r="H322" s="17">
        <v>300</v>
      </c>
      <c r="I322" s="13">
        <f t="shared" si="91"/>
        <v>100</v>
      </c>
    </row>
    <row r="323" spans="1:9" ht="50.25" hidden="1" customHeight="1">
      <c r="A323" s="35" t="s">
        <v>157</v>
      </c>
      <c r="B323" s="32" t="s">
        <v>147</v>
      </c>
      <c r="C323" s="32" t="s">
        <v>153</v>
      </c>
      <c r="D323" s="37" t="s">
        <v>158</v>
      </c>
      <c r="E323" s="36"/>
      <c r="F323" s="36"/>
      <c r="G323" s="17">
        <f>G324</f>
        <v>0</v>
      </c>
      <c r="H323" s="17"/>
      <c r="I323" s="13" t="e">
        <f t="shared" si="91"/>
        <v>#DIV/0!</v>
      </c>
    </row>
    <row r="324" spans="1:9" ht="36" hidden="1">
      <c r="A324" s="18" t="s">
        <v>159</v>
      </c>
      <c r="B324" s="32" t="s">
        <v>147</v>
      </c>
      <c r="C324" s="32" t="s">
        <v>153</v>
      </c>
      <c r="D324" s="32" t="s">
        <v>160</v>
      </c>
      <c r="E324" s="19"/>
      <c r="F324" s="19"/>
      <c r="G324" s="17">
        <f>G325</f>
        <v>0</v>
      </c>
      <c r="H324" s="17"/>
      <c r="I324" s="13" t="e">
        <f t="shared" si="91"/>
        <v>#DIV/0!</v>
      </c>
    </row>
    <row r="325" spans="1:9" hidden="1">
      <c r="A325" s="18" t="s">
        <v>134</v>
      </c>
      <c r="B325" s="32" t="s">
        <v>147</v>
      </c>
      <c r="C325" s="32" t="s">
        <v>153</v>
      </c>
      <c r="D325" s="32" t="s">
        <v>161</v>
      </c>
      <c r="E325" s="19"/>
      <c r="F325" s="19"/>
      <c r="G325" s="17">
        <f>G326</f>
        <v>0</v>
      </c>
      <c r="H325" s="17"/>
      <c r="I325" s="13" t="e">
        <f t="shared" si="91"/>
        <v>#DIV/0!</v>
      </c>
    </row>
    <row r="326" spans="1:9" hidden="1">
      <c r="A326" s="50" t="s">
        <v>123</v>
      </c>
      <c r="B326" s="32" t="s">
        <v>147</v>
      </c>
      <c r="C326" s="32" t="s">
        <v>153</v>
      </c>
      <c r="D326" s="32" t="s">
        <v>161</v>
      </c>
      <c r="E326" s="19" t="s">
        <v>124</v>
      </c>
      <c r="F326" s="19"/>
      <c r="G326" s="17">
        <f>G327</f>
        <v>0</v>
      </c>
      <c r="H326" s="17"/>
      <c r="I326" s="13" t="e">
        <f t="shared" si="91"/>
        <v>#DIV/0!</v>
      </c>
    </row>
    <row r="327" spans="1:9" hidden="1">
      <c r="A327" s="50" t="s">
        <v>162</v>
      </c>
      <c r="B327" s="32" t="s">
        <v>147</v>
      </c>
      <c r="C327" s="32" t="s">
        <v>153</v>
      </c>
      <c r="D327" s="32" t="s">
        <v>161</v>
      </c>
      <c r="E327" s="19" t="s">
        <v>163</v>
      </c>
      <c r="F327" s="19"/>
      <c r="G327" s="17">
        <f>G328</f>
        <v>0</v>
      </c>
      <c r="H327" s="17"/>
      <c r="I327" s="13" t="e">
        <f t="shared" si="91"/>
        <v>#DIV/0!</v>
      </c>
    </row>
    <row r="328" spans="1:9" hidden="1">
      <c r="A328" s="50" t="s">
        <v>14</v>
      </c>
      <c r="B328" s="32" t="s">
        <v>147</v>
      </c>
      <c r="C328" s="32" t="s">
        <v>153</v>
      </c>
      <c r="D328" s="32" t="s">
        <v>161</v>
      </c>
      <c r="E328" s="19" t="s">
        <v>163</v>
      </c>
      <c r="F328" s="19" t="s">
        <v>15</v>
      </c>
      <c r="G328" s="17"/>
      <c r="H328" s="17"/>
      <c r="I328" s="13" t="e">
        <f t="shared" si="91"/>
        <v>#DIV/0!</v>
      </c>
    </row>
    <row r="329" spans="1:9" ht="75.75" customHeight="1">
      <c r="A329" s="14" t="s">
        <v>537</v>
      </c>
      <c r="B329" s="34" t="s">
        <v>147</v>
      </c>
      <c r="C329" s="34" t="s">
        <v>153</v>
      </c>
      <c r="D329" s="27">
        <v>6100000000</v>
      </c>
      <c r="E329" s="34"/>
      <c r="F329" s="34"/>
      <c r="G329" s="16">
        <f>G330+G335+G338+G356</f>
        <v>53205.3</v>
      </c>
      <c r="H329" s="16">
        <f>H330+H335+H338+H356</f>
        <v>39894.1</v>
      </c>
      <c r="I329" s="13">
        <f t="shared" si="91"/>
        <v>74.981439818965399</v>
      </c>
    </row>
    <row r="330" spans="1:9" ht="28.5" customHeight="1">
      <c r="A330" s="53" t="s">
        <v>164</v>
      </c>
      <c r="B330" s="32" t="s">
        <v>147</v>
      </c>
      <c r="C330" s="32" t="s">
        <v>153</v>
      </c>
      <c r="D330" s="54" t="s">
        <v>165</v>
      </c>
      <c r="E330" s="32"/>
      <c r="F330" s="32"/>
      <c r="G330" s="17">
        <f>G331</f>
        <v>3578.8</v>
      </c>
      <c r="H330" s="17">
        <f>H331</f>
        <v>3577.1</v>
      </c>
      <c r="I330" s="13">
        <f t="shared" ref="I330:I393" si="109">H330/G330*100</f>
        <v>99.9524980440371</v>
      </c>
    </row>
    <row r="331" spans="1:9" ht="15.75" customHeight="1">
      <c r="A331" s="55" t="s">
        <v>134</v>
      </c>
      <c r="B331" s="32" t="s">
        <v>147</v>
      </c>
      <c r="C331" s="32" t="s">
        <v>153</v>
      </c>
      <c r="D331" s="27">
        <v>6100182130</v>
      </c>
      <c r="E331" s="32"/>
      <c r="F331" s="32"/>
      <c r="G331" s="17">
        <f>G332</f>
        <v>3578.8</v>
      </c>
      <c r="H331" s="17">
        <f>H332</f>
        <v>3577.1</v>
      </c>
      <c r="I331" s="13">
        <f t="shared" si="109"/>
        <v>99.9524980440371</v>
      </c>
    </row>
    <row r="332" spans="1:9" ht="26.25" customHeight="1">
      <c r="A332" s="28" t="s">
        <v>166</v>
      </c>
      <c r="B332" s="32" t="s">
        <v>147</v>
      </c>
      <c r="C332" s="32" t="s">
        <v>153</v>
      </c>
      <c r="D332" s="27">
        <v>6100182130</v>
      </c>
      <c r="E332" s="32" t="s">
        <v>45</v>
      </c>
      <c r="F332" s="32"/>
      <c r="G332" s="17">
        <f t="shared" ref="G332:H333" si="110">G333</f>
        <v>3578.8</v>
      </c>
      <c r="H332" s="17">
        <f t="shared" si="110"/>
        <v>3577.1</v>
      </c>
      <c r="I332" s="13">
        <f t="shared" si="109"/>
        <v>99.9524980440371</v>
      </c>
    </row>
    <row r="333" spans="1:9" ht="21.75" customHeight="1">
      <c r="A333" s="28" t="s">
        <v>156</v>
      </c>
      <c r="B333" s="32" t="s">
        <v>147</v>
      </c>
      <c r="C333" s="32" t="s">
        <v>153</v>
      </c>
      <c r="D333" s="27">
        <v>6100182130</v>
      </c>
      <c r="E333" s="32" t="s">
        <v>53</v>
      </c>
      <c r="F333" s="32"/>
      <c r="G333" s="17">
        <f t="shared" si="110"/>
        <v>3578.8</v>
      </c>
      <c r="H333" s="17">
        <f t="shared" si="110"/>
        <v>3577.1</v>
      </c>
      <c r="I333" s="13">
        <f t="shared" si="109"/>
        <v>99.9524980440371</v>
      </c>
    </row>
    <row r="334" spans="1:9">
      <c r="A334" s="50" t="s">
        <v>82</v>
      </c>
      <c r="B334" s="32" t="s">
        <v>147</v>
      </c>
      <c r="C334" s="32" t="s">
        <v>153</v>
      </c>
      <c r="D334" s="27">
        <v>6100182130</v>
      </c>
      <c r="E334" s="32" t="s">
        <v>53</v>
      </c>
      <c r="F334" s="32" t="s">
        <v>15</v>
      </c>
      <c r="G334" s="160">
        <v>3578.8</v>
      </c>
      <c r="H334" s="160">
        <v>3577.1</v>
      </c>
      <c r="I334" s="13">
        <f t="shared" si="109"/>
        <v>99.9524980440371</v>
      </c>
    </row>
    <row r="335" spans="1:9" ht="14.25" customHeight="1">
      <c r="A335" s="56" t="s">
        <v>123</v>
      </c>
      <c r="B335" s="32" t="s">
        <v>147</v>
      </c>
      <c r="C335" s="32" t="s">
        <v>153</v>
      </c>
      <c r="D335" s="27">
        <v>6100182130</v>
      </c>
      <c r="E335" s="32" t="s">
        <v>124</v>
      </c>
      <c r="F335" s="32"/>
      <c r="G335" s="17">
        <f t="shared" ref="G335:H336" si="111">G336</f>
        <v>2840.5</v>
      </c>
      <c r="H335" s="17">
        <f t="shared" si="111"/>
        <v>2478.1</v>
      </c>
      <c r="I335" s="13">
        <f t="shared" si="109"/>
        <v>87.241682802323524</v>
      </c>
    </row>
    <row r="336" spans="1:9" ht="14.25" customHeight="1">
      <c r="A336" s="56" t="s">
        <v>162</v>
      </c>
      <c r="B336" s="32" t="s">
        <v>147</v>
      </c>
      <c r="C336" s="32" t="s">
        <v>153</v>
      </c>
      <c r="D336" s="27">
        <v>6100182130</v>
      </c>
      <c r="E336" s="32" t="s">
        <v>163</v>
      </c>
      <c r="F336" s="32"/>
      <c r="G336" s="17">
        <f t="shared" si="111"/>
        <v>2840.5</v>
      </c>
      <c r="H336" s="17">
        <f t="shared" si="111"/>
        <v>2478.1</v>
      </c>
      <c r="I336" s="13">
        <f t="shared" si="109"/>
        <v>87.241682802323524</v>
      </c>
    </row>
    <row r="337" spans="1:9">
      <c r="A337" s="56" t="s">
        <v>14</v>
      </c>
      <c r="B337" s="32" t="s">
        <v>147</v>
      </c>
      <c r="C337" s="32" t="s">
        <v>153</v>
      </c>
      <c r="D337" s="27">
        <v>6100182130</v>
      </c>
      <c r="E337" s="32" t="s">
        <v>163</v>
      </c>
      <c r="F337" s="32" t="s">
        <v>15</v>
      </c>
      <c r="G337" s="79">
        <v>2840.5</v>
      </c>
      <c r="H337" s="79">
        <v>2478.1</v>
      </c>
      <c r="I337" s="13">
        <f t="shared" si="109"/>
        <v>87.241682802323524</v>
      </c>
    </row>
    <row r="338" spans="1:9" ht="24.75" customHeight="1">
      <c r="A338" s="50" t="s">
        <v>167</v>
      </c>
      <c r="B338" s="32" t="s">
        <v>147</v>
      </c>
      <c r="C338" s="32" t="s">
        <v>153</v>
      </c>
      <c r="D338" s="27">
        <v>6100200000</v>
      </c>
      <c r="E338" s="32"/>
      <c r="F338" s="32"/>
      <c r="G338" s="17">
        <f>G339+G343+G347+G351</f>
        <v>46643.5</v>
      </c>
      <c r="H338" s="17">
        <f>H339+H343+H347+H351</f>
        <v>33737.4</v>
      </c>
      <c r="I338" s="13">
        <f t="shared" si="109"/>
        <v>72.330335416510337</v>
      </c>
    </row>
    <row r="339" spans="1:9" ht="14.25" customHeight="1">
      <c r="A339" s="50" t="s">
        <v>134</v>
      </c>
      <c r="B339" s="32" t="s">
        <v>147</v>
      </c>
      <c r="C339" s="32" t="s">
        <v>153</v>
      </c>
      <c r="D339" s="27">
        <v>6100282130</v>
      </c>
      <c r="E339" s="32"/>
      <c r="F339" s="32"/>
      <c r="G339" s="17">
        <f>G340</f>
        <v>6633.4</v>
      </c>
      <c r="H339" s="17">
        <f>H340</f>
        <v>6533.4</v>
      </c>
      <c r="I339" s="13">
        <f t="shared" si="109"/>
        <v>98.492477462538062</v>
      </c>
    </row>
    <row r="340" spans="1:9" ht="27" customHeight="1">
      <c r="A340" s="28" t="s">
        <v>166</v>
      </c>
      <c r="B340" s="32" t="s">
        <v>147</v>
      </c>
      <c r="C340" s="32" t="s">
        <v>153</v>
      </c>
      <c r="D340" s="27">
        <v>6100282130</v>
      </c>
      <c r="E340" s="32" t="s">
        <v>45</v>
      </c>
      <c r="F340" s="32"/>
      <c r="G340" s="17">
        <f t="shared" ref="G340:H341" si="112">G341</f>
        <v>6633.4</v>
      </c>
      <c r="H340" s="17">
        <f t="shared" si="112"/>
        <v>6533.4</v>
      </c>
      <c r="I340" s="13">
        <f t="shared" si="109"/>
        <v>98.492477462538062</v>
      </c>
    </row>
    <row r="341" spans="1:9" ht="21.75" customHeight="1">
      <c r="A341" s="28" t="s">
        <v>156</v>
      </c>
      <c r="B341" s="32" t="s">
        <v>147</v>
      </c>
      <c r="C341" s="32" t="s">
        <v>153</v>
      </c>
      <c r="D341" s="27">
        <v>6100282130</v>
      </c>
      <c r="E341" s="32" t="s">
        <v>53</v>
      </c>
      <c r="F341" s="32"/>
      <c r="G341" s="17">
        <f t="shared" si="112"/>
        <v>6633.4</v>
      </c>
      <c r="H341" s="17">
        <f t="shared" si="112"/>
        <v>6533.4</v>
      </c>
      <c r="I341" s="13">
        <f t="shared" si="109"/>
        <v>98.492477462538062</v>
      </c>
    </row>
    <row r="342" spans="1:9">
      <c r="A342" s="50" t="s">
        <v>82</v>
      </c>
      <c r="B342" s="32" t="s">
        <v>147</v>
      </c>
      <c r="C342" s="32" t="s">
        <v>153</v>
      </c>
      <c r="D342" s="27">
        <v>6100282130</v>
      </c>
      <c r="E342" s="32" t="s">
        <v>53</v>
      </c>
      <c r="F342" s="32" t="s">
        <v>15</v>
      </c>
      <c r="G342" s="160">
        <v>6633.4</v>
      </c>
      <c r="H342" s="160">
        <v>6533.4</v>
      </c>
      <c r="I342" s="13">
        <f t="shared" si="109"/>
        <v>98.492477462538062</v>
      </c>
    </row>
    <row r="343" spans="1:9" ht="24" customHeight="1">
      <c r="A343" s="50" t="s">
        <v>168</v>
      </c>
      <c r="B343" s="32" t="s">
        <v>147</v>
      </c>
      <c r="C343" s="32" t="s">
        <v>153</v>
      </c>
      <c r="D343" s="32" t="s">
        <v>169</v>
      </c>
      <c r="E343" s="32"/>
      <c r="F343" s="32"/>
      <c r="G343" s="17">
        <f t="shared" ref="G343:H345" si="113">G344</f>
        <v>410.1</v>
      </c>
      <c r="H343" s="17">
        <f t="shared" si="113"/>
        <v>283</v>
      </c>
      <c r="I343" s="13">
        <f t="shared" si="109"/>
        <v>69.007559131919038</v>
      </c>
    </row>
    <row r="344" spans="1:9" ht="21.75" customHeight="1">
      <c r="A344" s="28" t="s">
        <v>166</v>
      </c>
      <c r="B344" s="32" t="s">
        <v>147</v>
      </c>
      <c r="C344" s="32" t="s">
        <v>153</v>
      </c>
      <c r="D344" s="32" t="s">
        <v>169</v>
      </c>
      <c r="E344" s="32" t="s">
        <v>45</v>
      </c>
      <c r="F344" s="32"/>
      <c r="G344" s="17">
        <f t="shared" si="113"/>
        <v>410.1</v>
      </c>
      <c r="H344" s="17">
        <f t="shared" si="113"/>
        <v>283</v>
      </c>
      <c r="I344" s="13">
        <f t="shared" si="109"/>
        <v>69.007559131919038</v>
      </c>
    </row>
    <row r="345" spans="1:9" ht="24">
      <c r="A345" s="28" t="s">
        <v>156</v>
      </c>
      <c r="B345" s="32" t="s">
        <v>147</v>
      </c>
      <c r="C345" s="32" t="s">
        <v>153</v>
      </c>
      <c r="D345" s="32" t="s">
        <v>169</v>
      </c>
      <c r="E345" s="32" t="s">
        <v>53</v>
      </c>
      <c r="F345" s="32"/>
      <c r="G345" s="17">
        <f t="shared" si="113"/>
        <v>410.1</v>
      </c>
      <c r="H345" s="17">
        <f t="shared" si="113"/>
        <v>283</v>
      </c>
      <c r="I345" s="13">
        <f t="shared" si="109"/>
        <v>69.007559131919038</v>
      </c>
    </row>
    <row r="346" spans="1:9">
      <c r="A346" s="50" t="s">
        <v>14</v>
      </c>
      <c r="B346" s="32" t="s">
        <v>147</v>
      </c>
      <c r="C346" s="32" t="s">
        <v>153</v>
      </c>
      <c r="D346" s="32" t="s">
        <v>169</v>
      </c>
      <c r="E346" s="32" t="s">
        <v>53</v>
      </c>
      <c r="F346" s="32" t="s">
        <v>15</v>
      </c>
      <c r="G346" s="160">
        <v>410.1</v>
      </c>
      <c r="H346" s="160">
        <v>283</v>
      </c>
      <c r="I346" s="13">
        <f t="shared" si="109"/>
        <v>69.007559131919038</v>
      </c>
    </row>
    <row r="347" spans="1:9" ht="36" customHeight="1">
      <c r="A347" s="50" t="s">
        <v>614</v>
      </c>
      <c r="B347" s="32" t="s">
        <v>147</v>
      </c>
      <c r="C347" s="32" t="s">
        <v>153</v>
      </c>
      <c r="D347" s="32" t="s">
        <v>170</v>
      </c>
      <c r="E347" s="32"/>
      <c r="F347" s="32"/>
      <c r="G347" s="17">
        <f t="shared" ref="G347:H349" si="114">G348</f>
        <v>39600</v>
      </c>
      <c r="H347" s="17">
        <f t="shared" si="114"/>
        <v>26921</v>
      </c>
      <c r="I347" s="13">
        <f t="shared" si="109"/>
        <v>67.982323232323225</v>
      </c>
    </row>
    <row r="348" spans="1:9" ht="26.25" customHeight="1">
      <c r="A348" s="28" t="s">
        <v>166</v>
      </c>
      <c r="B348" s="32" t="s">
        <v>147</v>
      </c>
      <c r="C348" s="32" t="s">
        <v>153</v>
      </c>
      <c r="D348" s="32" t="s">
        <v>170</v>
      </c>
      <c r="E348" s="32" t="s">
        <v>45</v>
      </c>
      <c r="F348" s="32"/>
      <c r="G348" s="17">
        <f t="shared" si="114"/>
        <v>39600</v>
      </c>
      <c r="H348" s="17">
        <f t="shared" si="114"/>
        <v>26921</v>
      </c>
      <c r="I348" s="13">
        <f t="shared" si="109"/>
        <v>67.982323232323225</v>
      </c>
    </row>
    <row r="349" spans="1:9" ht="24">
      <c r="A349" s="28" t="s">
        <v>156</v>
      </c>
      <c r="B349" s="32" t="s">
        <v>147</v>
      </c>
      <c r="C349" s="32" t="s">
        <v>153</v>
      </c>
      <c r="D349" s="32" t="s">
        <v>170</v>
      </c>
      <c r="E349" s="32" t="s">
        <v>53</v>
      </c>
      <c r="F349" s="32"/>
      <c r="G349" s="17">
        <f t="shared" si="114"/>
        <v>39600</v>
      </c>
      <c r="H349" s="17">
        <f t="shared" si="114"/>
        <v>26921</v>
      </c>
      <c r="I349" s="13">
        <f t="shared" si="109"/>
        <v>67.982323232323225</v>
      </c>
    </row>
    <row r="350" spans="1:9">
      <c r="A350" s="28" t="s">
        <v>16</v>
      </c>
      <c r="B350" s="32" t="s">
        <v>147</v>
      </c>
      <c r="C350" s="32" t="s">
        <v>153</v>
      </c>
      <c r="D350" s="32" t="s">
        <v>170</v>
      </c>
      <c r="E350" s="32" t="s">
        <v>53</v>
      </c>
      <c r="F350" s="32" t="s">
        <v>8</v>
      </c>
      <c r="G350" s="160">
        <v>39600</v>
      </c>
      <c r="H350" s="160">
        <v>26921</v>
      </c>
      <c r="I350" s="13">
        <f t="shared" si="109"/>
        <v>67.982323232323225</v>
      </c>
    </row>
    <row r="351" spans="1:9" ht="107.25" hidden="1" customHeight="1">
      <c r="A351" s="57" t="s">
        <v>171</v>
      </c>
      <c r="B351" s="32" t="s">
        <v>147</v>
      </c>
      <c r="C351" s="32" t="s">
        <v>153</v>
      </c>
      <c r="D351" s="39" t="s">
        <v>172</v>
      </c>
      <c r="E351" s="32"/>
      <c r="F351" s="32"/>
      <c r="G351" s="17">
        <f t="shared" ref="G351:G354" si="115">G352</f>
        <v>0</v>
      </c>
      <c r="H351" s="17"/>
      <c r="I351" s="13" t="e">
        <f t="shared" si="109"/>
        <v>#DIV/0!</v>
      </c>
    </row>
    <row r="352" spans="1:9" hidden="1">
      <c r="A352" s="56" t="s">
        <v>134</v>
      </c>
      <c r="B352" s="32" t="s">
        <v>147</v>
      </c>
      <c r="C352" s="32" t="s">
        <v>153</v>
      </c>
      <c r="D352" s="39" t="s">
        <v>173</v>
      </c>
      <c r="E352" s="32"/>
      <c r="F352" s="32"/>
      <c r="G352" s="17">
        <f t="shared" si="115"/>
        <v>0</v>
      </c>
      <c r="H352" s="17"/>
      <c r="I352" s="13" t="e">
        <f t="shared" si="109"/>
        <v>#DIV/0!</v>
      </c>
    </row>
    <row r="353" spans="1:9" ht="25.5" hidden="1">
      <c r="A353" s="45" t="s">
        <v>166</v>
      </c>
      <c r="B353" s="32" t="s">
        <v>147</v>
      </c>
      <c r="C353" s="32" t="s">
        <v>153</v>
      </c>
      <c r="D353" s="39" t="s">
        <v>173</v>
      </c>
      <c r="E353" s="32" t="s">
        <v>45</v>
      </c>
      <c r="F353" s="32"/>
      <c r="G353" s="17">
        <f t="shared" si="115"/>
        <v>0</v>
      </c>
      <c r="H353" s="17"/>
      <c r="I353" s="13" t="e">
        <f t="shared" si="109"/>
        <v>#DIV/0!</v>
      </c>
    </row>
    <row r="354" spans="1:9" ht="25.5" hidden="1">
      <c r="A354" s="45" t="s">
        <v>174</v>
      </c>
      <c r="B354" s="32" t="s">
        <v>147</v>
      </c>
      <c r="C354" s="32" t="s">
        <v>153</v>
      </c>
      <c r="D354" s="39" t="s">
        <v>173</v>
      </c>
      <c r="E354" s="32" t="s">
        <v>53</v>
      </c>
      <c r="F354" s="32"/>
      <c r="G354" s="17">
        <f t="shared" si="115"/>
        <v>0</v>
      </c>
      <c r="H354" s="17"/>
      <c r="I354" s="13" t="e">
        <f t="shared" si="109"/>
        <v>#DIV/0!</v>
      </c>
    </row>
    <row r="355" spans="1:9" hidden="1">
      <c r="A355" s="56" t="s">
        <v>175</v>
      </c>
      <c r="B355" s="32" t="s">
        <v>147</v>
      </c>
      <c r="C355" s="32" t="s">
        <v>153</v>
      </c>
      <c r="D355" s="39" t="s">
        <v>173</v>
      </c>
      <c r="E355" s="32" t="s">
        <v>53</v>
      </c>
      <c r="F355" s="32" t="s">
        <v>15</v>
      </c>
      <c r="G355" s="17"/>
      <c r="H355" s="17"/>
      <c r="I355" s="13" t="e">
        <f t="shared" si="109"/>
        <v>#DIV/0!</v>
      </c>
    </row>
    <row r="356" spans="1:9" s="58" customFormat="1" ht="36.75" customHeight="1">
      <c r="A356" s="50" t="s">
        <v>176</v>
      </c>
      <c r="B356" s="32" t="s">
        <v>147</v>
      </c>
      <c r="C356" s="32" t="s">
        <v>153</v>
      </c>
      <c r="D356" s="32" t="s">
        <v>177</v>
      </c>
      <c r="E356" s="32"/>
      <c r="F356" s="32"/>
      <c r="G356" s="17">
        <f t="shared" ref="G356:H359" si="116">G357</f>
        <v>142.5</v>
      </c>
      <c r="H356" s="17">
        <f t="shared" si="116"/>
        <v>101.5</v>
      </c>
      <c r="I356" s="13">
        <f t="shared" si="109"/>
        <v>71.228070175438603</v>
      </c>
    </row>
    <row r="357" spans="1:9">
      <c r="A357" s="55" t="s">
        <v>134</v>
      </c>
      <c r="B357" s="32" t="s">
        <v>147</v>
      </c>
      <c r="C357" s="32" t="s">
        <v>153</v>
      </c>
      <c r="D357" s="32" t="s">
        <v>178</v>
      </c>
      <c r="E357" s="32"/>
      <c r="F357" s="32"/>
      <c r="G357" s="17">
        <f t="shared" si="116"/>
        <v>142.5</v>
      </c>
      <c r="H357" s="17">
        <f t="shared" si="116"/>
        <v>101.5</v>
      </c>
      <c r="I357" s="13">
        <f t="shared" si="109"/>
        <v>71.228070175438603</v>
      </c>
    </row>
    <row r="358" spans="1:9" ht="24.75" customHeight="1">
      <c r="A358" s="28" t="s">
        <v>166</v>
      </c>
      <c r="B358" s="32" t="s">
        <v>147</v>
      </c>
      <c r="C358" s="32" t="s">
        <v>153</v>
      </c>
      <c r="D358" s="32" t="s">
        <v>178</v>
      </c>
      <c r="E358" s="32" t="s">
        <v>45</v>
      </c>
      <c r="F358" s="32"/>
      <c r="G358" s="17">
        <f t="shared" si="116"/>
        <v>142.5</v>
      </c>
      <c r="H358" s="17">
        <f t="shared" si="116"/>
        <v>101.5</v>
      </c>
      <c r="I358" s="13">
        <f t="shared" si="109"/>
        <v>71.228070175438603</v>
      </c>
    </row>
    <row r="359" spans="1:9" ht="24.75" customHeight="1">
      <c r="A359" s="28" t="s">
        <v>156</v>
      </c>
      <c r="B359" s="32" t="s">
        <v>147</v>
      </c>
      <c r="C359" s="32" t="s">
        <v>153</v>
      </c>
      <c r="D359" s="32" t="s">
        <v>178</v>
      </c>
      <c r="E359" s="32" t="s">
        <v>53</v>
      </c>
      <c r="F359" s="32"/>
      <c r="G359" s="17">
        <f t="shared" si="116"/>
        <v>142.5</v>
      </c>
      <c r="H359" s="17">
        <f t="shared" si="116"/>
        <v>101.5</v>
      </c>
      <c r="I359" s="13">
        <f t="shared" si="109"/>
        <v>71.228070175438603</v>
      </c>
    </row>
    <row r="360" spans="1:9">
      <c r="A360" s="50" t="s">
        <v>14</v>
      </c>
      <c r="B360" s="32" t="s">
        <v>147</v>
      </c>
      <c r="C360" s="32" t="s">
        <v>153</v>
      </c>
      <c r="D360" s="32" t="s">
        <v>178</v>
      </c>
      <c r="E360" s="32" t="s">
        <v>53</v>
      </c>
      <c r="F360" s="32" t="s">
        <v>15</v>
      </c>
      <c r="G360" s="17">
        <v>142.5</v>
      </c>
      <c r="H360" s="17">
        <v>101.5</v>
      </c>
      <c r="I360" s="13">
        <f t="shared" si="109"/>
        <v>71.228070175438603</v>
      </c>
    </row>
    <row r="361" spans="1:9" ht="24">
      <c r="A361" s="14" t="s">
        <v>179</v>
      </c>
      <c r="B361" s="15" t="s">
        <v>147</v>
      </c>
      <c r="C361" s="15" t="s">
        <v>180</v>
      </c>
      <c r="D361" s="15"/>
      <c r="E361" s="15"/>
      <c r="F361" s="15"/>
      <c r="G361" s="16">
        <f t="shared" ref="G361:H361" si="117">G362+G368</f>
        <v>100</v>
      </c>
      <c r="H361" s="16">
        <f t="shared" si="117"/>
        <v>80</v>
      </c>
      <c r="I361" s="13">
        <f t="shared" si="109"/>
        <v>80</v>
      </c>
    </row>
    <row r="362" spans="1:9" ht="36" hidden="1">
      <c r="A362" s="18" t="s">
        <v>181</v>
      </c>
      <c r="B362" s="19" t="s">
        <v>147</v>
      </c>
      <c r="C362" s="19" t="s">
        <v>180</v>
      </c>
      <c r="D362" s="32" t="s">
        <v>182</v>
      </c>
      <c r="E362" s="19"/>
      <c r="F362" s="19"/>
      <c r="G362" s="17">
        <f>G365</f>
        <v>0</v>
      </c>
      <c r="H362" s="17"/>
      <c r="I362" s="13" t="e">
        <f t="shared" si="109"/>
        <v>#DIV/0!</v>
      </c>
    </row>
    <row r="363" spans="1:9" ht="35.25" hidden="1" customHeight="1">
      <c r="A363" s="18" t="s">
        <v>183</v>
      </c>
      <c r="B363" s="19" t="s">
        <v>147</v>
      </c>
      <c r="C363" s="19" t="s">
        <v>180</v>
      </c>
      <c r="D363" s="32" t="s">
        <v>184</v>
      </c>
      <c r="E363" s="19"/>
      <c r="F363" s="19"/>
      <c r="G363" s="17">
        <f t="shared" ref="G363:G366" si="118">G364</f>
        <v>0</v>
      </c>
      <c r="H363" s="17"/>
      <c r="I363" s="13" t="e">
        <f t="shared" si="109"/>
        <v>#DIV/0!</v>
      </c>
    </row>
    <row r="364" spans="1:9" hidden="1">
      <c r="A364" s="18" t="s">
        <v>134</v>
      </c>
      <c r="B364" s="19" t="s">
        <v>147</v>
      </c>
      <c r="C364" s="19" t="s">
        <v>180</v>
      </c>
      <c r="D364" s="32" t="s">
        <v>185</v>
      </c>
      <c r="E364" s="19"/>
      <c r="F364" s="19"/>
      <c r="G364" s="17">
        <f t="shared" si="118"/>
        <v>0</v>
      </c>
      <c r="H364" s="17"/>
      <c r="I364" s="13" t="e">
        <f t="shared" si="109"/>
        <v>#DIV/0!</v>
      </c>
    </row>
    <row r="365" spans="1:9" ht="25.5" hidden="1" customHeight="1">
      <c r="A365" s="28" t="s">
        <v>186</v>
      </c>
      <c r="B365" s="19" t="s">
        <v>147</v>
      </c>
      <c r="C365" s="19" t="s">
        <v>180</v>
      </c>
      <c r="D365" s="32" t="s">
        <v>185</v>
      </c>
      <c r="E365" s="19" t="s">
        <v>45</v>
      </c>
      <c r="F365" s="36"/>
      <c r="G365" s="38">
        <f t="shared" si="118"/>
        <v>0</v>
      </c>
      <c r="H365" s="38"/>
      <c r="I365" s="13" t="e">
        <f t="shared" si="109"/>
        <v>#DIV/0!</v>
      </c>
    </row>
    <row r="366" spans="1:9" ht="24" hidden="1" customHeight="1">
      <c r="A366" s="28" t="s">
        <v>156</v>
      </c>
      <c r="B366" s="19" t="s">
        <v>147</v>
      </c>
      <c r="C366" s="19" t="s">
        <v>180</v>
      </c>
      <c r="D366" s="32" t="s">
        <v>185</v>
      </c>
      <c r="E366" s="19" t="s">
        <v>53</v>
      </c>
      <c r="F366" s="36"/>
      <c r="G366" s="38">
        <f t="shared" si="118"/>
        <v>0</v>
      </c>
      <c r="H366" s="38"/>
      <c r="I366" s="13" t="e">
        <f t="shared" si="109"/>
        <v>#DIV/0!</v>
      </c>
    </row>
    <row r="367" spans="1:9" hidden="1">
      <c r="A367" s="18" t="s">
        <v>14</v>
      </c>
      <c r="B367" s="19" t="s">
        <v>147</v>
      </c>
      <c r="C367" s="19" t="s">
        <v>180</v>
      </c>
      <c r="D367" s="32" t="s">
        <v>185</v>
      </c>
      <c r="E367" s="19" t="s">
        <v>53</v>
      </c>
      <c r="F367" s="19" t="s">
        <v>15</v>
      </c>
      <c r="G367" s="20"/>
      <c r="H367" s="20"/>
      <c r="I367" s="13" t="e">
        <f t="shared" si="109"/>
        <v>#DIV/0!</v>
      </c>
    </row>
    <row r="368" spans="1:9" ht="27" customHeight="1">
      <c r="A368" s="14" t="s">
        <v>23</v>
      </c>
      <c r="B368" s="15" t="s">
        <v>147</v>
      </c>
      <c r="C368" s="15" t="s">
        <v>180</v>
      </c>
      <c r="D368" s="15" t="s">
        <v>187</v>
      </c>
      <c r="E368" s="15"/>
      <c r="F368" s="15"/>
      <c r="G368" s="17">
        <f t="shared" ref="G368:H368" si="119">G369+G373</f>
        <v>100</v>
      </c>
      <c r="H368" s="17">
        <f t="shared" si="119"/>
        <v>80</v>
      </c>
      <c r="I368" s="13">
        <f t="shared" si="109"/>
        <v>80</v>
      </c>
    </row>
    <row r="369" spans="1:9" ht="24">
      <c r="A369" s="50" t="s">
        <v>188</v>
      </c>
      <c r="B369" s="19" t="s">
        <v>147</v>
      </c>
      <c r="C369" s="19" t="s">
        <v>180</v>
      </c>
      <c r="D369" s="32" t="s">
        <v>189</v>
      </c>
      <c r="E369" s="19"/>
      <c r="F369" s="19"/>
      <c r="G369" s="17">
        <f t="shared" ref="G369:H371" si="120">G370</f>
        <v>100</v>
      </c>
      <c r="H369" s="17">
        <f t="shared" si="120"/>
        <v>80</v>
      </c>
      <c r="I369" s="13">
        <f t="shared" si="109"/>
        <v>80</v>
      </c>
    </row>
    <row r="370" spans="1:9" ht="27" customHeight="1">
      <c r="A370" s="28" t="s">
        <v>166</v>
      </c>
      <c r="B370" s="19" t="s">
        <v>147</v>
      </c>
      <c r="C370" s="19" t="s">
        <v>180</v>
      </c>
      <c r="D370" s="32" t="s">
        <v>189</v>
      </c>
      <c r="E370" s="19" t="s">
        <v>45</v>
      </c>
      <c r="F370" s="19"/>
      <c r="G370" s="17">
        <f t="shared" si="120"/>
        <v>100</v>
      </c>
      <c r="H370" s="17">
        <f t="shared" si="120"/>
        <v>80</v>
      </c>
      <c r="I370" s="13">
        <f t="shared" si="109"/>
        <v>80</v>
      </c>
    </row>
    <row r="371" spans="1:9" ht="24" customHeight="1">
      <c r="A371" s="28" t="s">
        <v>174</v>
      </c>
      <c r="B371" s="19" t="s">
        <v>147</v>
      </c>
      <c r="C371" s="19" t="s">
        <v>180</v>
      </c>
      <c r="D371" s="32" t="s">
        <v>189</v>
      </c>
      <c r="E371" s="19" t="s">
        <v>53</v>
      </c>
      <c r="F371" s="19"/>
      <c r="G371" s="17">
        <f t="shared" si="120"/>
        <v>100</v>
      </c>
      <c r="H371" s="17">
        <f t="shared" si="120"/>
        <v>80</v>
      </c>
      <c r="I371" s="13">
        <f t="shared" si="109"/>
        <v>80</v>
      </c>
    </row>
    <row r="372" spans="1:9">
      <c r="A372" s="50" t="s">
        <v>14</v>
      </c>
      <c r="B372" s="19" t="s">
        <v>147</v>
      </c>
      <c r="C372" s="19" t="s">
        <v>180</v>
      </c>
      <c r="D372" s="32" t="s">
        <v>189</v>
      </c>
      <c r="E372" s="19" t="s">
        <v>53</v>
      </c>
      <c r="F372" s="19" t="s">
        <v>15</v>
      </c>
      <c r="G372" s="20">
        <v>100</v>
      </c>
      <c r="H372" s="20">
        <v>80</v>
      </c>
      <c r="I372" s="13">
        <f t="shared" si="109"/>
        <v>80</v>
      </c>
    </row>
    <row r="373" spans="1:9" ht="25.5" hidden="1">
      <c r="A373" s="24" t="s">
        <v>190</v>
      </c>
      <c r="B373" s="19" t="s">
        <v>147</v>
      </c>
      <c r="C373" s="19" t="s">
        <v>180</v>
      </c>
      <c r="D373" s="39" t="s">
        <v>191</v>
      </c>
      <c r="E373" s="25"/>
      <c r="F373" s="25"/>
      <c r="G373" s="17">
        <f t="shared" ref="G373:G375" si="121">G374</f>
        <v>0</v>
      </c>
      <c r="H373" s="17"/>
      <c r="I373" s="13" t="e">
        <f t="shared" si="109"/>
        <v>#DIV/0!</v>
      </c>
    </row>
    <row r="374" spans="1:9" ht="25.5" hidden="1">
      <c r="A374" s="45" t="s">
        <v>186</v>
      </c>
      <c r="B374" s="19" t="s">
        <v>147</v>
      </c>
      <c r="C374" s="19" t="s">
        <v>180</v>
      </c>
      <c r="D374" s="39" t="s">
        <v>191</v>
      </c>
      <c r="E374" s="25" t="s">
        <v>45</v>
      </c>
      <c r="F374" s="25"/>
      <c r="G374" s="17">
        <f t="shared" si="121"/>
        <v>0</v>
      </c>
      <c r="H374" s="17"/>
      <c r="I374" s="13" t="e">
        <f t="shared" si="109"/>
        <v>#DIV/0!</v>
      </c>
    </row>
    <row r="375" spans="1:9" ht="25.5" hidden="1">
      <c r="A375" s="45" t="s">
        <v>174</v>
      </c>
      <c r="B375" s="19" t="s">
        <v>147</v>
      </c>
      <c r="C375" s="19" t="s">
        <v>180</v>
      </c>
      <c r="D375" s="39" t="s">
        <v>191</v>
      </c>
      <c r="E375" s="25" t="s">
        <v>53</v>
      </c>
      <c r="F375" s="25"/>
      <c r="G375" s="17">
        <f t="shared" si="121"/>
        <v>0</v>
      </c>
      <c r="H375" s="17"/>
      <c r="I375" s="13" t="e">
        <f t="shared" si="109"/>
        <v>#DIV/0!</v>
      </c>
    </row>
    <row r="376" spans="1:9" hidden="1">
      <c r="A376" s="24" t="s">
        <v>111</v>
      </c>
      <c r="B376" s="19" t="s">
        <v>147</v>
      </c>
      <c r="C376" s="19" t="s">
        <v>180</v>
      </c>
      <c r="D376" s="39" t="s">
        <v>191</v>
      </c>
      <c r="E376" s="25" t="s">
        <v>53</v>
      </c>
      <c r="F376" s="25" t="s">
        <v>8</v>
      </c>
      <c r="G376" s="20"/>
      <c r="H376" s="20"/>
      <c r="I376" s="13" t="e">
        <f t="shared" si="109"/>
        <v>#DIV/0!</v>
      </c>
    </row>
    <row r="377" spans="1:9" ht="15.75" customHeight="1">
      <c r="A377" s="59" t="s">
        <v>192</v>
      </c>
      <c r="B377" s="15" t="s">
        <v>193</v>
      </c>
      <c r="C377" s="15"/>
      <c r="D377" s="15"/>
      <c r="E377" s="15"/>
      <c r="F377" s="15"/>
      <c r="G377" s="16">
        <f t="shared" ref="G377" si="122">G378+G379+G380+G381</f>
        <v>7802.1</v>
      </c>
      <c r="H377" s="16">
        <f>H378+H379+H380+H381</f>
        <v>7500.2000000000007</v>
      </c>
      <c r="I377" s="13">
        <f t="shared" si="109"/>
        <v>96.130528960151764</v>
      </c>
    </row>
    <row r="378" spans="1:9">
      <c r="A378" s="11" t="s">
        <v>14</v>
      </c>
      <c r="B378" s="15" t="s">
        <v>193</v>
      </c>
      <c r="C378" s="15"/>
      <c r="D378" s="15"/>
      <c r="E378" s="15"/>
      <c r="F378" s="15" t="s">
        <v>15</v>
      </c>
      <c r="G378" s="16">
        <f>G387+G392+G410+G437+G444+G451+G456+G399+G402+G418+G422+G407+G434+G441+G448</f>
        <v>3732.1000000000004</v>
      </c>
      <c r="H378" s="16">
        <f>H387+H392+H410+H437+H444+H451+H456+H399+H402+H418+H422+H407+H434+H441+H448</f>
        <v>3450.6000000000004</v>
      </c>
      <c r="I378" s="13">
        <f t="shared" si="109"/>
        <v>92.457329653546267</v>
      </c>
    </row>
    <row r="379" spans="1:9">
      <c r="A379" s="11" t="s">
        <v>16</v>
      </c>
      <c r="B379" s="15" t="s">
        <v>193</v>
      </c>
      <c r="C379" s="15"/>
      <c r="D379" s="15"/>
      <c r="E379" s="15"/>
      <c r="F379" s="15" t="s">
        <v>8</v>
      </c>
      <c r="G379" s="16">
        <f t="shared" ref="G379:H379" si="123">G423+G430</f>
        <v>4070</v>
      </c>
      <c r="H379" s="16">
        <f t="shared" si="123"/>
        <v>4049.6</v>
      </c>
      <c r="I379" s="13">
        <f t="shared" si="109"/>
        <v>99.498771498771504</v>
      </c>
    </row>
    <row r="380" spans="1:9" hidden="1">
      <c r="A380" s="11" t="s">
        <v>17</v>
      </c>
      <c r="B380" s="15" t="s">
        <v>193</v>
      </c>
      <c r="C380" s="15"/>
      <c r="D380" s="15"/>
      <c r="E380" s="15"/>
      <c r="F380" s="15" t="s">
        <v>9</v>
      </c>
      <c r="G380" s="16">
        <f t="shared" ref="G380:H381" si="124">G424</f>
        <v>0</v>
      </c>
      <c r="H380" s="16">
        <f t="shared" si="124"/>
        <v>0</v>
      </c>
      <c r="I380" s="13" t="e">
        <f t="shared" si="109"/>
        <v>#DIV/0!</v>
      </c>
    </row>
    <row r="381" spans="1:9" hidden="1">
      <c r="A381" s="11" t="s">
        <v>18</v>
      </c>
      <c r="B381" s="15" t="s">
        <v>193</v>
      </c>
      <c r="C381" s="15"/>
      <c r="D381" s="15"/>
      <c r="E381" s="15"/>
      <c r="F381" s="15" t="s">
        <v>10</v>
      </c>
      <c r="G381" s="16">
        <f t="shared" si="124"/>
        <v>0</v>
      </c>
      <c r="H381" s="16">
        <f t="shared" si="124"/>
        <v>0</v>
      </c>
      <c r="I381" s="13" t="e">
        <f t="shared" si="109"/>
        <v>#DIV/0!</v>
      </c>
    </row>
    <row r="382" spans="1:9">
      <c r="A382" s="59" t="s">
        <v>194</v>
      </c>
      <c r="B382" s="15" t="s">
        <v>193</v>
      </c>
      <c r="C382" s="15" t="s">
        <v>195</v>
      </c>
      <c r="D382" s="12"/>
      <c r="E382" s="15"/>
      <c r="F382" s="15"/>
      <c r="G382" s="16">
        <f t="shared" ref="G382:H386" si="125">G383</f>
        <v>202</v>
      </c>
      <c r="H382" s="16">
        <f t="shared" si="125"/>
        <v>201.5</v>
      </c>
      <c r="I382" s="13">
        <f t="shared" si="109"/>
        <v>99.752475247524757</v>
      </c>
    </row>
    <row r="383" spans="1:9" ht="26.25" customHeight="1">
      <c r="A383" s="14" t="s">
        <v>23</v>
      </c>
      <c r="B383" s="15" t="s">
        <v>193</v>
      </c>
      <c r="C383" s="15" t="s">
        <v>195</v>
      </c>
      <c r="D383" s="12" t="s">
        <v>24</v>
      </c>
      <c r="E383" s="15"/>
      <c r="F383" s="15"/>
      <c r="G383" s="17">
        <f t="shared" si="125"/>
        <v>202</v>
      </c>
      <c r="H383" s="17">
        <f t="shared" si="125"/>
        <v>201.5</v>
      </c>
      <c r="I383" s="13">
        <f t="shared" si="109"/>
        <v>99.752475247524757</v>
      </c>
    </row>
    <row r="384" spans="1:9" ht="35.25" customHeight="1">
      <c r="A384" s="60" t="s">
        <v>196</v>
      </c>
      <c r="B384" s="19" t="s">
        <v>193</v>
      </c>
      <c r="C384" s="19" t="s">
        <v>195</v>
      </c>
      <c r="D384" s="8" t="s">
        <v>197</v>
      </c>
      <c r="E384" s="19"/>
      <c r="F384" s="19"/>
      <c r="G384" s="17">
        <f t="shared" si="125"/>
        <v>202</v>
      </c>
      <c r="H384" s="17">
        <f t="shared" si="125"/>
        <v>201.5</v>
      </c>
      <c r="I384" s="13">
        <f t="shared" si="109"/>
        <v>99.752475247524757</v>
      </c>
    </row>
    <row r="385" spans="1:9" ht="22.5" customHeight="1">
      <c r="A385" s="28" t="s">
        <v>186</v>
      </c>
      <c r="B385" s="19" t="s">
        <v>193</v>
      </c>
      <c r="C385" s="19" t="s">
        <v>195</v>
      </c>
      <c r="D385" s="8" t="s">
        <v>197</v>
      </c>
      <c r="E385" s="19" t="s">
        <v>45</v>
      </c>
      <c r="F385" s="19"/>
      <c r="G385" s="17">
        <f t="shared" si="125"/>
        <v>202</v>
      </c>
      <c r="H385" s="17">
        <f t="shared" si="125"/>
        <v>201.5</v>
      </c>
      <c r="I385" s="13">
        <f t="shared" si="109"/>
        <v>99.752475247524757</v>
      </c>
    </row>
    <row r="386" spans="1:9" ht="27" customHeight="1">
      <c r="A386" s="28" t="s">
        <v>174</v>
      </c>
      <c r="B386" s="19" t="s">
        <v>193</v>
      </c>
      <c r="C386" s="19" t="s">
        <v>195</v>
      </c>
      <c r="D386" s="8" t="s">
        <v>197</v>
      </c>
      <c r="E386" s="19" t="s">
        <v>53</v>
      </c>
      <c r="F386" s="19"/>
      <c r="G386" s="17">
        <f t="shared" si="125"/>
        <v>202</v>
      </c>
      <c r="H386" s="17">
        <f t="shared" si="125"/>
        <v>201.5</v>
      </c>
      <c r="I386" s="13">
        <f t="shared" si="109"/>
        <v>99.752475247524757</v>
      </c>
    </row>
    <row r="387" spans="1:9">
      <c r="A387" s="50" t="s">
        <v>14</v>
      </c>
      <c r="B387" s="19" t="s">
        <v>193</v>
      </c>
      <c r="C387" s="19" t="s">
        <v>195</v>
      </c>
      <c r="D387" s="8" t="s">
        <v>197</v>
      </c>
      <c r="E387" s="19" t="s">
        <v>53</v>
      </c>
      <c r="F387" s="19" t="s">
        <v>15</v>
      </c>
      <c r="G387" s="79">
        <v>202</v>
      </c>
      <c r="H387" s="79">
        <v>201.5</v>
      </c>
      <c r="I387" s="13">
        <f t="shared" si="109"/>
        <v>99.752475247524757</v>
      </c>
    </row>
    <row r="388" spans="1:9" ht="12" customHeight="1">
      <c r="A388" s="59" t="s">
        <v>198</v>
      </c>
      <c r="B388" s="15" t="s">
        <v>193</v>
      </c>
      <c r="C388" s="15" t="s">
        <v>199</v>
      </c>
      <c r="D388" s="15"/>
      <c r="E388" s="15"/>
      <c r="F388" s="15"/>
      <c r="G388" s="16">
        <f t="shared" ref="G388:H388" si="126">G393+G403</f>
        <v>100</v>
      </c>
      <c r="H388" s="16">
        <f t="shared" si="126"/>
        <v>17.399999999999999</v>
      </c>
      <c r="I388" s="13">
        <f t="shared" si="109"/>
        <v>17.399999999999999</v>
      </c>
    </row>
    <row r="389" spans="1:9" hidden="1">
      <c r="A389" s="61" t="s">
        <v>200</v>
      </c>
      <c r="B389" s="19" t="s">
        <v>193</v>
      </c>
      <c r="C389" s="19" t="s">
        <v>199</v>
      </c>
      <c r="D389" s="8" t="s">
        <v>201</v>
      </c>
      <c r="E389" s="19"/>
      <c r="F389" s="19"/>
      <c r="G389" s="17">
        <f t="shared" ref="G389:G391" si="127">G390</f>
        <v>0</v>
      </c>
      <c r="H389" s="17"/>
      <c r="I389" s="13" t="e">
        <f t="shared" si="109"/>
        <v>#DIV/0!</v>
      </c>
    </row>
    <row r="390" spans="1:9" ht="24.75" hidden="1" customHeight="1">
      <c r="A390" s="28" t="s">
        <v>186</v>
      </c>
      <c r="B390" s="19" t="s">
        <v>193</v>
      </c>
      <c r="C390" s="19" t="s">
        <v>199</v>
      </c>
      <c r="D390" s="8" t="s">
        <v>201</v>
      </c>
      <c r="E390" s="19" t="s">
        <v>45</v>
      </c>
      <c r="F390" s="19"/>
      <c r="G390" s="17">
        <f t="shared" si="127"/>
        <v>0</v>
      </c>
      <c r="H390" s="17"/>
      <c r="I390" s="13" t="e">
        <f t="shared" si="109"/>
        <v>#DIV/0!</v>
      </c>
    </row>
    <row r="391" spans="1:9" ht="27" hidden="1" customHeight="1">
      <c r="A391" s="28" t="s">
        <v>156</v>
      </c>
      <c r="B391" s="19" t="s">
        <v>193</v>
      </c>
      <c r="C391" s="19" t="s">
        <v>199</v>
      </c>
      <c r="D391" s="8" t="s">
        <v>201</v>
      </c>
      <c r="E391" s="19" t="s">
        <v>53</v>
      </c>
      <c r="F391" s="19"/>
      <c r="G391" s="17">
        <f t="shared" si="127"/>
        <v>0</v>
      </c>
      <c r="H391" s="17"/>
      <c r="I391" s="13" t="e">
        <f t="shared" si="109"/>
        <v>#DIV/0!</v>
      </c>
    </row>
    <row r="392" spans="1:9" ht="12" hidden="1" customHeight="1">
      <c r="A392" s="18" t="s">
        <v>14</v>
      </c>
      <c r="B392" s="19" t="s">
        <v>193</v>
      </c>
      <c r="C392" s="19" t="s">
        <v>199</v>
      </c>
      <c r="D392" s="8" t="s">
        <v>201</v>
      </c>
      <c r="E392" s="19" t="s">
        <v>53</v>
      </c>
      <c r="F392" s="19" t="s">
        <v>15</v>
      </c>
      <c r="G392" s="17"/>
      <c r="H392" s="17"/>
      <c r="I392" s="13" t="e">
        <f t="shared" si="109"/>
        <v>#DIV/0!</v>
      </c>
    </row>
    <row r="393" spans="1:9" ht="28.5" hidden="1" customHeight="1">
      <c r="A393" s="48" t="s">
        <v>202</v>
      </c>
      <c r="B393" s="62" t="s">
        <v>193</v>
      </c>
      <c r="C393" s="62" t="s">
        <v>199</v>
      </c>
      <c r="D393" s="25" t="s">
        <v>203</v>
      </c>
      <c r="E393" s="62"/>
      <c r="F393" s="62"/>
      <c r="G393" s="17">
        <f t="shared" ref="G393:H394" si="128">G394</f>
        <v>0</v>
      </c>
      <c r="H393" s="17">
        <f t="shared" si="128"/>
        <v>0</v>
      </c>
      <c r="I393" s="13" t="e">
        <f t="shared" si="109"/>
        <v>#DIV/0!</v>
      </c>
    </row>
    <row r="394" spans="1:9" ht="41.25" hidden="1" customHeight="1">
      <c r="A394" s="48" t="s">
        <v>204</v>
      </c>
      <c r="B394" s="62" t="s">
        <v>193</v>
      </c>
      <c r="C394" s="62" t="s">
        <v>199</v>
      </c>
      <c r="D394" s="25" t="s">
        <v>205</v>
      </c>
      <c r="E394" s="62"/>
      <c r="F394" s="62"/>
      <c r="G394" s="17">
        <f t="shared" si="128"/>
        <v>0</v>
      </c>
      <c r="H394" s="17">
        <f t="shared" si="128"/>
        <v>0</v>
      </c>
      <c r="I394" s="13" t="e">
        <f t="shared" ref="I394:I457" si="129">H394/G394*100</f>
        <v>#DIV/0!</v>
      </c>
    </row>
    <row r="395" spans="1:9" ht="89.25" hidden="1" customHeight="1">
      <c r="A395" s="24" t="s">
        <v>206</v>
      </c>
      <c r="B395" s="25" t="s">
        <v>193</v>
      </c>
      <c r="C395" s="25" t="s">
        <v>199</v>
      </c>
      <c r="D395" s="63" t="s">
        <v>207</v>
      </c>
      <c r="E395" s="25"/>
      <c r="F395" s="25"/>
      <c r="G395" s="17">
        <f>G396</f>
        <v>0</v>
      </c>
      <c r="H395" s="17">
        <f>H396</f>
        <v>0</v>
      </c>
      <c r="I395" s="13" t="e">
        <f t="shared" si="129"/>
        <v>#DIV/0!</v>
      </c>
    </row>
    <row r="396" spans="1:9" ht="15" hidden="1" customHeight="1">
      <c r="A396" s="24" t="s">
        <v>208</v>
      </c>
      <c r="B396" s="25" t="s">
        <v>193</v>
      </c>
      <c r="C396" s="25" t="s">
        <v>199</v>
      </c>
      <c r="D396" s="63" t="s">
        <v>209</v>
      </c>
      <c r="E396" s="25"/>
      <c r="F396" s="25"/>
      <c r="G396" s="17">
        <f>G397+G400</f>
        <v>0</v>
      </c>
      <c r="H396" s="17">
        <f>H397+H400</f>
        <v>0</v>
      </c>
      <c r="I396" s="13" t="e">
        <f t="shared" si="129"/>
        <v>#DIV/0!</v>
      </c>
    </row>
    <row r="397" spans="1:9" ht="24.75" hidden="1" customHeight="1">
      <c r="A397" s="45" t="s">
        <v>186</v>
      </c>
      <c r="B397" s="25" t="s">
        <v>193</v>
      </c>
      <c r="C397" s="25" t="s">
        <v>199</v>
      </c>
      <c r="D397" s="63" t="s">
        <v>209</v>
      </c>
      <c r="E397" s="25" t="s">
        <v>45</v>
      </c>
      <c r="F397" s="25"/>
      <c r="G397" s="17">
        <f t="shared" ref="G397:G398" si="130">G398</f>
        <v>0</v>
      </c>
      <c r="H397" s="17"/>
      <c r="I397" s="13" t="e">
        <f t="shared" si="129"/>
        <v>#DIV/0!</v>
      </c>
    </row>
    <row r="398" spans="1:9" ht="22.5" hidden="1" customHeight="1">
      <c r="A398" s="45" t="s">
        <v>174</v>
      </c>
      <c r="B398" s="25" t="s">
        <v>193</v>
      </c>
      <c r="C398" s="25" t="s">
        <v>199</v>
      </c>
      <c r="D398" s="63" t="s">
        <v>209</v>
      </c>
      <c r="E398" s="25" t="s">
        <v>53</v>
      </c>
      <c r="F398" s="25"/>
      <c r="G398" s="17">
        <f t="shared" si="130"/>
        <v>0</v>
      </c>
      <c r="H398" s="17"/>
      <c r="I398" s="13" t="e">
        <f t="shared" si="129"/>
        <v>#DIV/0!</v>
      </c>
    </row>
    <row r="399" spans="1:9" ht="12" hidden="1" customHeight="1">
      <c r="A399" s="24" t="s">
        <v>14</v>
      </c>
      <c r="B399" s="25" t="s">
        <v>193</v>
      </c>
      <c r="C399" s="25" t="s">
        <v>199</v>
      </c>
      <c r="D399" s="63" t="s">
        <v>209</v>
      </c>
      <c r="E399" s="25" t="s">
        <v>53</v>
      </c>
      <c r="F399" s="25" t="s">
        <v>15</v>
      </c>
      <c r="G399" s="17"/>
      <c r="H399" s="17"/>
      <c r="I399" s="13" t="e">
        <f t="shared" si="129"/>
        <v>#DIV/0!</v>
      </c>
    </row>
    <row r="400" spans="1:9" ht="36.75" hidden="1" customHeight="1">
      <c r="A400" s="52" t="s">
        <v>210</v>
      </c>
      <c r="B400" s="25" t="s">
        <v>193</v>
      </c>
      <c r="C400" s="25" t="s">
        <v>199</v>
      </c>
      <c r="D400" s="63" t="s">
        <v>209</v>
      </c>
      <c r="E400" s="25" t="s">
        <v>211</v>
      </c>
      <c r="F400" s="25"/>
      <c r="G400" s="17">
        <f t="shared" ref="G400:H401" si="131">G401</f>
        <v>0</v>
      </c>
      <c r="H400" s="17">
        <f t="shared" si="131"/>
        <v>0</v>
      </c>
      <c r="I400" s="13" t="e">
        <f t="shared" si="129"/>
        <v>#DIV/0!</v>
      </c>
    </row>
    <row r="401" spans="1:9" hidden="1">
      <c r="A401" s="52" t="s">
        <v>212</v>
      </c>
      <c r="B401" s="25" t="s">
        <v>193</v>
      </c>
      <c r="C401" s="25" t="s">
        <v>199</v>
      </c>
      <c r="D401" s="63" t="s">
        <v>209</v>
      </c>
      <c r="E401" s="25" t="s">
        <v>213</v>
      </c>
      <c r="F401" s="25"/>
      <c r="G401" s="17">
        <f t="shared" si="131"/>
        <v>0</v>
      </c>
      <c r="H401" s="17">
        <f t="shared" si="131"/>
        <v>0</v>
      </c>
      <c r="I401" s="13" t="e">
        <f t="shared" si="129"/>
        <v>#DIV/0!</v>
      </c>
    </row>
    <row r="402" spans="1:9" ht="12" hidden="1" customHeight="1">
      <c r="A402" s="24" t="s">
        <v>14</v>
      </c>
      <c r="B402" s="25" t="s">
        <v>193</v>
      </c>
      <c r="C402" s="25" t="s">
        <v>199</v>
      </c>
      <c r="D402" s="63" t="s">
        <v>209</v>
      </c>
      <c r="E402" s="25" t="s">
        <v>213</v>
      </c>
      <c r="F402" s="25" t="s">
        <v>15</v>
      </c>
      <c r="G402" s="17">
        <v>0</v>
      </c>
      <c r="H402" s="17">
        <v>0</v>
      </c>
      <c r="I402" s="13" t="e">
        <f t="shared" si="129"/>
        <v>#DIV/0!</v>
      </c>
    </row>
    <row r="403" spans="1:9" ht="12" customHeight="1">
      <c r="A403" s="14" t="s">
        <v>23</v>
      </c>
      <c r="B403" s="15" t="s">
        <v>193</v>
      </c>
      <c r="C403" s="15" t="s">
        <v>199</v>
      </c>
      <c r="D403" s="12" t="s">
        <v>24</v>
      </c>
      <c r="E403" s="15"/>
      <c r="F403" s="15"/>
      <c r="G403" s="17">
        <f t="shared" ref="G403:H403" si="132">G404</f>
        <v>100</v>
      </c>
      <c r="H403" s="17">
        <f t="shared" si="132"/>
        <v>17.399999999999999</v>
      </c>
      <c r="I403" s="13">
        <f t="shared" si="129"/>
        <v>17.399999999999999</v>
      </c>
    </row>
    <row r="404" spans="1:9" ht="25.5" customHeight="1">
      <c r="A404" s="61" t="s">
        <v>214</v>
      </c>
      <c r="B404" s="19" t="s">
        <v>193</v>
      </c>
      <c r="C404" s="19" t="s">
        <v>199</v>
      </c>
      <c r="D404" s="8" t="s">
        <v>215</v>
      </c>
      <c r="E404" s="19"/>
      <c r="F404" s="19"/>
      <c r="G404" s="17">
        <f t="shared" ref="G404:H404" si="133">G405+G408</f>
        <v>100</v>
      </c>
      <c r="H404" s="17">
        <f t="shared" si="133"/>
        <v>17.399999999999999</v>
      </c>
      <c r="I404" s="13">
        <f t="shared" si="129"/>
        <v>17.399999999999999</v>
      </c>
    </row>
    <row r="405" spans="1:9" ht="25.5" customHeight="1">
      <c r="A405" s="28" t="s">
        <v>186</v>
      </c>
      <c r="B405" s="19" t="s">
        <v>193</v>
      </c>
      <c r="C405" s="19" t="s">
        <v>199</v>
      </c>
      <c r="D405" s="8" t="s">
        <v>215</v>
      </c>
      <c r="E405" s="19" t="s">
        <v>45</v>
      </c>
      <c r="F405" s="19"/>
      <c r="G405" s="17">
        <f t="shared" ref="G405:H406" si="134">G406</f>
        <v>10</v>
      </c>
      <c r="H405" s="17">
        <f t="shared" si="134"/>
        <v>0</v>
      </c>
      <c r="I405" s="13">
        <f t="shared" si="129"/>
        <v>0</v>
      </c>
    </row>
    <row r="406" spans="1:9" ht="21.75" customHeight="1">
      <c r="A406" s="28" t="s">
        <v>156</v>
      </c>
      <c r="B406" s="19" t="s">
        <v>193</v>
      </c>
      <c r="C406" s="19" t="s">
        <v>199</v>
      </c>
      <c r="D406" s="8" t="s">
        <v>215</v>
      </c>
      <c r="E406" s="19" t="s">
        <v>53</v>
      </c>
      <c r="F406" s="19"/>
      <c r="G406" s="17">
        <f t="shared" si="134"/>
        <v>10</v>
      </c>
      <c r="H406" s="17">
        <f t="shared" si="134"/>
        <v>0</v>
      </c>
      <c r="I406" s="13">
        <f t="shared" si="129"/>
        <v>0</v>
      </c>
    </row>
    <row r="407" spans="1:9">
      <c r="A407" s="18" t="s">
        <v>14</v>
      </c>
      <c r="B407" s="19" t="s">
        <v>193</v>
      </c>
      <c r="C407" s="19" t="s">
        <v>199</v>
      </c>
      <c r="D407" s="8" t="s">
        <v>215</v>
      </c>
      <c r="E407" s="19" t="s">
        <v>53</v>
      </c>
      <c r="F407" s="19" t="s">
        <v>15</v>
      </c>
      <c r="G407" s="20">
        <v>10</v>
      </c>
      <c r="H407" s="20"/>
      <c r="I407" s="13">
        <f t="shared" si="129"/>
        <v>0</v>
      </c>
    </row>
    <row r="408" spans="1:9">
      <c r="A408" s="42" t="s">
        <v>123</v>
      </c>
      <c r="B408" s="19" t="s">
        <v>193</v>
      </c>
      <c r="C408" s="19" t="s">
        <v>199</v>
      </c>
      <c r="D408" s="8" t="s">
        <v>215</v>
      </c>
      <c r="E408" s="19" t="s">
        <v>124</v>
      </c>
      <c r="F408" s="19"/>
      <c r="G408" s="17">
        <f t="shared" ref="G408:H409" si="135">G409</f>
        <v>90</v>
      </c>
      <c r="H408" s="17">
        <f t="shared" si="135"/>
        <v>17.399999999999999</v>
      </c>
      <c r="I408" s="13">
        <f t="shared" si="129"/>
        <v>19.333333333333332</v>
      </c>
    </row>
    <row r="409" spans="1:9" ht="13.5" customHeight="1">
      <c r="A409" s="42" t="s">
        <v>162</v>
      </c>
      <c r="B409" s="19" t="s">
        <v>193</v>
      </c>
      <c r="C409" s="19" t="s">
        <v>199</v>
      </c>
      <c r="D409" s="8" t="s">
        <v>215</v>
      </c>
      <c r="E409" s="19" t="s">
        <v>163</v>
      </c>
      <c r="F409" s="19"/>
      <c r="G409" s="17">
        <f t="shared" si="135"/>
        <v>90</v>
      </c>
      <c r="H409" s="17">
        <f t="shared" si="135"/>
        <v>17.399999999999999</v>
      </c>
      <c r="I409" s="13">
        <f t="shared" si="129"/>
        <v>19.333333333333332</v>
      </c>
    </row>
    <row r="410" spans="1:9">
      <c r="A410" s="42" t="s">
        <v>14</v>
      </c>
      <c r="B410" s="19" t="s">
        <v>193</v>
      </c>
      <c r="C410" s="19" t="s">
        <v>199</v>
      </c>
      <c r="D410" s="8" t="s">
        <v>215</v>
      </c>
      <c r="E410" s="19" t="s">
        <v>163</v>
      </c>
      <c r="F410" s="19" t="s">
        <v>15</v>
      </c>
      <c r="G410" s="20">
        <v>90</v>
      </c>
      <c r="H410" s="20">
        <v>17.399999999999999</v>
      </c>
      <c r="I410" s="13">
        <f t="shared" si="129"/>
        <v>19.333333333333332</v>
      </c>
    </row>
    <row r="411" spans="1:9">
      <c r="A411" s="64" t="s">
        <v>216</v>
      </c>
      <c r="B411" s="15" t="s">
        <v>193</v>
      </c>
      <c r="C411" s="15" t="s">
        <v>217</v>
      </c>
      <c r="D411" s="12"/>
      <c r="E411" s="15"/>
      <c r="F411" s="15"/>
      <c r="G411" s="16">
        <f>G412+G426+G452</f>
        <v>7500.1</v>
      </c>
      <c r="H411" s="16">
        <f>H412+H426+H452</f>
        <v>7281.3</v>
      </c>
      <c r="I411" s="13">
        <f t="shared" si="129"/>
        <v>97.082705563925813</v>
      </c>
    </row>
    <row r="412" spans="1:9" ht="26.25" customHeight="1">
      <c r="A412" s="48" t="s">
        <v>202</v>
      </c>
      <c r="B412" s="19" t="s">
        <v>193</v>
      </c>
      <c r="C412" s="19" t="s">
        <v>217</v>
      </c>
      <c r="D412" s="25" t="s">
        <v>203</v>
      </c>
      <c r="E412" s="19"/>
      <c r="F412" s="19"/>
      <c r="G412" s="17">
        <f t="shared" ref="G412:H413" si="136">G413</f>
        <v>6429.2</v>
      </c>
      <c r="H412" s="17">
        <f t="shared" si="136"/>
        <v>6352.7</v>
      </c>
      <c r="I412" s="13">
        <f t="shared" si="129"/>
        <v>98.810116344179676</v>
      </c>
    </row>
    <row r="413" spans="1:9" ht="30" customHeight="1">
      <c r="A413" s="48" t="s">
        <v>204</v>
      </c>
      <c r="B413" s="19" t="s">
        <v>193</v>
      </c>
      <c r="C413" s="19" t="s">
        <v>217</v>
      </c>
      <c r="D413" s="25" t="s">
        <v>205</v>
      </c>
      <c r="E413" s="19"/>
      <c r="F413" s="19"/>
      <c r="G413" s="17">
        <f t="shared" si="136"/>
        <v>6429.2</v>
      </c>
      <c r="H413" s="17">
        <f t="shared" si="136"/>
        <v>6352.7</v>
      </c>
      <c r="I413" s="13">
        <f t="shared" si="129"/>
        <v>98.810116344179676</v>
      </c>
    </row>
    <row r="414" spans="1:9" ht="29.25" customHeight="1">
      <c r="A414" s="48" t="s">
        <v>218</v>
      </c>
      <c r="B414" s="19" t="s">
        <v>193</v>
      </c>
      <c r="C414" s="19" t="s">
        <v>217</v>
      </c>
      <c r="D414" s="25" t="s">
        <v>219</v>
      </c>
      <c r="E414" s="19"/>
      <c r="F414" s="19"/>
      <c r="G414" s="17">
        <f>G415</f>
        <v>6429.2</v>
      </c>
      <c r="H414" s="17">
        <f>H415</f>
        <v>6352.7</v>
      </c>
      <c r="I414" s="13">
        <f t="shared" si="129"/>
        <v>98.810116344179676</v>
      </c>
    </row>
    <row r="415" spans="1:9" ht="13.5" customHeight="1">
      <c r="A415" s="48" t="s">
        <v>134</v>
      </c>
      <c r="B415" s="19" t="s">
        <v>193</v>
      </c>
      <c r="C415" s="19" t="s">
        <v>217</v>
      </c>
      <c r="D415" s="25" t="s">
        <v>220</v>
      </c>
      <c r="E415" s="19"/>
      <c r="F415" s="19"/>
      <c r="G415" s="17">
        <f>G416</f>
        <v>6429.2</v>
      </c>
      <c r="H415" s="17">
        <f t="shared" ref="H415" si="137">H416</f>
        <v>6352.7</v>
      </c>
      <c r="I415" s="13">
        <f t="shared" si="129"/>
        <v>98.810116344179676</v>
      </c>
    </row>
    <row r="416" spans="1:9" ht="27" customHeight="1">
      <c r="A416" s="45" t="s">
        <v>44</v>
      </c>
      <c r="B416" s="19" t="s">
        <v>193</v>
      </c>
      <c r="C416" s="19" t="s">
        <v>217</v>
      </c>
      <c r="D416" s="25" t="s">
        <v>220</v>
      </c>
      <c r="E416" s="19" t="s">
        <v>45</v>
      </c>
      <c r="F416" s="19"/>
      <c r="G416" s="17">
        <f>G417</f>
        <v>6429.2</v>
      </c>
      <c r="H416" s="17">
        <f>H417</f>
        <v>6352.7</v>
      </c>
      <c r="I416" s="13">
        <f t="shared" si="129"/>
        <v>98.810116344179676</v>
      </c>
    </row>
    <row r="417" spans="1:9" ht="24.75" customHeight="1">
      <c r="A417" s="45" t="s">
        <v>174</v>
      </c>
      <c r="B417" s="19" t="s">
        <v>193</v>
      </c>
      <c r="C417" s="19" t="s">
        <v>217</v>
      </c>
      <c r="D417" s="25" t="s">
        <v>220</v>
      </c>
      <c r="E417" s="19" t="s">
        <v>53</v>
      </c>
      <c r="F417" s="19"/>
      <c r="G417" s="17">
        <f>G418+G423</f>
        <v>6429.2</v>
      </c>
      <c r="H417" s="17">
        <f>H418+H423</f>
        <v>6352.7</v>
      </c>
      <c r="I417" s="13">
        <f t="shared" si="129"/>
        <v>98.810116344179676</v>
      </c>
    </row>
    <row r="418" spans="1:9" ht="13.5" customHeight="1">
      <c r="A418" s="24" t="s">
        <v>14</v>
      </c>
      <c r="B418" s="19" t="s">
        <v>193</v>
      </c>
      <c r="C418" s="19" t="s">
        <v>217</v>
      </c>
      <c r="D418" s="25" t="s">
        <v>220</v>
      </c>
      <c r="E418" s="19" t="s">
        <v>53</v>
      </c>
      <c r="F418" s="19" t="s">
        <v>15</v>
      </c>
      <c r="G418" s="160">
        <v>2359.1999999999998</v>
      </c>
      <c r="H418" s="160">
        <v>2303.1</v>
      </c>
      <c r="I418" s="13">
        <f t="shared" si="129"/>
        <v>97.622075279755848</v>
      </c>
    </row>
    <row r="419" spans="1:9" ht="16.5" hidden="1" customHeight="1">
      <c r="A419" s="131" t="s">
        <v>597</v>
      </c>
      <c r="B419" s="19" t="s">
        <v>193</v>
      </c>
      <c r="C419" s="19" t="s">
        <v>217</v>
      </c>
      <c r="D419" s="25" t="s">
        <v>220</v>
      </c>
      <c r="E419" s="19"/>
      <c r="F419" s="19"/>
      <c r="G419" s="160">
        <f>G420</f>
        <v>4070</v>
      </c>
      <c r="H419" s="160">
        <f>H420</f>
        <v>4049.6</v>
      </c>
      <c r="I419" s="13">
        <f t="shared" si="129"/>
        <v>99.498771498771504</v>
      </c>
    </row>
    <row r="420" spans="1:9" ht="24" hidden="1" customHeight="1">
      <c r="A420" s="45" t="s">
        <v>44</v>
      </c>
      <c r="B420" s="19" t="s">
        <v>193</v>
      </c>
      <c r="C420" s="19" t="s">
        <v>217</v>
      </c>
      <c r="D420" s="25" t="s">
        <v>220</v>
      </c>
      <c r="E420" s="19" t="s">
        <v>45</v>
      </c>
      <c r="F420" s="19"/>
      <c r="G420" s="161">
        <f>G421</f>
        <v>4070</v>
      </c>
      <c r="H420" s="161">
        <f>H421</f>
        <v>4049.6</v>
      </c>
      <c r="I420" s="13">
        <f t="shared" si="129"/>
        <v>99.498771498771504</v>
      </c>
    </row>
    <row r="421" spans="1:9" ht="27" hidden="1" customHeight="1">
      <c r="A421" s="45" t="s">
        <v>174</v>
      </c>
      <c r="B421" s="19" t="s">
        <v>193</v>
      </c>
      <c r="C421" s="19" t="s">
        <v>217</v>
      </c>
      <c r="D421" s="25" t="s">
        <v>220</v>
      </c>
      <c r="E421" s="19" t="s">
        <v>53</v>
      </c>
      <c r="F421" s="19"/>
      <c r="G421" s="161">
        <f>G422+G423+G424+G425</f>
        <v>4070</v>
      </c>
      <c r="H421" s="161">
        <f>H423</f>
        <v>4049.6</v>
      </c>
      <c r="I421" s="13">
        <f t="shared" si="129"/>
        <v>99.498771498771504</v>
      </c>
    </row>
    <row r="422" spans="1:9" hidden="1">
      <c r="A422" s="24" t="s">
        <v>14</v>
      </c>
      <c r="B422" s="19" t="s">
        <v>193</v>
      </c>
      <c r="C422" s="19" t="s">
        <v>217</v>
      </c>
      <c r="D422" s="25" t="s">
        <v>220</v>
      </c>
      <c r="E422" s="19" t="s">
        <v>53</v>
      </c>
      <c r="F422" s="19" t="s">
        <v>15</v>
      </c>
      <c r="G422" s="161"/>
      <c r="H422" s="161">
        <v>0</v>
      </c>
      <c r="I422" s="13" t="e">
        <f t="shared" si="129"/>
        <v>#DIV/0!</v>
      </c>
    </row>
    <row r="423" spans="1:9">
      <c r="A423" s="24" t="s">
        <v>16</v>
      </c>
      <c r="B423" s="19" t="s">
        <v>193</v>
      </c>
      <c r="C423" s="19" t="s">
        <v>217</v>
      </c>
      <c r="D423" s="25" t="s">
        <v>220</v>
      </c>
      <c r="E423" s="19" t="s">
        <v>53</v>
      </c>
      <c r="F423" s="19" t="s">
        <v>8</v>
      </c>
      <c r="G423" s="160">
        <v>4070</v>
      </c>
      <c r="H423" s="160">
        <v>4049.6</v>
      </c>
      <c r="I423" s="13">
        <f t="shared" si="129"/>
        <v>99.498771498771504</v>
      </c>
    </row>
    <row r="424" spans="1:9" hidden="1">
      <c r="A424" s="24" t="s">
        <v>17</v>
      </c>
      <c r="B424" s="19" t="s">
        <v>193</v>
      </c>
      <c r="C424" s="19" t="s">
        <v>217</v>
      </c>
      <c r="D424" s="25" t="s">
        <v>222</v>
      </c>
      <c r="E424" s="19" t="s">
        <v>53</v>
      </c>
      <c r="F424" s="19" t="s">
        <v>9</v>
      </c>
      <c r="G424" s="17"/>
      <c r="H424" s="17"/>
      <c r="I424" s="13" t="e">
        <f t="shared" si="129"/>
        <v>#DIV/0!</v>
      </c>
    </row>
    <row r="425" spans="1:9" hidden="1">
      <c r="A425" s="24" t="s">
        <v>18</v>
      </c>
      <c r="B425" s="19" t="s">
        <v>193</v>
      </c>
      <c r="C425" s="19" t="s">
        <v>217</v>
      </c>
      <c r="D425" s="25" t="s">
        <v>222</v>
      </c>
      <c r="E425" s="19" t="s">
        <v>53</v>
      </c>
      <c r="F425" s="19" t="s">
        <v>10</v>
      </c>
      <c r="G425" s="17"/>
      <c r="H425" s="17"/>
      <c r="I425" s="13" t="e">
        <f t="shared" si="129"/>
        <v>#DIV/0!</v>
      </c>
    </row>
    <row r="426" spans="1:9" ht="27" customHeight="1">
      <c r="A426" s="14" t="s">
        <v>23</v>
      </c>
      <c r="B426" s="15" t="s">
        <v>193</v>
      </c>
      <c r="C426" s="15" t="s">
        <v>217</v>
      </c>
      <c r="D426" s="12" t="s">
        <v>24</v>
      </c>
      <c r="E426" s="15"/>
      <c r="F426" s="15"/>
      <c r="G426" s="16">
        <f>G427+G431+G438+G445</f>
        <v>573.79999999999995</v>
      </c>
      <c r="H426" s="16">
        <f t="shared" ref="H426" si="138">H427+H431+H438+H445</f>
        <v>431.5</v>
      </c>
      <c r="I426" s="13">
        <f t="shared" si="129"/>
        <v>75.200418264203563</v>
      </c>
    </row>
    <row r="427" spans="1:9" ht="17.25" hidden="1" customHeight="1">
      <c r="A427" s="24" t="s">
        <v>221</v>
      </c>
      <c r="B427" s="19" t="s">
        <v>193</v>
      </c>
      <c r="C427" s="19" t="s">
        <v>217</v>
      </c>
      <c r="D427" s="63" t="s">
        <v>223</v>
      </c>
      <c r="E427" s="19"/>
      <c r="F427" s="19"/>
      <c r="G427" s="17">
        <f t="shared" ref="G427:G429" si="139">G428</f>
        <v>0</v>
      </c>
      <c r="H427" s="17"/>
      <c r="I427" s="13" t="e">
        <f t="shared" si="129"/>
        <v>#DIV/0!</v>
      </c>
    </row>
    <row r="428" spans="1:9" ht="25.5" hidden="1" customHeight="1">
      <c r="A428" s="45" t="s">
        <v>186</v>
      </c>
      <c r="B428" s="19" t="s">
        <v>193</v>
      </c>
      <c r="C428" s="19" t="s">
        <v>217</v>
      </c>
      <c r="D428" s="63" t="s">
        <v>223</v>
      </c>
      <c r="E428" s="19" t="s">
        <v>45</v>
      </c>
      <c r="F428" s="19"/>
      <c r="G428" s="17">
        <f t="shared" si="139"/>
        <v>0</v>
      </c>
      <c r="H428" s="17"/>
      <c r="I428" s="13" t="e">
        <f t="shared" si="129"/>
        <v>#DIV/0!</v>
      </c>
    </row>
    <row r="429" spans="1:9" ht="29.25" hidden="1" customHeight="1">
      <c r="A429" s="45" t="s">
        <v>156</v>
      </c>
      <c r="B429" s="19" t="s">
        <v>193</v>
      </c>
      <c r="C429" s="19" t="s">
        <v>217</v>
      </c>
      <c r="D429" s="63" t="s">
        <v>223</v>
      </c>
      <c r="E429" s="19" t="s">
        <v>53</v>
      </c>
      <c r="F429" s="19"/>
      <c r="G429" s="17">
        <f t="shared" si="139"/>
        <v>0</v>
      </c>
      <c r="H429" s="17"/>
      <c r="I429" s="13" t="e">
        <f t="shared" si="129"/>
        <v>#DIV/0!</v>
      </c>
    </row>
    <row r="430" spans="1:9" hidden="1">
      <c r="A430" s="24" t="s">
        <v>224</v>
      </c>
      <c r="B430" s="19" t="s">
        <v>193</v>
      </c>
      <c r="C430" s="19" t="s">
        <v>217</v>
      </c>
      <c r="D430" s="63" t="s">
        <v>223</v>
      </c>
      <c r="E430" s="19" t="s">
        <v>53</v>
      </c>
      <c r="F430" s="19" t="s">
        <v>8</v>
      </c>
      <c r="G430" s="17"/>
      <c r="H430" s="17"/>
      <c r="I430" s="13" t="e">
        <f t="shared" si="129"/>
        <v>#DIV/0!</v>
      </c>
    </row>
    <row r="431" spans="1:9" ht="24" customHeight="1">
      <c r="A431" s="35" t="s">
        <v>534</v>
      </c>
      <c r="B431" s="19" t="s">
        <v>193</v>
      </c>
      <c r="C431" s="19" t="s">
        <v>217</v>
      </c>
      <c r="D431" s="8" t="s">
        <v>225</v>
      </c>
      <c r="E431" s="15"/>
      <c r="F431" s="15"/>
      <c r="G431" s="17">
        <f t="shared" ref="G431:H431" si="140">G435+G432</f>
        <v>100</v>
      </c>
      <c r="H431" s="17">
        <f t="shared" si="140"/>
        <v>17.7</v>
      </c>
      <c r="I431" s="13">
        <f t="shared" si="129"/>
        <v>17.7</v>
      </c>
    </row>
    <row r="432" spans="1:9" ht="24.75" customHeight="1">
      <c r="A432" s="28" t="s">
        <v>186</v>
      </c>
      <c r="B432" s="19" t="s">
        <v>193</v>
      </c>
      <c r="C432" s="19" t="s">
        <v>217</v>
      </c>
      <c r="D432" s="8" t="s">
        <v>225</v>
      </c>
      <c r="E432" s="19" t="s">
        <v>45</v>
      </c>
      <c r="F432" s="15"/>
      <c r="G432" s="17">
        <f t="shared" ref="G432:H433" si="141">G433</f>
        <v>24</v>
      </c>
      <c r="H432" s="17">
        <f t="shared" si="141"/>
        <v>0</v>
      </c>
      <c r="I432" s="13">
        <f t="shared" si="129"/>
        <v>0</v>
      </c>
    </row>
    <row r="433" spans="1:9" ht="25.5" customHeight="1">
      <c r="A433" s="28" t="s">
        <v>174</v>
      </c>
      <c r="B433" s="19" t="s">
        <v>193</v>
      </c>
      <c r="C433" s="19" t="s">
        <v>217</v>
      </c>
      <c r="D433" s="8" t="s">
        <v>225</v>
      </c>
      <c r="E433" s="19" t="s">
        <v>53</v>
      </c>
      <c r="F433" s="15"/>
      <c r="G433" s="17">
        <f t="shared" si="141"/>
        <v>24</v>
      </c>
      <c r="H433" s="17">
        <f t="shared" si="141"/>
        <v>0</v>
      </c>
      <c r="I433" s="13">
        <f t="shared" si="129"/>
        <v>0</v>
      </c>
    </row>
    <row r="434" spans="1:9" ht="13.5" customHeight="1">
      <c r="A434" s="50" t="s">
        <v>14</v>
      </c>
      <c r="B434" s="19" t="s">
        <v>193</v>
      </c>
      <c r="C434" s="19" t="s">
        <v>217</v>
      </c>
      <c r="D434" s="8" t="s">
        <v>225</v>
      </c>
      <c r="E434" s="19" t="s">
        <v>53</v>
      </c>
      <c r="F434" s="19" t="s">
        <v>15</v>
      </c>
      <c r="G434" s="17">
        <v>24</v>
      </c>
      <c r="H434" s="17"/>
      <c r="I434" s="13">
        <f t="shared" si="129"/>
        <v>0</v>
      </c>
    </row>
    <row r="435" spans="1:9">
      <c r="A435" s="42" t="s">
        <v>123</v>
      </c>
      <c r="B435" s="19" t="s">
        <v>193</v>
      </c>
      <c r="C435" s="19" t="s">
        <v>217</v>
      </c>
      <c r="D435" s="8" t="s">
        <v>225</v>
      </c>
      <c r="E435" s="19" t="s">
        <v>124</v>
      </c>
      <c r="F435" s="19"/>
      <c r="G435" s="17">
        <f t="shared" ref="G435:H436" si="142">G436</f>
        <v>76</v>
      </c>
      <c r="H435" s="17">
        <f t="shared" si="142"/>
        <v>17.7</v>
      </c>
      <c r="I435" s="13">
        <f t="shared" si="129"/>
        <v>23.289473684210527</v>
      </c>
    </row>
    <row r="436" spans="1:9" ht="15.75" customHeight="1">
      <c r="A436" s="42" t="s">
        <v>162</v>
      </c>
      <c r="B436" s="19" t="s">
        <v>193</v>
      </c>
      <c r="C436" s="19" t="s">
        <v>217</v>
      </c>
      <c r="D436" s="8" t="s">
        <v>225</v>
      </c>
      <c r="E436" s="19" t="s">
        <v>163</v>
      </c>
      <c r="F436" s="19"/>
      <c r="G436" s="17">
        <f t="shared" si="142"/>
        <v>76</v>
      </c>
      <c r="H436" s="17">
        <f t="shared" si="142"/>
        <v>17.7</v>
      </c>
      <c r="I436" s="13">
        <f t="shared" si="129"/>
        <v>23.289473684210527</v>
      </c>
    </row>
    <row r="437" spans="1:9">
      <c r="A437" s="18" t="s">
        <v>14</v>
      </c>
      <c r="B437" s="19" t="s">
        <v>193</v>
      </c>
      <c r="C437" s="19" t="s">
        <v>217</v>
      </c>
      <c r="D437" s="8" t="s">
        <v>225</v>
      </c>
      <c r="E437" s="19" t="s">
        <v>163</v>
      </c>
      <c r="F437" s="19" t="s">
        <v>15</v>
      </c>
      <c r="G437" s="17">
        <v>76</v>
      </c>
      <c r="H437" s="17">
        <v>17.7</v>
      </c>
      <c r="I437" s="13">
        <f t="shared" si="129"/>
        <v>23.289473684210527</v>
      </c>
    </row>
    <row r="438" spans="1:9" ht="62.25" customHeight="1">
      <c r="A438" s="65" t="s">
        <v>535</v>
      </c>
      <c r="B438" s="19" t="s">
        <v>193</v>
      </c>
      <c r="C438" s="19" t="s">
        <v>217</v>
      </c>
      <c r="D438" s="8" t="s">
        <v>226</v>
      </c>
      <c r="E438" s="19"/>
      <c r="F438" s="19"/>
      <c r="G438" s="17">
        <f t="shared" ref="G438:H438" si="143">G442+G439</f>
        <v>280.3</v>
      </c>
      <c r="H438" s="17">
        <f t="shared" si="143"/>
        <v>250.3</v>
      </c>
      <c r="I438" s="13">
        <f t="shared" si="129"/>
        <v>89.297181591152338</v>
      </c>
    </row>
    <row r="439" spans="1:9" ht="23.25" customHeight="1">
      <c r="A439" s="28" t="s">
        <v>186</v>
      </c>
      <c r="B439" s="19" t="s">
        <v>193</v>
      </c>
      <c r="C439" s="19" t="s">
        <v>217</v>
      </c>
      <c r="D439" s="8" t="s">
        <v>226</v>
      </c>
      <c r="E439" s="19" t="s">
        <v>45</v>
      </c>
      <c r="F439" s="19"/>
      <c r="G439" s="17">
        <f t="shared" ref="G439:H440" si="144">G440</f>
        <v>148.30000000000001</v>
      </c>
      <c r="H439" s="17">
        <f t="shared" si="144"/>
        <v>148.30000000000001</v>
      </c>
      <c r="I439" s="13">
        <f t="shared" si="129"/>
        <v>100</v>
      </c>
    </row>
    <row r="440" spans="1:9" ht="27.75" customHeight="1">
      <c r="A440" s="28" t="s">
        <v>174</v>
      </c>
      <c r="B440" s="19" t="s">
        <v>193</v>
      </c>
      <c r="C440" s="19" t="s">
        <v>217</v>
      </c>
      <c r="D440" s="8" t="s">
        <v>226</v>
      </c>
      <c r="E440" s="19" t="s">
        <v>53</v>
      </c>
      <c r="F440" s="19"/>
      <c r="G440" s="17">
        <f t="shared" si="144"/>
        <v>148.30000000000001</v>
      </c>
      <c r="H440" s="17">
        <f t="shared" si="144"/>
        <v>148.30000000000001</v>
      </c>
      <c r="I440" s="13">
        <f t="shared" si="129"/>
        <v>100</v>
      </c>
    </row>
    <row r="441" spans="1:9" ht="12.75" customHeight="1">
      <c r="A441" s="50" t="s">
        <v>14</v>
      </c>
      <c r="B441" s="19" t="s">
        <v>193</v>
      </c>
      <c r="C441" s="19" t="s">
        <v>217</v>
      </c>
      <c r="D441" s="8" t="s">
        <v>226</v>
      </c>
      <c r="E441" s="19" t="s">
        <v>53</v>
      </c>
      <c r="F441" s="19" t="s">
        <v>15</v>
      </c>
      <c r="G441" s="17">
        <v>148.30000000000001</v>
      </c>
      <c r="H441" s="17">
        <v>148.30000000000001</v>
      </c>
      <c r="I441" s="13">
        <f t="shared" si="129"/>
        <v>100</v>
      </c>
    </row>
    <row r="442" spans="1:9">
      <c r="A442" s="42" t="s">
        <v>123</v>
      </c>
      <c r="B442" s="19" t="s">
        <v>193</v>
      </c>
      <c r="C442" s="19" t="s">
        <v>217</v>
      </c>
      <c r="D442" s="8" t="s">
        <v>226</v>
      </c>
      <c r="E442" s="19" t="s">
        <v>124</v>
      </c>
      <c r="F442" s="19"/>
      <c r="G442" s="17">
        <f t="shared" ref="G442:H443" si="145">G443</f>
        <v>132</v>
      </c>
      <c r="H442" s="17">
        <f t="shared" si="145"/>
        <v>102</v>
      </c>
      <c r="I442" s="13">
        <f t="shared" si="129"/>
        <v>77.272727272727266</v>
      </c>
    </row>
    <row r="443" spans="1:9">
      <c r="A443" s="42" t="s">
        <v>162</v>
      </c>
      <c r="B443" s="19" t="s">
        <v>193</v>
      </c>
      <c r="C443" s="19" t="s">
        <v>217</v>
      </c>
      <c r="D443" s="8" t="s">
        <v>226</v>
      </c>
      <c r="E443" s="19" t="s">
        <v>163</v>
      </c>
      <c r="F443" s="19"/>
      <c r="G443" s="17">
        <f t="shared" si="145"/>
        <v>132</v>
      </c>
      <c r="H443" s="17">
        <f t="shared" si="145"/>
        <v>102</v>
      </c>
      <c r="I443" s="13">
        <f t="shared" si="129"/>
        <v>77.272727272727266</v>
      </c>
    </row>
    <row r="444" spans="1:9">
      <c r="A444" s="18" t="s">
        <v>14</v>
      </c>
      <c r="B444" s="19" t="s">
        <v>193</v>
      </c>
      <c r="C444" s="19" t="s">
        <v>217</v>
      </c>
      <c r="D444" s="8" t="s">
        <v>226</v>
      </c>
      <c r="E444" s="19" t="s">
        <v>163</v>
      </c>
      <c r="F444" s="19" t="s">
        <v>15</v>
      </c>
      <c r="G444" s="17">
        <v>132</v>
      </c>
      <c r="H444" s="128">
        <v>102</v>
      </c>
      <c r="I444" s="13">
        <f t="shared" si="129"/>
        <v>77.272727272727266</v>
      </c>
    </row>
    <row r="445" spans="1:9" ht="24.75" customHeight="1">
      <c r="A445" s="65" t="s">
        <v>536</v>
      </c>
      <c r="B445" s="19" t="s">
        <v>193</v>
      </c>
      <c r="C445" s="19" t="s">
        <v>217</v>
      </c>
      <c r="D445" s="8" t="s">
        <v>227</v>
      </c>
      <c r="E445" s="19"/>
      <c r="F445" s="19"/>
      <c r="G445" s="17">
        <f t="shared" ref="G445:H445" si="146">G449+G446</f>
        <v>193.5</v>
      </c>
      <c r="H445" s="17">
        <f t="shared" si="146"/>
        <v>163.5</v>
      </c>
      <c r="I445" s="13">
        <f t="shared" si="129"/>
        <v>84.496124031007753</v>
      </c>
    </row>
    <row r="446" spans="1:9" ht="24.75" customHeight="1">
      <c r="A446" s="28" t="s">
        <v>186</v>
      </c>
      <c r="B446" s="19" t="s">
        <v>193</v>
      </c>
      <c r="C446" s="19" t="s">
        <v>217</v>
      </c>
      <c r="D446" s="8" t="s">
        <v>227</v>
      </c>
      <c r="E446" s="19" t="s">
        <v>45</v>
      </c>
      <c r="F446" s="19"/>
      <c r="G446" s="17">
        <f t="shared" ref="G446:H447" si="147">G447</f>
        <v>58.3</v>
      </c>
      <c r="H446" s="17">
        <f t="shared" si="147"/>
        <v>58.3</v>
      </c>
      <c r="I446" s="13">
        <f t="shared" si="129"/>
        <v>100</v>
      </c>
    </row>
    <row r="447" spans="1:9" ht="25.5" customHeight="1">
      <c r="A447" s="28" t="s">
        <v>174</v>
      </c>
      <c r="B447" s="19" t="s">
        <v>193</v>
      </c>
      <c r="C447" s="19" t="s">
        <v>217</v>
      </c>
      <c r="D447" s="8" t="s">
        <v>227</v>
      </c>
      <c r="E447" s="19" t="s">
        <v>53</v>
      </c>
      <c r="F447" s="19"/>
      <c r="G447" s="17">
        <f t="shared" si="147"/>
        <v>58.3</v>
      </c>
      <c r="H447" s="17">
        <f t="shared" si="147"/>
        <v>58.3</v>
      </c>
      <c r="I447" s="13">
        <f t="shared" si="129"/>
        <v>100</v>
      </c>
    </row>
    <row r="448" spans="1:9" ht="13.5" customHeight="1">
      <c r="A448" s="50" t="s">
        <v>14</v>
      </c>
      <c r="B448" s="19" t="s">
        <v>193</v>
      </c>
      <c r="C448" s="19" t="s">
        <v>217</v>
      </c>
      <c r="D448" s="8" t="s">
        <v>227</v>
      </c>
      <c r="E448" s="19" t="s">
        <v>53</v>
      </c>
      <c r="F448" s="19" t="s">
        <v>15</v>
      </c>
      <c r="G448" s="160">
        <v>58.3</v>
      </c>
      <c r="H448" s="160">
        <v>58.3</v>
      </c>
      <c r="I448" s="13">
        <f t="shared" si="129"/>
        <v>100</v>
      </c>
    </row>
    <row r="449" spans="1:9">
      <c r="A449" s="42" t="s">
        <v>123</v>
      </c>
      <c r="B449" s="19" t="s">
        <v>193</v>
      </c>
      <c r="C449" s="19" t="s">
        <v>217</v>
      </c>
      <c r="D449" s="8" t="s">
        <v>227</v>
      </c>
      <c r="E449" s="19" t="s">
        <v>124</v>
      </c>
      <c r="F449" s="19"/>
      <c r="G449" s="17">
        <f t="shared" ref="G449:H450" si="148">G450</f>
        <v>135.19999999999999</v>
      </c>
      <c r="H449" s="17">
        <f t="shared" si="148"/>
        <v>105.2</v>
      </c>
      <c r="I449" s="13">
        <f t="shared" si="129"/>
        <v>77.810650887573971</v>
      </c>
    </row>
    <row r="450" spans="1:9" ht="12.75" customHeight="1">
      <c r="A450" s="42" t="s">
        <v>162</v>
      </c>
      <c r="B450" s="19" t="s">
        <v>193</v>
      </c>
      <c r="C450" s="19" t="s">
        <v>217</v>
      </c>
      <c r="D450" s="8" t="s">
        <v>227</v>
      </c>
      <c r="E450" s="19" t="s">
        <v>163</v>
      </c>
      <c r="F450" s="19"/>
      <c r="G450" s="17">
        <f t="shared" si="148"/>
        <v>135.19999999999999</v>
      </c>
      <c r="H450" s="17">
        <f t="shared" si="148"/>
        <v>105.2</v>
      </c>
      <c r="I450" s="13">
        <f t="shared" si="129"/>
        <v>77.810650887573971</v>
      </c>
    </row>
    <row r="451" spans="1:9">
      <c r="A451" s="18" t="s">
        <v>14</v>
      </c>
      <c r="B451" s="19" t="s">
        <v>193</v>
      </c>
      <c r="C451" s="19" t="s">
        <v>217</v>
      </c>
      <c r="D451" s="8" t="s">
        <v>227</v>
      </c>
      <c r="E451" s="19" t="s">
        <v>163</v>
      </c>
      <c r="F451" s="19" t="s">
        <v>15</v>
      </c>
      <c r="G451" s="17">
        <v>135.19999999999999</v>
      </c>
      <c r="H451" s="128">
        <v>105.2</v>
      </c>
      <c r="I451" s="13">
        <f t="shared" si="129"/>
        <v>77.810650887573971</v>
      </c>
    </row>
    <row r="452" spans="1:9" ht="60.75" customHeight="1">
      <c r="A452" s="144" t="s">
        <v>562</v>
      </c>
      <c r="B452" s="30" t="s">
        <v>193</v>
      </c>
      <c r="C452" s="30" t="s">
        <v>217</v>
      </c>
      <c r="D452" s="145" t="s">
        <v>563</v>
      </c>
      <c r="E452" s="30"/>
      <c r="F452" s="30"/>
      <c r="G452" s="17">
        <f>G454</f>
        <v>497.1</v>
      </c>
      <c r="H452" s="17">
        <f t="shared" ref="H452" si="149">H454</f>
        <v>497.1</v>
      </c>
      <c r="I452" s="13">
        <f t="shared" si="129"/>
        <v>100</v>
      </c>
    </row>
    <row r="453" spans="1:9" ht="15.75" customHeight="1">
      <c r="A453" s="144" t="s">
        <v>134</v>
      </c>
      <c r="B453" s="30" t="s">
        <v>193</v>
      </c>
      <c r="C453" s="30" t="s">
        <v>217</v>
      </c>
      <c r="D453" s="145" t="s">
        <v>564</v>
      </c>
      <c r="E453" s="30"/>
      <c r="F453" s="30"/>
      <c r="G453" s="17">
        <f>G454</f>
        <v>497.1</v>
      </c>
      <c r="H453" s="17">
        <f t="shared" ref="H453" si="150">H454</f>
        <v>497.1</v>
      </c>
      <c r="I453" s="13">
        <f t="shared" si="129"/>
        <v>100</v>
      </c>
    </row>
    <row r="454" spans="1:9" ht="22.5" customHeight="1">
      <c r="A454" s="28" t="s">
        <v>186</v>
      </c>
      <c r="B454" s="25" t="s">
        <v>193</v>
      </c>
      <c r="C454" s="25" t="s">
        <v>217</v>
      </c>
      <c r="D454" s="146" t="s">
        <v>564</v>
      </c>
      <c r="E454" s="25" t="s">
        <v>45</v>
      </c>
      <c r="F454" s="25"/>
      <c r="G454" s="17">
        <f t="shared" ref="G454:H455" si="151">G455</f>
        <v>497.1</v>
      </c>
      <c r="H454" s="17">
        <f t="shared" si="151"/>
        <v>497.1</v>
      </c>
      <c r="I454" s="13">
        <f t="shared" si="129"/>
        <v>100</v>
      </c>
    </row>
    <row r="455" spans="1:9" ht="21.75" customHeight="1">
      <c r="A455" s="28" t="s">
        <v>156</v>
      </c>
      <c r="B455" s="25" t="s">
        <v>193</v>
      </c>
      <c r="C455" s="25" t="s">
        <v>217</v>
      </c>
      <c r="D455" s="146" t="s">
        <v>564</v>
      </c>
      <c r="E455" s="25" t="s">
        <v>53</v>
      </c>
      <c r="F455" s="25"/>
      <c r="G455" s="17">
        <f t="shared" si="151"/>
        <v>497.1</v>
      </c>
      <c r="H455" s="17">
        <f t="shared" si="151"/>
        <v>497.1</v>
      </c>
      <c r="I455" s="13">
        <f t="shared" si="129"/>
        <v>100</v>
      </c>
    </row>
    <row r="456" spans="1:9">
      <c r="A456" s="18" t="s">
        <v>14</v>
      </c>
      <c r="B456" s="25" t="s">
        <v>193</v>
      </c>
      <c r="C456" s="25" t="s">
        <v>217</v>
      </c>
      <c r="D456" s="146" t="s">
        <v>564</v>
      </c>
      <c r="E456" s="25" t="s">
        <v>53</v>
      </c>
      <c r="F456" s="25" t="s">
        <v>15</v>
      </c>
      <c r="G456" s="20">
        <v>497.1</v>
      </c>
      <c r="H456" s="20">
        <v>497.1</v>
      </c>
      <c r="I456" s="13">
        <f t="shared" si="129"/>
        <v>100</v>
      </c>
    </row>
    <row r="457" spans="1:9" ht="21" hidden="1">
      <c r="A457" s="66" t="s">
        <v>231</v>
      </c>
      <c r="B457" s="25" t="s">
        <v>232</v>
      </c>
      <c r="C457" s="25" t="s">
        <v>233</v>
      </c>
      <c r="D457" s="8" t="s">
        <v>234</v>
      </c>
      <c r="E457" s="25"/>
      <c r="F457" s="25"/>
      <c r="G457" s="17">
        <f t="shared" ref="G457:G460" si="152">G458+G459+G460</f>
        <v>0</v>
      </c>
      <c r="H457" s="17"/>
      <c r="I457" s="13" t="e">
        <f t="shared" si="129"/>
        <v>#DIV/0!</v>
      </c>
    </row>
    <row r="458" spans="1:9" ht="83.45" hidden="1" customHeight="1">
      <c r="A458" s="67" t="s">
        <v>235</v>
      </c>
      <c r="B458" s="25" t="s">
        <v>232</v>
      </c>
      <c r="C458" s="25" t="s">
        <v>233</v>
      </c>
      <c r="D458" s="8" t="s">
        <v>236</v>
      </c>
      <c r="E458" s="25"/>
      <c r="F458" s="25"/>
      <c r="G458" s="17">
        <f t="shared" si="152"/>
        <v>0</v>
      </c>
      <c r="H458" s="17"/>
      <c r="I458" s="13" t="e">
        <f t="shared" ref="I458:I521" si="153">H458/G458*100</f>
        <v>#DIV/0!</v>
      </c>
    </row>
    <row r="459" spans="1:9" ht="22.5" hidden="1">
      <c r="A459" s="67" t="s">
        <v>237</v>
      </c>
      <c r="B459" s="25" t="s">
        <v>232</v>
      </c>
      <c r="C459" s="25" t="s">
        <v>233</v>
      </c>
      <c r="D459" s="8" t="s">
        <v>238</v>
      </c>
      <c r="E459" s="25" t="s">
        <v>45</v>
      </c>
      <c r="F459" s="25"/>
      <c r="G459" s="17">
        <f t="shared" si="152"/>
        <v>0</v>
      </c>
      <c r="H459" s="17"/>
      <c r="I459" s="13" t="e">
        <f t="shared" si="153"/>
        <v>#DIV/0!</v>
      </c>
    </row>
    <row r="460" spans="1:9" hidden="1">
      <c r="A460" s="67" t="s">
        <v>239</v>
      </c>
      <c r="B460" s="25" t="s">
        <v>232</v>
      </c>
      <c r="C460" s="25" t="s">
        <v>233</v>
      </c>
      <c r="D460" s="8" t="s">
        <v>240</v>
      </c>
      <c r="E460" s="25" t="s">
        <v>53</v>
      </c>
      <c r="F460" s="25"/>
      <c r="G460" s="17">
        <f t="shared" si="152"/>
        <v>0</v>
      </c>
      <c r="H460" s="17"/>
      <c r="I460" s="13" t="e">
        <f t="shared" si="153"/>
        <v>#DIV/0!</v>
      </c>
    </row>
    <row r="461" spans="1:9" hidden="1">
      <c r="A461" s="67" t="s">
        <v>14</v>
      </c>
      <c r="B461" s="25" t="s">
        <v>232</v>
      </c>
      <c r="C461" s="25" t="s">
        <v>233</v>
      </c>
      <c r="D461" s="8" t="s">
        <v>241</v>
      </c>
      <c r="E461" s="25" t="s">
        <v>53</v>
      </c>
      <c r="F461" s="25" t="s">
        <v>15</v>
      </c>
      <c r="G461" s="20"/>
      <c r="H461" s="20"/>
      <c r="I461" s="13" t="e">
        <f t="shared" si="153"/>
        <v>#DIV/0!</v>
      </c>
    </row>
    <row r="462" spans="1:9" hidden="1">
      <c r="A462" s="67" t="s">
        <v>16</v>
      </c>
      <c r="B462" s="25" t="s">
        <v>232</v>
      </c>
      <c r="C462" s="25" t="s">
        <v>233</v>
      </c>
      <c r="D462" s="8" t="s">
        <v>242</v>
      </c>
      <c r="E462" s="25" t="s">
        <v>53</v>
      </c>
      <c r="F462" s="25" t="s">
        <v>8</v>
      </c>
      <c r="G462" s="20"/>
      <c r="H462" s="20"/>
      <c r="I462" s="13" t="e">
        <f t="shared" si="153"/>
        <v>#DIV/0!</v>
      </c>
    </row>
    <row r="463" spans="1:9" hidden="1">
      <c r="A463" s="68" t="s">
        <v>243</v>
      </c>
      <c r="B463" s="25" t="s">
        <v>232</v>
      </c>
      <c r="C463" s="25" t="s">
        <v>233</v>
      </c>
      <c r="D463" s="8" t="s">
        <v>244</v>
      </c>
      <c r="E463" s="25" t="s">
        <v>53</v>
      </c>
      <c r="F463" s="25" t="s">
        <v>9</v>
      </c>
      <c r="G463" s="20"/>
      <c r="H463" s="20"/>
      <c r="I463" s="13" t="e">
        <f t="shared" si="153"/>
        <v>#DIV/0!</v>
      </c>
    </row>
    <row r="464" spans="1:9">
      <c r="A464" s="14" t="s">
        <v>245</v>
      </c>
      <c r="B464" s="15" t="s">
        <v>246</v>
      </c>
      <c r="C464" s="15"/>
      <c r="D464" s="15"/>
      <c r="E464" s="15"/>
      <c r="F464" s="15"/>
      <c r="G464" s="16">
        <f t="shared" ref="G464:H464" si="154">G465+G466+G467+G468</f>
        <v>187046.01499999998</v>
      </c>
      <c r="H464" s="16">
        <f t="shared" si="154"/>
        <v>186205.60000000003</v>
      </c>
      <c r="I464" s="13">
        <f t="shared" si="153"/>
        <v>99.550690775208466</v>
      </c>
    </row>
    <row r="465" spans="1:9">
      <c r="A465" s="14" t="s">
        <v>14</v>
      </c>
      <c r="B465" s="15" t="s">
        <v>246</v>
      </c>
      <c r="C465" s="15"/>
      <c r="D465" s="15"/>
      <c r="E465" s="15"/>
      <c r="F465" s="15" t="s">
        <v>15</v>
      </c>
      <c r="G465" s="16">
        <f>G484+G493+G498+G502+G524+G529+G533+G537+G541+G559+G563+G586+G614+G645+G668+G677+G683+G689+G695+G707+G717+G724+G591+G599+G553+G520+G659+G649+G632+G545+G606+G618+G620+G622+G624+G627</f>
        <v>76688.599999999991</v>
      </c>
      <c r="H465" s="16">
        <f t="shared" ref="H465" si="155">H484++H493+H498+H502+H524+H529+H533+H537+H541+H559+H563+H586+H614+H645+H668+H677+H683+H689+H695+H707+H717+H724+H591+H599+H553+H520+H659+H649+H632+H545+H606+H618+H620+H622+H624+H627</f>
        <v>75848.2</v>
      </c>
      <c r="I465" s="13">
        <f t="shared" si="153"/>
        <v>98.90413959832361</v>
      </c>
    </row>
    <row r="466" spans="1:9">
      <c r="A466" s="14" t="s">
        <v>16</v>
      </c>
      <c r="B466" s="15" t="s">
        <v>246</v>
      </c>
      <c r="C466" s="15"/>
      <c r="D466" s="15"/>
      <c r="E466" s="15"/>
      <c r="F466" s="15" t="s">
        <v>8</v>
      </c>
      <c r="G466" s="16">
        <f>G476+G549+G567+G571+G672+G480+G510+G600+G595+G554+G494+G638+G650+G655+G633</f>
        <v>100390.20000000001</v>
      </c>
      <c r="H466" s="16">
        <f>H476+H549+H567+H571+H672+H480+H510+H600+H595+H554+H494+H638+H650+H655+H633</f>
        <v>100390.20000000001</v>
      </c>
      <c r="I466" s="13">
        <f t="shared" si="153"/>
        <v>100</v>
      </c>
    </row>
    <row r="467" spans="1:9">
      <c r="A467" s="14" t="s">
        <v>17</v>
      </c>
      <c r="B467" s="15" t="s">
        <v>246</v>
      </c>
      <c r="C467" s="15"/>
      <c r="D467" s="15"/>
      <c r="E467" s="15"/>
      <c r="F467" s="15" t="s">
        <v>9</v>
      </c>
      <c r="G467" s="16">
        <f>G575+G555+G651+G713+G634+G579</f>
        <v>9967.2150000000001</v>
      </c>
      <c r="H467" s="16">
        <f t="shared" ref="H467" si="156">H575+H555+H651+H713+H634+H579</f>
        <v>9967.2000000000007</v>
      </c>
      <c r="I467" s="13">
        <f t="shared" si="153"/>
        <v>99.999849506607418</v>
      </c>
    </row>
    <row r="468" spans="1:9">
      <c r="A468" s="14" t="s">
        <v>18</v>
      </c>
      <c r="B468" s="15" t="s">
        <v>246</v>
      </c>
      <c r="C468" s="15"/>
      <c r="D468" s="15"/>
      <c r="E468" s="15"/>
      <c r="F468" s="15" t="s">
        <v>10</v>
      </c>
      <c r="G468" s="16">
        <f t="shared" ref="G468:H468" si="157">G601</f>
        <v>0</v>
      </c>
      <c r="H468" s="16">
        <f t="shared" si="157"/>
        <v>0</v>
      </c>
      <c r="I468" s="13" t="e">
        <f t="shared" si="153"/>
        <v>#DIV/0!</v>
      </c>
    </row>
    <row r="469" spans="1:9">
      <c r="A469" s="14" t="s">
        <v>247</v>
      </c>
      <c r="B469" s="15" t="s">
        <v>246</v>
      </c>
      <c r="C469" s="15" t="s">
        <v>248</v>
      </c>
      <c r="D469" s="15"/>
      <c r="E469" s="15"/>
      <c r="F469" s="15"/>
      <c r="G469" s="16">
        <f t="shared" ref="G469:H471" si="158">G470</f>
        <v>14504.699999999999</v>
      </c>
      <c r="H469" s="16">
        <f t="shared" si="158"/>
        <v>14342.5</v>
      </c>
      <c r="I469" s="13">
        <f t="shared" si="153"/>
        <v>98.881741780250536</v>
      </c>
    </row>
    <row r="470" spans="1:9" ht="24" customHeight="1">
      <c r="A470" s="14" t="s">
        <v>249</v>
      </c>
      <c r="B470" s="15" t="s">
        <v>246</v>
      </c>
      <c r="C470" s="15" t="s">
        <v>248</v>
      </c>
      <c r="D470" s="15" t="s">
        <v>250</v>
      </c>
      <c r="E470" s="15"/>
      <c r="F470" s="15"/>
      <c r="G470" s="17">
        <f>G471</f>
        <v>14504.699999999999</v>
      </c>
      <c r="H470" s="17">
        <f t="shared" si="158"/>
        <v>14342.5</v>
      </c>
      <c r="I470" s="13">
        <f t="shared" si="153"/>
        <v>98.881741780250536</v>
      </c>
    </row>
    <row r="471" spans="1:9" ht="37.5" customHeight="1">
      <c r="A471" s="69" t="s">
        <v>251</v>
      </c>
      <c r="B471" s="26" t="s">
        <v>246</v>
      </c>
      <c r="C471" s="26" t="s">
        <v>248</v>
      </c>
      <c r="D471" s="26" t="s">
        <v>252</v>
      </c>
      <c r="E471" s="26"/>
      <c r="F471" s="26"/>
      <c r="G471" s="17">
        <f>G472</f>
        <v>14504.699999999999</v>
      </c>
      <c r="H471" s="17">
        <f t="shared" si="158"/>
        <v>14342.5</v>
      </c>
      <c r="I471" s="13">
        <f t="shared" si="153"/>
        <v>98.881741780250536</v>
      </c>
    </row>
    <row r="472" spans="1:9" ht="36" customHeight="1">
      <c r="A472" s="65" t="s">
        <v>253</v>
      </c>
      <c r="B472" s="19" t="s">
        <v>246</v>
      </c>
      <c r="C472" s="19" t="s">
        <v>248</v>
      </c>
      <c r="D472" s="32" t="s">
        <v>254</v>
      </c>
      <c r="E472" s="19"/>
      <c r="F472" s="19"/>
      <c r="G472" s="17">
        <f>G473+G481+G490+G495+G499+G477</f>
        <v>14504.699999999999</v>
      </c>
      <c r="H472" s="17">
        <f>H473+H481+H490+H495+H499+H477</f>
        <v>14342.5</v>
      </c>
      <c r="I472" s="13">
        <f t="shared" si="153"/>
        <v>98.881741780250536</v>
      </c>
    </row>
    <row r="473" spans="1:9" ht="63" customHeight="1">
      <c r="A473" s="65" t="s">
        <v>255</v>
      </c>
      <c r="B473" s="19" t="s">
        <v>246</v>
      </c>
      <c r="C473" s="19" t="s">
        <v>248</v>
      </c>
      <c r="D473" s="32" t="s">
        <v>256</v>
      </c>
      <c r="E473" s="19"/>
      <c r="F473" s="19"/>
      <c r="G473" s="17">
        <f t="shared" ref="G473:H475" si="159">G474</f>
        <v>7822</v>
      </c>
      <c r="H473" s="17">
        <f t="shared" si="159"/>
        <v>7822</v>
      </c>
      <c r="I473" s="13">
        <f t="shared" si="153"/>
        <v>100</v>
      </c>
    </row>
    <row r="474" spans="1:9" ht="25.5" customHeight="1">
      <c r="A474" s="50" t="s">
        <v>396</v>
      </c>
      <c r="B474" s="19" t="s">
        <v>246</v>
      </c>
      <c r="C474" s="19" t="s">
        <v>248</v>
      </c>
      <c r="D474" s="32" t="s">
        <v>256</v>
      </c>
      <c r="E474" s="19" t="s">
        <v>258</v>
      </c>
      <c r="F474" s="19"/>
      <c r="G474" s="17">
        <f t="shared" si="159"/>
        <v>7822</v>
      </c>
      <c r="H474" s="17">
        <f t="shared" si="159"/>
        <v>7822</v>
      </c>
      <c r="I474" s="13">
        <f t="shared" si="153"/>
        <v>100</v>
      </c>
    </row>
    <row r="475" spans="1:9">
      <c r="A475" s="50" t="s">
        <v>259</v>
      </c>
      <c r="B475" s="19" t="s">
        <v>246</v>
      </c>
      <c r="C475" s="19" t="s">
        <v>248</v>
      </c>
      <c r="D475" s="32" t="s">
        <v>256</v>
      </c>
      <c r="E475" s="19" t="s">
        <v>260</v>
      </c>
      <c r="F475" s="19"/>
      <c r="G475" s="17">
        <f t="shared" si="159"/>
        <v>7822</v>
      </c>
      <c r="H475" s="17">
        <f t="shared" si="159"/>
        <v>7822</v>
      </c>
      <c r="I475" s="13">
        <f t="shared" si="153"/>
        <v>100</v>
      </c>
    </row>
    <row r="476" spans="1:9">
      <c r="A476" s="50" t="s">
        <v>16</v>
      </c>
      <c r="B476" s="19" t="s">
        <v>246</v>
      </c>
      <c r="C476" s="19" t="s">
        <v>248</v>
      </c>
      <c r="D476" s="32" t="s">
        <v>256</v>
      </c>
      <c r="E476" s="19" t="s">
        <v>260</v>
      </c>
      <c r="F476" s="19" t="s">
        <v>8</v>
      </c>
      <c r="G476" s="20">
        <v>7822</v>
      </c>
      <c r="H476" s="20">
        <v>7822</v>
      </c>
      <c r="I476" s="13">
        <f t="shared" si="153"/>
        <v>100</v>
      </c>
    </row>
    <row r="477" spans="1:9" ht="59.25" hidden="1" customHeight="1">
      <c r="A477" s="18" t="s">
        <v>261</v>
      </c>
      <c r="B477" s="19" t="s">
        <v>246</v>
      </c>
      <c r="C477" s="19" t="s">
        <v>248</v>
      </c>
      <c r="D477" s="32" t="s">
        <v>262</v>
      </c>
      <c r="E477" s="19"/>
      <c r="F477" s="19"/>
      <c r="G477" s="17">
        <f t="shared" ref="G477:G479" si="160">G478</f>
        <v>0</v>
      </c>
      <c r="H477" s="17"/>
      <c r="I477" s="13" t="e">
        <f t="shared" si="153"/>
        <v>#DIV/0!</v>
      </c>
    </row>
    <row r="478" spans="1:9" ht="36" hidden="1">
      <c r="A478" s="50" t="s">
        <v>263</v>
      </c>
      <c r="B478" s="19" t="s">
        <v>246</v>
      </c>
      <c r="C478" s="19" t="s">
        <v>248</v>
      </c>
      <c r="D478" s="32" t="s">
        <v>262</v>
      </c>
      <c r="E478" s="19" t="s">
        <v>258</v>
      </c>
      <c r="F478" s="19"/>
      <c r="G478" s="17">
        <f t="shared" si="160"/>
        <v>0</v>
      </c>
      <c r="H478" s="17"/>
      <c r="I478" s="13" t="e">
        <f t="shared" si="153"/>
        <v>#DIV/0!</v>
      </c>
    </row>
    <row r="479" spans="1:9" hidden="1">
      <c r="A479" s="50" t="s">
        <v>259</v>
      </c>
      <c r="B479" s="19" t="s">
        <v>246</v>
      </c>
      <c r="C479" s="19" t="s">
        <v>248</v>
      </c>
      <c r="D479" s="32" t="s">
        <v>262</v>
      </c>
      <c r="E479" s="19" t="s">
        <v>260</v>
      </c>
      <c r="F479" s="19"/>
      <c r="G479" s="17">
        <f t="shared" si="160"/>
        <v>0</v>
      </c>
      <c r="H479" s="17"/>
      <c r="I479" s="13" t="e">
        <f t="shared" si="153"/>
        <v>#DIV/0!</v>
      </c>
    </row>
    <row r="480" spans="1:9" hidden="1">
      <c r="A480" s="50" t="s">
        <v>16</v>
      </c>
      <c r="B480" s="19" t="s">
        <v>246</v>
      </c>
      <c r="C480" s="19" t="s">
        <v>248</v>
      </c>
      <c r="D480" s="32" t="s">
        <v>262</v>
      </c>
      <c r="E480" s="19" t="s">
        <v>260</v>
      </c>
      <c r="F480" s="19" t="s">
        <v>8</v>
      </c>
      <c r="G480" s="20"/>
      <c r="H480" s="20"/>
      <c r="I480" s="13" t="e">
        <f t="shared" si="153"/>
        <v>#DIV/0!</v>
      </c>
    </row>
    <row r="481" spans="1:9" ht="25.5" customHeight="1">
      <c r="A481" s="50" t="s">
        <v>264</v>
      </c>
      <c r="B481" s="19" t="s">
        <v>246</v>
      </c>
      <c r="C481" s="19" t="s">
        <v>248</v>
      </c>
      <c r="D481" s="32" t="s">
        <v>265</v>
      </c>
      <c r="E481" s="19" t="s">
        <v>64</v>
      </c>
      <c r="F481" s="19"/>
      <c r="G481" s="17">
        <f t="shared" ref="G481:H483" si="161">G482</f>
        <v>1035.9000000000001</v>
      </c>
      <c r="H481" s="17">
        <f t="shared" si="161"/>
        <v>1035</v>
      </c>
      <c r="I481" s="13">
        <f t="shared" si="153"/>
        <v>99.913119026933089</v>
      </c>
    </row>
    <row r="482" spans="1:9" ht="26.25" customHeight="1">
      <c r="A482" s="50" t="s">
        <v>313</v>
      </c>
      <c r="B482" s="19" t="s">
        <v>246</v>
      </c>
      <c r="C482" s="19" t="s">
        <v>248</v>
      </c>
      <c r="D482" s="32" t="s">
        <v>265</v>
      </c>
      <c r="E482" s="19" t="s">
        <v>266</v>
      </c>
      <c r="F482" s="19"/>
      <c r="G482" s="17">
        <f t="shared" si="161"/>
        <v>1035.9000000000001</v>
      </c>
      <c r="H482" s="17">
        <f t="shared" si="161"/>
        <v>1035</v>
      </c>
      <c r="I482" s="13">
        <f t="shared" si="153"/>
        <v>99.913119026933089</v>
      </c>
    </row>
    <row r="483" spans="1:9">
      <c r="A483" s="50" t="s">
        <v>259</v>
      </c>
      <c r="B483" s="19" t="s">
        <v>246</v>
      </c>
      <c r="C483" s="19" t="s">
        <v>248</v>
      </c>
      <c r="D483" s="32" t="s">
        <v>265</v>
      </c>
      <c r="E483" s="19" t="s">
        <v>260</v>
      </c>
      <c r="F483" s="19"/>
      <c r="G483" s="17">
        <f t="shared" si="161"/>
        <v>1035.9000000000001</v>
      </c>
      <c r="H483" s="17">
        <f t="shared" si="161"/>
        <v>1035</v>
      </c>
      <c r="I483" s="13">
        <f t="shared" si="153"/>
        <v>99.913119026933089</v>
      </c>
    </row>
    <row r="484" spans="1:9">
      <c r="A484" s="50" t="s">
        <v>14</v>
      </c>
      <c r="B484" s="19" t="s">
        <v>246</v>
      </c>
      <c r="C484" s="19" t="s">
        <v>248</v>
      </c>
      <c r="D484" s="32" t="s">
        <v>265</v>
      </c>
      <c r="E484" s="19" t="s">
        <v>260</v>
      </c>
      <c r="F484" s="19" t="s">
        <v>15</v>
      </c>
      <c r="G484" s="20">
        <v>1035.9000000000001</v>
      </c>
      <c r="H484" s="79">
        <v>1035</v>
      </c>
      <c r="I484" s="13">
        <f t="shared" si="153"/>
        <v>99.913119026933089</v>
      </c>
    </row>
    <row r="485" spans="1:9" ht="36" hidden="1">
      <c r="A485" s="50" t="s">
        <v>267</v>
      </c>
      <c r="B485" s="19" t="s">
        <v>246</v>
      </c>
      <c r="C485" s="19" t="s">
        <v>248</v>
      </c>
      <c r="D485" s="32" t="s">
        <v>268</v>
      </c>
      <c r="E485" s="19"/>
      <c r="F485" s="19"/>
      <c r="G485" s="17">
        <f t="shared" ref="G485:G488" si="162">G486</f>
        <v>0</v>
      </c>
      <c r="H485" s="17"/>
      <c r="I485" s="13" t="e">
        <f t="shared" si="153"/>
        <v>#DIV/0!</v>
      </c>
    </row>
    <row r="486" spans="1:9" hidden="1">
      <c r="A486" s="50" t="s">
        <v>134</v>
      </c>
      <c r="B486" s="19" t="s">
        <v>246</v>
      </c>
      <c r="C486" s="19" t="s">
        <v>248</v>
      </c>
      <c r="D486" s="32" t="s">
        <v>269</v>
      </c>
      <c r="E486" s="19"/>
      <c r="F486" s="19"/>
      <c r="G486" s="17">
        <f t="shared" si="162"/>
        <v>0</v>
      </c>
      <c r="H486" s="17"/>
      <c r="I486" s="13" t="e">
        <f t="shared" si="153"/>
        <v>#DIV/0!</v>
      </c>
    </row>
    <row r="487" spans="1:9" ht="24" hidden="1" customHeight="1">
      <c r="A487" s="18" t="s">
        <v>44</v>
      </c>
      <c r="B487" s="19" t="s">
        <v>246</v>
      </c>
      <c r="C487" s="19" t="s">
        <v>248</v>
      </c>
      <c r="D487" s="32" t="s">
        <v>269</v>
      </c>
      <c r="E487" s="19" t="s">
        <v>45</v>
      </c>
      <c r="F487" s="19"/>
      <c r="G487" s="17">
        <f t="shared" si="162"/>
        <v>0</v>
      </c>
      <c r="H487" s="17"/>
      <c r="I487" s="13" t="e">
        <f t="shared" si="153"/>
        <v>#DIV/0!</v>
      </c>
    </row>
    <row r="488" spans="1:9" ht="36" hidden="1">
      <c r="A488" s="18" t="s">
        <v>46</v>
      </c>
      <c r="B488" s="19" t="s">
        <v>246</v>
      </c>
      <c r="C488" s="19" t="s">
        <v>248</v>
      </c>
      <c r="D488" s="32" t="s">
        <v>269</v>
      </c>
      <c r="E488" s="19" t="s">
        <v>53</v>
      </c>
      <c r="F488" s="19"/>
      <c r="G488" s="17">
        <f t="shared" si="162"/>
        <v>0</v>
      </c>
      <c r="H488" s="17"/>
      <c r="I488" s="13" t="e">
        <f t="shared" si="153"/>
        <v>#DIV/0!</v>
      </c>
    </row>
    <row r="489" spans="1:9" hidden="1">
      <c r="A489" s="18" t="s">
        <v>14</v>
      </c>
      <c r="B489" s="19" t="s">
        <v>246</v>
      </c>
      <c r="C489" s="19" t="s">
        <v>248</v>
      </c>
      <c r="D489" s="32" t="s">
        <v>269</v>
      </c>
      <c r="E489" s="19" t="s">
        <v>53</v>
      </c>
      <c r="F489" s="19" t="s">
        <v>15</v>
      </c>
      <c r="G489" s="20"/>
      <c r="H489" s="20"/>
      <c r="I489" s="13" t="e">
        <f t="shared" si="153"/>
        <v>#DIV/0!</v>
      </c>
    </row>
    <row r="490" spans="1:9" ht="25.5">
      <c r="A490" s="56" t="s">
        <v>270</v>
      </c>
      <c r="B490" s="19" t="s">
        <v>246</v>
      </c>
      <c r="C490" s="19" t="s">
        <v>248</v>
      </c>
      <c r="D490" s="39" t="s">
        <v>271</v>
      </c>
      <c r="E490" s="19"/>
      <c r="F490" s="19"/>
      <c r="G490" s="17">
        <f t="shared" ref="G490:H491" si="163">G491</f>
        <v>3648.6</v>
      </c>
      <c r="H490" s="17">
        <f t="shared" si="163"/>
        <v>3551.2</v>
      </c>
      <c r="I490" s="13">
        <f t="shared" si="153"/>
        <v>97.330482924957522</v>
      </c>
    </row>
    <row r="491" spans="1:9" ht="36.75" customHeight="1">
      <c r="A491" s="56" t="s">
        <v>313</v>
      </c>
      <c r="B491" s="19" t="s">
        <v>246</v>
      </c>
      <c r="C491" s="19" t="s">
        <v>248</v>
      </c>
      <c r="D491" s="39" t="s">
        <v>271</v>
      </c>
      <c r="E491" s="19" t="s">
        <v>258</v>
      </c>
      <c r="F491" s="19"/>
      <c r="G491" s="17">
        <f t="shared" si="163"/>
        <v>3648.6</v>
      </c>
      <c r="H491" s="17">
        <f t="shared" si="163"/>
        <v>3551.2</v>
      </c>
      <c r="I491" s="13">
        <f t="shared" si="153"/>
        <v>97.330482924957522</v>
      </c>
    </row>
    <row r="492" spans="1:9" ht="14.25" customHeight="1">
      <c r="A492" s="56" t="s">
        <v>259</v>
      </c>
      <c r="B492" s="19" t="s">
        <v>246</v>
      </c>
      <c r="C492" s="19" t="s">
        <v>248</v>
      </c>
      <c r="D492" s="39" t="s">
        <v>271</v>
      </c>
      <c r="E492" s="19" t="s">
        <v>260</v>
      </c>
      <c r="F492" s="19"/>
      <c r="G492" s="17">
        <f t="shared" ref="G492:H492" si="164">G493+G494</f>
        <v>3648.6</v>
      </c>
      <c r="H492" s="17">
        <f t="shared" si="164"/>
        <v>3551.2</v>
      </c>
      <c r="I492" s="13">
        <f t="shared" si="153"/>
        <v>97.330482924957522</v>
      </c>
    </row>
    <row r="493" spans="1:9">
      <c r="A493" s="56" t="s">
        <v>14</v>
      </c>
      <c r="B493" s="19" t="s">
        <v>246</v>
      </c>
      <c r="C493" s="19" t="s">
        <v>248</v>
      </c>
      <c r="D493" s="39" t="s">
        <v>271</v>
      </c>
      <c r="E493" s="19" t="s">
        <v>260</v>
      </c>
      <c r="F493" s="19" t="s">
        <v>15</v>
      </c>
      <c r="G493" s="79">
        <v>3648.6</v>
      </c>
      <c r="H493" s="79">
        <v>3551.2</v>
      </c>
      <c r="I493" s="13">
        <f t="shared" si="153"/>
        <v>97.330482924957522</v>
      </c>
    </row>
    <row r="494" spans="1:9" hidden="1">
      <c r="A494" s="56" t="s">
        <v>16</v>
      </c>
      <c r="B494" s="19" t="s">
        <v>246</v>
      </c>
      <c r="C494" s="19" t="s">
        <v>248</v>
      </c>
      <c r="D494" s="39" t="s">
        <v>271</v>
      </c>
      <c r="E494" s="19" t="s">
        <v>260</v>
      </c>
      <c r="F494" s="19" t="s">
        <v>8</v>
      </c>
      <c r="G494" s="20"/>
      <c r="H494" s="20"/>
      <c r="I494" s="13" t="e">
        <f t="shared" si="153"/>
        <v>#DIV/0!</v>
      </c>
    </row>
    <row r="495" spans="1:9" ht="12" customHeight="1">
      <c r="A495" s="56" t="s">
        <v>272</v>
      </c>
      <c r="B495" s="19" t="s">
        <v>246</v>
      </c>
      <c r="C495" s="19" t="s">
        <v>248</v>
      </c>
      <c r="D495" s="39" t="s">
        <v>273</v>
      </c>
      <c r="E495" s="19"/>
      <c r="F495" s="19"/>
      <c r="G495" s="17">
        <f t="shared" ref="G495:H497" si="165">G496</f>
        <v>1782.8</v>
      </c>
      <c r="H495" s="17">
        <f t="shared" si="165"/>
        <v>1741.9</v>
      </c>
      <c r="I495" s="13">
        <f t="shared" si="153"/>
        <v>97.70585595692171</v>
      </c>
    </row>
    <row r="496" spans="1:9" ht="35.25" customHeight="1">
      <c r="A496" s="56" t="s">
        <v>313</v>
      </c>
      <c r="B496" s="19" t="s">
        <v>246</v>
      </c>
      <c r="C496" s="19" t="s">
        <v>248</v>
      </c>
      <c r="D496" s="39" t="s">
        <v>273</v>
      </c>
      <c r="E496" s="19" t="s">
        <v>258</v>
      </c>
      <c r="F496" s="19"/>
      <c r="G496" s="17">
        <f t="shared" si="165"/>
        <v>1782.8</v>
      </c>
      <c r="H496" s="17">
        <f t="shared" si="165"/>
        <v>1741.9</v>
      </c>
      <c r="I496" s="13">
        <f t="shared" si="153"/>
        <v>97.70585595692171</v>
      </c>
    </row>
    <row r="497" spans="1:9">
      <c r="A497" s="56" t="s">
        <v>259</v>
      </c>
      <c r="B497" s="19" t="s">
        <v>246</v>
      </c>
      <c r="C497" s="19" t="s">
        <v>248</v>
      </c>
      <c r="D497" s="39" t="s">
        <v>273</v>
      </c>
      <c r="E497" s="19" t="s">
        <v>260</v>
      </c>
      <c r="F497" s="19"/>
      <c r="G497" s="17">
        <f t="shared" si="165"/>
        <v>1782.8</v>
      </c>
      <c r="H497" s="17">
        <f t="shared" si="165"/>
        <v>1741.9</v>
      </c>
      <c r="I497" s="13">
        <f t="shared" si="153"/>
        <v>97.70585595692171</v>
      </c>
    </row>
    <row r="498" spans="1:9">
      <c r="A498" s="56" t="s">
        <v>14</v>
      </c>
      <c r="B498" s="19" t="s">
        <v>246</v>
      </c>
      <c r="C498" s="19" t="s">
        <v>248</v>
      </c>
      <c r="D498" s="39" t="s">
        <v>273</v>
      </c>
      <c r="E498" s="19" t="s">
        <v>260</v>
      </c>
      <c r="F498" s="19" t="s">
        <v>15</v>
      </c>
      <c r="G498" s="79">
        <v>1782.8</v>
      </c>
      <c r="H498" s="79">
        <v>1741.9</v>
      </c>
      <c r="I498" s="13">
        <f t="shared" si="153"/>
        <v>97.70585595692171</v>
      </c>
    </row>
    <row r="499" spans="1:9" ht="24">
      <c r="A499" s="70" t="s">
        <v>274</v>
      </c>
      <c r="B499" s="19" t="s">
        <v>246</v>
      </c>
      <c r="C499" s="19" t="s">
        <v>248</v>
      </c>
      <c r="D499" s="32" t="s">
        <v>275</v>
      </c>
      <c r="E499" s="19"/>
      <c r="F499" s="19"/>
      <c r="G499" s="17">
        <f t="shared" ref="G499:H501" si="166">G500</f>
        <v>215.4</v>
      </c>
      <c r="H499" s="17">
        <f t="shared" si="166"/>
        <v>192.4</v>
      </c>
      <c r="I499" s="13">
        <f t="shared" si="153"/>
        <v>89.322191272051995</v>
      </c>
    </row>
    <row r="500" spans="1:9" ht="38.25" customHeight="1">
      <c r="A500" s="71" t="s">
        <v>263</v>
      </c>
      <c r="B500" s="19" t="s">
        <v>246</v>
      </c>
      <c r="C500" s="19" t="s">
        <v>248</v>
      </c>
      <c r="D500" s="32" t="s">
        <v>275</v>
      </c>
      <c r="E500" s="19" t="s">
        <v>266</v>
      </c>
      <c r="F500" s="19"/>
      <c r="G500" s="17">
        <f t="shared" si="166"/>
        <v>215.4</v>
      </c>
      <c r="H500" s="17">
        <f t="shared" si="166"/>
        <v>192.4</v>
      </c>
      <c r="I500" s="13">
        <f t="shared" si="153"/>
        <v>89.322191272051995</v>
      </c>
    </row>
    <row r="501" spans="1:9" ht="15" customHeight="1">
      <c r="A501" s="71" t="s">
        <v>259</v>
      </c>
      <c r="B501" s="19" t="s">
        <v>246</v>
      </c>
      <c r="C501" s="19" t="s">
        <v>248</v>
      </c>
      <c r="D501" s="32" t="s">
        <v>275</v>
      </c>
      <c r="E501" s="19" t="s">
        <v>260</v>
      </c>
      <c r="F501" s="19"/>
      <c r="G501" s="17">
        <f t="shared" si="166"/>
        <v>215.4</v>
      </c>
      <c r="H501" s="17">
        <f t="shared" si="166"/>
        <v>192.4</v>
      </c>
      <c r="I501" s="13">
        <f t="shared" si="153"/>
        <v>89.322191272051995</v>
      </c>
    </row>
    <row r="502" spans="1:9">
      <c r="A502" s="71" t="s">
        <v>14</v>
      </c>
      <c r="B502" s="19" t="s">
        <v>246</v>
      </c>
      <c r="C502" s="19" t="s">
        <v>248</v>
      </c>
      <c r="D502" s="32" t="s">
        <v>275</v>
      </c>
      <c r="E502" s="19" t="s">
        <v>260</v>
      </c>
      <c r="F502" s="19" t="s">
        <v>15</v>
      </c>
      <c r="G502" s="79">
        <v>215.4</v>
      </c>
      <c r="H502" s="79">
        <v>192.4</v>
      </c>
      <c r="I502" s="13">
        <f t="shared" si="153"/>
        <v>89.322191272051995</v>
      </c>
    </row>
    <row r="503" spans="1:9">
      <c r="A503" s="14" t="s">
        <v>276</v>
      </c>
      <c r="B503" s="15" t="s">
        <v>246</v>
      </c>
      <c r="C503" s="15" t="s">
        <v>277</v>
      </c>
      <c r="D503" s="15"/>
      <c r="E503" s="15"/>
      <c r="F503" s="15"/>
      <c r="G503" s="16">
        <f t="shared" ref="G503:H503" si="167">G504+G587+G602</f>
        <v>153145.9</v>
      </c>
      <c r="H503" s="16">
        <f t="shared" si="167"/>
        <v>152553.60000000001</v>
      </c>
      <c r="I503" s="13">
        <f t="shared" si="153"/>
        <v>99.613244624896922</v>
      </c>
    </row>
    <row r="504" spans="1:9" ht="27" customHeight="1">
      <c r="A504" s="14" t="s">
        <v>249</v>
      </c>
      <c r="B504" s="15" t="s">
        <v>246</v>
      </c>
      <c r="C504" s="15" t="s">
        <v>277</v>
      </c>
      <c r="D504" s="15" t="s">
        <v>250</v>
      </c>
      <c r="E504" s="15"/>
      <c r="F504" s="26"/>
      <c r="G504" s="17">
        <f t="shared" ref="G504:H504" si="168">G505</f>
        <v>153145.9</v>
      </c>
      <c r="H504" s="17">
        <f t="shared" si="168"/>
        <v>152553.60000000001</v>
      </c>
      <c r="I504" s="13">
        <f t="shared" si="153"/>
        <v>99.613244624896922</v>
      </c>
    </row>
    <row r="505" spans="1:9" ht="36.75" customHeight="1">
      <c r="A505" s="14" t="s">
        <v>278</v>
      </c>
      <c r="B505" s="15" t="s">
        <v>246</v>
      </c>
      <c r="C505" s="15" t="s">
        <v>277</v>
      </c>
      <c r="D505" s="34" t="s">
        <v>252</v>
      </c>
      <c r="E505" s="15"/>
      <c r="F505" s="26"/>
      <c r="G505" s="17">
        <f>G506</f>
        <v>153145.9</v>
      </c>
      <c r="H505" s="17">
        <f>H506</f>
        <v>152553.60000000001</v>
      </c>
      <c r="I505" s="13">
        <f t="shared" si="153"/>
        <v>99.613244624896922</v>
      </c>
    </row>
    <row r="506" spans="1:9" ht="38.25" customHeight="1">
      <c r="A506" s="35" t="s">
        <v>598</v>
      </c>
      <c r="B506" s="36" t="s">
        <v>246</v>
      </c>
      <c r="C506" s="36" t="s">
        <v>277</v>
      </c>
      <c r="D506" s="37" t="s">
        <v>279</v>
      </c>
      <c r="E506" s="36"/>
      <c r="F506" s="36"/>
      <c r="G506" s="17">
        <f>G507+G511+G521+G525+G530+G534+G538+G546+G556+G560+G564+G568+G517+G572+G550+G542+G579</f>
        <v>153145.9</v>
      </c>
      <c r="H506" s="17">
        <f>H507+H511+H521+H525+H530+H534+H538+H546+H556+H560+H564+H568+H517+H572+H550+H542+H579</f>
        <v>152553.60000000001</v>
      </c>
      <c r="I506" s="13">
        <f t="shared" si="153"/>
        <v>99.613244624896922</v>
      </c>
    </row>
    <row r="507" spans="1:9" ht="50.25" hidden="1" customHeight="1">
      <c r="A507" s="18" t="s">
        <v>261</v>
      </c>
      <c r="B507" s="19" t="s">
        <v>246</v>
      </c>
      <c r="C507" s="19" t="s">
        <v>277</v>
      </c>
      <c r="D507" s="32" t="s">
        <v>280</v>
      </c>
      <c r="E507" s="19"/>
      <c r="F507" s="19"/>
      <c r="G507" s="17">
        <f t="shared" ref="G507:G509" si="169">G508</f>
        <v>0</v>
      </c>
      <c r="H507" s="17"/>
      <c r="I507" s="13" t="e">
        <f t="shared" si="153"/>
        <v>#DIV/0!</v>
      </c>
    </row>
    <row r="508" spans="1:9" ht="36" hidden="1" customHeight="1">
      <c r="A508" s="50" t="s">
        <v>263</v>
      </c>
      <c r="B508" s="19" t="s">
        <v>246</v>
      </c>
      <c r="C508" s="19" t="s">
        <v>277</v>
      </c>
      <c r="D508" s="32" t="s">
        <v>280</v>
      </c>
      <c r="E508" s="19" t="s">
        <v>258</v>
      </c>
      <c r="F508" s="19"/>
      <c r="G508" s="17">
        <f t="shared" si="169"/>
        <v>0</v>
      </c>
      <c r="H508" s="17"/>
      <c r="I508" s="13" t="e">
        <f t="shared" si="153"/>
        <v>#DIV/0!</v>
      </c>
    </row>
    <row r="509" spans="1:9" hidden="1">
      <c r="A509" s="50" t="s">
        <v>259</v>
      </c>
      <c r="B509" s="19" t="s">
        <v>246</v>
      </c>
      <c r="C509" s="19" t="s">
        <v>277</v>
      </c>
      <c r="D509" s="32" t="s">
        <v>280</v>
      </c>
      <c r="E509" s="19" t="s">
        <v>260</v>
      </c>
      <c r="F509" s="19"/>
      <c r="G509" s="17">
        <f t="shared" si="169"/>
        <v>0</v>
      </c>
      <c r="H509" s="17"/>
      <c r="I509" s="13" t="e">
        <f t="shared" si="153"/>
        <v>#DIV/0!</v>
      </c>
    </row>
    <row r="510" spans="1:9" hidden="1">
      <c r="A510" s="50" t="s">
        <v>16</v>
      </c>
      <c r="B510" s="19" t="s">
        <v>246</v>
      </c>
      <c r="C510" s="19" t="s">
        <v>277</v>
      </c>
      <c r="D510" s="32" t="s">
        <v>280</v>
      </c>
      <c r="E510" s="19" t="s">
        <v>260</v>
      </c>
      <c r="F510" s="19" t="s">
        <v>8</v>
      </c>
      <c r="G510" s="20"/>
      <c r="H510" s="20"/>
      <c r="I510" s="13" t="e">
        <f t="shared" si="153"/>
        <v>#DIV/0!</v>
      </c>
    </row>
    <row r="511" spans="1:9" s="76" customFormat="1" ht="61.5" hidden="1" customHeight="1">
      <c r="A511" s="72" t="s">
        <v>281</v>
      </c>
      <c r="B511" s="73" t="s">
        <v>246</v>
      </c>
      <c r="C511" s="73" t="s">
        <v>277</v>
      </c>
      <c r="D511" s="74" t="s">
        <v>282</v>
      </c>
      <c r="E511" s="73"/>
      <c r="F511" s="73"/>
      <c r="G511" s="75">
        <f>G512</f>
        <v>0</v>
      </c>
      <c r="H511" s="75"/>
      <c r="I511" s="13" t="e">
        <f t="shared" si="153"/>
        <v>#DIV/0!</v>
      </c>
    </row>
    <row r="512" spans="1:9" ht="36" hidden="1">
      <c r="A512" s="50" t="s">
        <v>263</v>
      </c>
      <c r="B512" s="19" t="s">
        <v>246</v>
      </c>
      <c r="C512" s="19" t="s">
        <v>277</v>
      </c>
      <c r="D512" s="32" t="s">
        <v>282</v>
      </c>
      <c r="E512" s="19" t="s">
        <v>258</v>
      </c>
      <c r="F512" s="19"/>
      <c r="G512" s="17">
        <f>G513</f>
        <v>0</v>
      </c>
      <c r="H512" s="17"/>
      <c r="I512" s="13" t="e">
        <f t="shared" si="153"/>
        <v>#DIV/0!</v>
      </c>
    </row>
    <row r="513" spans="1:9" hidden="1">
      <c r="A513" s="50" t="s">
        <v>259</v>
      </c>
      <c r="B513" s="19" t="s">
        <v>246</v>
      </c>
      <c r="C513" s="19" t="s">
        <v>277</v>
      </c>
      <c r="D513" s="32" t="s">
        <v>282</v>
      </c>
      <c r="E513" s="19" t="s">
        <v>260</v>
      </c>
      <c r="F513" s="19"/>
      <c r="G513" s="17">
        <f>G514+G515+G516</f>
        <v>0</v>
      </c>
      <c r="H513" s="17"/>
      <c r="I513" s="13" t="e">
        <f t="shared" si="153"/>
        <v>#DIV/0!</v>
      </c>
    </row>
    <row r="514" spans="1:9" hidden="1">
      <c r="A514" s="50" t="s">
        <v>14</v>
      </c>
      <c r="B514" s="19" t="s">
        <v>246</v>
      </c>
      <c r="C514" s="19" t="s">
        <v>277</v>
      </c>
      <c r="D514" s="32" t="s">
        <v>282</v>
      </c>
      <c r="E514" s="19" t="s">
        <v>260</v>
      </c>
      <c r="F514" s="19" t="s">
        <v>15</v>
      </c>
      <c r="G514" s="20"/>
      <c r="H514" s="20"/>
      <c r="I514" s="13" t="e">
        <f t="shared" si="153"/>
        <v>#DIV/0!</v>
      </c>
    </row>
    <row r="515" spans="1:9" hidden="1">
      <c r="A515" s="50" t="s">
        <v>16</v>
      </c>
      <c r="B515" s="19" t="s">
        <v>246</v>
      </c>
      <c r="C515" s="19" t="s">
        <v>277</v>
      </c>
      <c r="D515" s="32" t="s">
        <v>282</v>
      </c>
      <c r="E515" s="19" t="s">
        <v>260</v>
      </c>
      <c r="F515" s="19" t="s">
        <v>8</v>
      </c>
      <c r="G515" s="20"/>
      <c r="H515" s="20"/>
      <c r="I515" s="13" t="e">
        <f t="shared" si="153"/>
        <v>#DIV/0!</v>
      </c>
    </row>
    <row r="516" spans="1:9" hidden="1">
      <c r="A516" s="50" t="s">
        <v>17</v>
      </c>
      <c r="B516" s="19" t="s">
        <v>246</v>
      </c>
      <c r="C516" s="19" t="s">
        <v>277</v>
      </c>
      <c r="D516" s="32" t="s">
        <v>282</v>
      </c>
      <c r="E516" s="19" t="s">
        <v>260</v>
      </c>
      <c r="F516" s="19" t="s">
        <v>9</v>
      </c>
      <c r="G516" s="20"/>
      <c r="H516" s="20"/>
      <c r="I516" s="13" t="e">
        <f t="shared" si="153"/>
        <v>#DIV/0!</v>
      </c>
    </row>
    <row r="517" spans="1:9" ht="25.5">
      <c r="A517" s="56" t="s">
        <v>83</v>
      </c>
      <c r="B517" s="19" t="s">
        <v>246</v>
      </c>
      <c r="C517" s="19" t="s">
        <v>277</v>
      </c>
      <c r="D517" s="39" t="s">
        <v>610</v>
      </c>
      <c r="E517" s="19"/>
      <c r="F517" s="19"/>
      <c r="G517" s="17">
        <f t="shared" ref="G517:H519" si="170">G518</f>
        <v>70</v>
      </c>
      <c r="H517" s="17">
        <f t="shared" si="170"/>
        <v>70</v>
      </c>
      <c r="I517" s="13">
        <f t="shared" si="153"/>
        <v>100</v>
      </c>
    </row>
    <row r="518" spans="1:9" ht="38.25">
      <c r="A518" s="56" t="s">
        <v>396</v>
      </c>
      <c r="B518" s="19" t="s">
        <v>246</v>
      </c>
      <c r="C518" s="19" t="s">
        <v>277</v>
      </c>
      <c r="D518" s="39" t="s">
        <v>610</v>
      </c>
      <c r="E518" s="19" t="s">
        <v>258</v>
      </c>
      <c r="F518" s="19"/>
      <c r="G518" s="17">
        <f t="shared" si="170"/>
        <v>70</v>
      </c>
      <c r="H518" s="17">
        <f t="shared" si="170"/>
        <v>70</v>
      </c>
      <c r="I518" s="13">
        <f t="shared" si="153"/>
        <v>100</v>
      </c>
    </row>
    <row r="519" spans="1:9" ht="11.25" customHeight="1">
      <c r="A519" s="56" t="s">
        <v>259</v>
      </c>
      <c r="B519" s="19" t="s">
        <v>246</v>
      </c>
      <c r="C519" s="19" t="s">
        <v>277</v>
      </c>
      <c r="D519" s="39" t="s">
        <v>610</v>
      </c>
      <c r="E519" s="19" t="s">
        <v>260</v>
      </c>
      <c r="F519" s="19"/>
      <c r="G519" s="17">
        <f t="shared" si="170"/>
        <v>70</v>
      </c>
      <c r="H519" s="17">
        <f t="shared" si="170"/>
        <v>70</v>
      </c>
      <c r="I519" s="13">
        <f t="shared" si="153"/>
        <v>100</v>
      </c>
    </row>
    <row r="520" spans="1:9">
      <c r="A520" s="24" t="s">
        <v>283</v>
      </c>
      <c r="B520" s="19" t="s">
        <v>246</v>
      </c>
      <c r="C520" s="19" t="s">
        <v>277</v>
      </c>
      <c r="D520" s="39" t="s">
        <v>610</v>
      </c>
      <c r="E520" s="19" t="s">
        <v>260</v>
      </c>
      <c r="F520" s="19" t="s">
        <v>15</v>
      </c>
      <c r="G520" s="20">
        <v>70</v>
      </c>
      <c r="H520" s="20">
        <v>70</v>
      </c>
      <c r="I520" s="13">
        <f t="shared" si="153"/>
        <v>100</v>
      </c>
    </row>
    <row r="521" spans="1:9" ht="29.25" customHeight="1">
      <c r="A521" s="35" t="s">
        <v>284</v>
      </c>
      <c r="B521" s="36" t="s">
        <v>246</v>
      </c>
      <c r="C521" s="36" t="s">
        <v>277</v>
      </c>
      <c r="D521" s="37" t="s">
        <v>285</v>
      </c>
      <c r="E521" s="36"/>
      <c r="F521" s="36"/>
      <c r="G521" s="17">
        <f t="shared" ref="G521:H523" si="171">G522</f>
        <v>160</v>
      </c>
      <c r="H521" s="17">
        <f t="shared" si="171"/>
        <v>160</v>
      </c>
      <c r="I521" s="13">
        <f t="shared" si="153"/>
        <v>100</v>
      </c>
    </row>
    <row r="522" spans="1:9" ht="24.75" customHeight="1">
      <c r="A522" s="18" t="s">
        <v>44</v>
      </c>
      <c r="B522" s="19" t="s">
        <v>246</v>
      </c>
      <c r="C522" s="19" t="s">
        <v>277</v>
      </c>
      <c r="D522" s="37" t="s">
        <v>285</v>
      </c>
      <c r="E522" s="19" t="s">
        <v>45</v>
      </c>
      <c r="F522" s="19"/>
      <c r="G522" s="17">
        <f t="shared" si="171"/>
        <v>160</v>
      </c>
      <c r="H522" s="17">
        <f t="shared" si="171"/>
        <v>160</v>
      </c>
      <c r="I522" s="13">
        <f t="shared" ref="I522:I585" si="172">H522/G522*100</f>
        <v>100</v>
      </c>
    </row>
    <row r="523" spans="1:9" ht="39.75" customHeight="1">
      <c r="A523" s="18" t="s">
        <v>46</v>
      </c>
      <c r="B523" s="19" t="s">
        <v>246</v>
      </c>
      <c r="C523" s="19" t="s">
        <v>277</v>
      </c>
      <c r="D523" s="37" t="s">
        <v>285</v>
      </c>
      <c r="E523" s="19" t="s">
        <v>53</v>
      </c>
      <c r="F523" s="19"/>
      <c r="G523" s="17">
        <f t="shared" si="171"/>
        <v>160</v>
      </c>
      <c r="H523" s="17">
        <f t="shared" si="171"/>
        <v>160</v>
      </c>
      <c r="I523" s="13">
        <f t="shared" si="172"/>
        <v>100</v>
      </c>
    </row>
    <row r="524" spans="1:9">
      <c r="A524" s="18" t="s">
        <v>14</v>
      </c>
      <c r="B524" s="19" t="s">
        <v>246</v>
      </c>
      <c r="C524" s="19" t="s">
        <v>277</v>
      </c>
      <c r="D524" s="37" t="s">
        <v>285</v>
      </c>
      <c r="E524" s="19" t="s">
        <v>53</v>
      </c>
      <c r="F524" s="19" t="s">
        <v>15</v>
      </c>
      <c r="G524" s="20">
        <v>160</v>
      </c>
      <c r="H524" s="20">
        <v>160</v>
      </c>
      <c r="I524" s="13">
        <f t="shared" si="172"/>
        <v>100</v>
      </c>
    </row>
    <row r="525" spans="1:9" ht="38.25" customHeight="1">
      <c r="A525" s="77" t="s">
        <v>599</v>
      </c>
      <c r="B525" s="19" t="s">
        <v>246</v>
      </c>
      <c r="C525" s="19" t="s">
        <v>277</v>
      </c>
      <c r="D525" s="32" t="s">
        <v>286</v>
      </c>
      <c r="E525" s="19"/>
      <c r="F525" s="36"/>
      <c r="G525" s="17">
        <f t="shared" ref="G525:H528" si="173">G526</f>
        <v>7408.5</v>
      </c>
      <c r="H525" s="17">
        <f t="shared" si="173"/>
        <v>7408.5</v>
      </c>
      <c r="I525" s="13">
        <f t="shared" si="172"/>
        <v>100</v>
      </c>
    </row>
    <row r="526" spans="1:9" ht="27" customHeight="1">
      <c r="A526" s="50" t="s">
        <v>287</v>
      </c>
      <c r="B526" s="36" t="s">
        <v>246</v>
      </c>
      <c r="C526" s="36" t="s">
        <v>277</v>
      </c>
      <c r="D526" s="32" t="s">
        <v>286</v>
      </c>
      <c r="E526" s="36"/>
      <c r="F526" s="36"/>
      <c r="G526" s="17">
        <f t="shared" si="173"/>
        <v>7408.5</v>
      </c>
      <c r="H526" s="17">
        <f t="shared" si="173"/>
        <v>7408.5</v>
      </c>
      <c r="I526" s="13">
        <f t="shared" si="172"/>
        <v>100</v>
      </c>
    </row>
    <row r="527" spans="1:9" ht="36.75" customHeight="1">
      <c r="A527" s="50" t="s">
        <v>263</v>
      </c>
      <c r="B527" s="19" t="s">
        <v>246</v>
      </c>
      <c r="C527" s="19" t="s">
        <v>277</v>
      </c>
      <c r="D527" s="32" t="s">
        <v>286</v>
      </c>
      <c r="E527" s="19" t="s">
        <v>258</v>
      </c>
      <c r="F527" s="19"/>
      <c r="G527" s="17">
        <f t="shared" si="173"/>
        <v>7408.5</v>
      </c>
      <c r="H527" s="17">
        <f t="shared" si="173"/>
        <v>7408.5</v>
      </c>
      <c r="I527" s="13">
        <f t="shared" si="172"/>
        <v>100</v>
      </c>
    </row>
    <row r="528" spans="1:9" ht="14.25" customHeight="1">
      <c r="A528" s="50" t="s">
        <v>259</v>
      </c>
      <c r="B528" s="19" t="s">
        <v>246</v>
      </c>
      <c r="C528" s="19" t="s">
        <v>277</v>
      </c>
      <c r="D528" s="32" t="s">
        <v>286</v>
      </c>
      <c r="E528" s="19" t="s">
        <v>260</v>
      </c>
      <c r="F528" s="19"/>
      <c r="G528" s="17">
        <f t="shared" si="173"/>
        <v>7408.5</v>
      </c>
      <c r="H528" s="17">
        <f t="shared" si="173"/>
        <v>7408.5</v>
      </c>
      <c r="I528" s="13">
        <f t="shared" si="172"/>
        <v>100</v>
      </c>
    </row>
    <row r="529" spans="1:9">
      <c r="A529" s="50" t="s">
        <v>14</v>
      </c>
      <c r="B529" s="19" t="s">
        <v>246</v>
      </c>
      <c r="C529" s="19" t="s">
        <v>277</v>
      </c>
      <c r="D529" s="32" t="s">
        <v>286</v>
      </c>
      <c r="E529" s="19" t="s">
        <v>260</v>
      </c>
      <c r="F529" s="19" t="s">
        <v>15</v>
      </c>
      <c r="G529" s="79">
        <v>7408.5</v>
      </c>
      <c r="H529" s="79">
        <v>7408.5</v>
      </c>
      <c r="I529" s="13">
        <f t="shared" si="172"/>
        <v>100</v>
      </c>
    </row>
    <row r="530" spans="1:9" ht="27" customHeight="1">
      <c r="A530" s="56" t="s">
        <v>270</v>
      </c>
      <c r="B530" s="19" t="s">
        <v>246</v>
      </c>
      <c r="C530" s="19" t="s">
        <v>277</v>
      </c>
      <c r="D530" s="39" t="s">
        <v>288</v>
      </c>
      <c r="E530" s="19"/>
      <c r="F530" s="19"/>
      <c r="G530" s="17">
        <f t="shared" ref="G530:H532" si="174">G531</f>
        <v>27223</v>
      </c>
      <c r="H530" s="17">
        <f t="shared" si="174"/>
        <v>27059.1</v>
      </c>
      <c r="I530" s="13">
        <f t="shared" si="172"/>
        <v>99.397935569187808</v>
      </c>
    </row>
    <row r="531" spans="1:9" ht="38.25" customHeight="1">
      <c r="A531" s="56" t="s">
        <v>313</v>
      </c>
      <c r="B531" s="19" t="s">
        <v>246</v>
      </c>
      <c r="C531" s="19" t="s">
        <v>277</v>
      </c>
      <c r="D531" s="39" t="s">
        <v>288</v>
      </c>
      <c r="E531" s="19" t="s">
        <v>258</v>
      </c>
      <c r="F531" s="19"/>
      <c r="G531" s="17">
        <f t="shared" si="174"/>
        <v>27223</v>
      </c>
      <c r="H531" s="17">
        <f t="shared" si="174"/>
        <v>27059.1</v>
      </c>
      <c r="I531" s="13">
        <f t="shared" si="172"/>
        <v>99.397935569187808</v>
      </c>
    </row>
    <row r="532" spans="1:9" ht="11.25" customHeight="1">
      <c r="A532" s="56" t="s">
        <v>259</v>
      </c>
      <c r="B532" s="19" t="s">
        <v>246</v>
      </c>
      <c r="C532" s="19" t="s">
        <v>277</v>
      </c>
      <c r="D532" s="39" t="s">
        <v>288</v>
      </c>
      <c r="E532" s="19" t="s">
        <v>260</v>
      </c>
      <c r="F532" s="19"/>
      <c r="G532" s="17">
        <f t="shared" si="174"/>
        <v>27223</v>
      </c>
      <c r="H532" s="17">
        <f t="shared" si="174"/>
        <v>27059.1</v>
      </c>
      <c r="I532" s="13">
        <f t="shared" si="172"/>
        <v>99.397935569187808</v>
      </c>
    </row>
    <row r="533" spans="1:9">
      <c r="A533" s="56" t="s">
        <v>14</v>
      </c>
      <c r="B533" s="19" t="s">
        <v>246</v>
      </c>
      <c r="C533" s="19" t="s">
        <v>277</v>
      </c>
      <c r="D533" s="39" t="s">
        <v>288</v>
      </c>
      <c r="E533" s="19" t="s">
        <v>260</v>
      </c>
      <c r="F533" s="19" t="s">
        <v>15</v>
      </c>
      <c r="G533" s="79">
        <v>27223</v>
      </c>
      <c r="H533" s="79">
        <v>27059.1</v>
      </c>
      <c r="I533" s="13">
        <f t="shared" si="172"/>
        <v>99.397935569187808</v>
      </c>
    </row>
    <row r="534" spans="1:9" ht="16.5" customHeight="1">
      <c r="A534" s="50" t="s">
        <v>272</v>
      </c>
      <c r="B534" s="19" t="s">
        <v>246</v>
      </c>
      <c r="C534" s="19" t="s">
        <v>277</v>
      </c>
      <c r="D534" s="32" t="s">
        <v>289</v>
      </c>
      <c r="E534" s="19"/>
      <c r="F534" s="19"/>
      <c r="G534" s="17">
        <f t="shared" ref="G534:H536" si="175">G535</f>
        <v>11335.4</v>
      </c>
      <c r="H534" s="17">
        <f t="shared" si="175"/>
        <v>10994.7</v>
      </c>
      <c r="I534" s="13">
        <f t="shared" si="172"/>
        <v>96.994371614587934</v>
      </c>
    </row>
    <row r="535" spans="1:9" ht="26.25" customHeight="1">
      <c r="A535" s="50" t="s">
        <v>313</v>
      </c>
      <c r="B535" s="19" t="s">
        <v>246</v>
      </c>
      <c r="C535" s="19" t="s">
        <v>277</v>
      </c>
      <c r="D535" s="32" t="s">
        <v>289</v>
      </c>
      <c r="E535" s="19" t="s">
        <v>258</v>
      </c>
      <c r="F535" s="19"/>
      <c r="G535" s="17">
        <f t="shared" si="175"/>
        <v>11335.4</v>
      </c>
      <c r="H535" s="17">
        <f t="shared" si="175"/>
        <v>10994.7</v>
      </c>
      <c r="I535" s="13">
        <f t="shared" si="172"/>
        <v>96.994371614587934</v>
      </c>
    </row>
    <row r="536" spans="1:9" ht="17.25" customHeight="1">
      <c r="A536" s="50" t="s">
        <v>259</v>
      </c>
      <c r="B536" s="19" t="s">
        <v>246</v>
      </c>
      <c r="C536" s="19" t="s">
        <v>277</v>
      </c>
      <c r="D536" s="32" t="s">
        <v>289</v>
      </c>
      <c r="E536" s="19" t="s">
        <v>260</v>
      </c>
      <c r="F536" s="19"/>
      <c r="G536" s="17">
        <f t="shared" si="175"/>
        <v>11335.4</v>
      </c>
      <c r="H536" s="17">
        <f t="shared" si="175"/>
        <v>10994.7</v>
      </c>
      <c r="I536" s="13">
        <f t="shared" si="172"/>
        <v>96.994371614587934</v>
      </c>
    </row>
    <row r="537" spans="1:9">
      <c r="A537" s="50" t="s">
        <v>14</v>
      </c>
      <c r="B537" s="19" t="s">
        <v>246</v>
      </c>
      <c r="C537" s="19" t="s">
        <v>277</v>
      </c>
      <c r="D537" s="32" t="s">
        <v>289</v>
      </c>
      <c r="E537" s="19" t="s">
        <v>260</v>
      </c>
      <c r="F537" s="19" t="s">
        <v>15</v>
      </c>
      <c r="G537" s="79">
        <v>11335.4</v>
      </c>
      <c r="H537" s="79">
        <v>10994.7</v>
      </c>
      <c r="I537" s="13">
        <f t="shared" si="172"/>
        <v>96.994371614587934</v>
      </c>
    </row>
    <row r="538" spans="1:9" ht="25.5" customHeight="1">
      <c r="A538" s="71" t="s">
        <v>290</v>
      </c>
      <c r="B538" s="36" t="s">
        <v>246</v>
      </c>
      <c r="C538" s="36" t="s">
        <v>277</v>
      </c>
      <c r="D538" s="32" t="s">
        <v>291</v>
      </c>
      <c r="E538" s="19" t="s">
        <v>64</v>
      </c>
      <c r="F538" s="19"/>
      <c r="G538" s="17">
        <f t="shared" ref="G538:H540" si="176">G539</f>
        <v>121</v>
      </c>
      <c r="H538" s="17">
        <f t="shared" si="176"/>
        <v>118.5</v>
      </c>
      <c r="I538" s="13">
        <f t="shared" si="172"/>
        <v>97.933884297520663</v>
      </c>
    </row>
    <row r="539" spans="1:9" ht="38.25" customHeight="1">
      <c r="A539" s="71" t="s">
        <v>263</v>
      </c>
      <c r="B539" s="19" t="s">
        <v>246</v>
      </c>
      <c r="C539" s="19" t="s">
        <v>277</v>
      </c>
      <c r="D539" s="32" t="s">
        <v>291</v>
      </c>
      <c r="E539" s="19" t="s">
        <v>258</v>
      </c>
      <c r="F539" s="19"/>
      <c r="G539" s="17">
        <f t="shared" si="176"/>
        <v>121</v>
      </c>
      <c r="H539" s="17">
        <f t="shared" si="176"/>
        <v>118.5</v>
      </c>
      <c r="I539" s="13">
        <f t="shared" si="172"/>
        <v>97.933884297520663</v>
      </c>
    </row>
    <row r="540" spans="1:9" ht="12" customHeight="1">
      <c r="A540" s="71" t="s">
        <v>259</v>
      </c>
      <c r="B540" s="19" t="s">
        <v>246</v>
      </c>
      <c r="C540" s="19" t="s">
        <v>277</v>
      </c>
      <c r="D540" s="32" t="s">
        <v>291</v>
      </c>
      <c r="E540" s="19" t="s">
        <v>260</v>
      </c>
      <c r="F540" s="19"/>
      <c r="G540" s="17">
        <f t="shared" si="176"/>
        <v>121</v>
      </c>
      <c r="H540" s="17">
        <f t="shared" si="176"/>
        <v>118.5</v>
      </c>
      <c r="I540" s="13">
        <f t="shared" si="172"/>
        <v>97.933884297520663</v>
      </c>
    </row>
    <row r="541" spans="1:9">
      <c r="A541" s="71" t="s">
        <v>14</v>
      </c>
      <c r="B541" s="19" t="s">
        <v>246</v>
      </c>
      <c r="C541" s="19" t="s">
        <v>277</v>
      </c>
      <c r="D541" s="32" t="s">
        <v>291</v>
      </c>
      <c r="E541" s="19" t="s">
        <v>260</v>
      </c>
      <c r="F541" s="19" t="s">
        <v>15</v>
      </c>
      <c r="G541" s="79">
        <v>121</v>
      </c>
      <c r="H541" s="79">
        <v>118.5</v>
      </c>
      <c r="I541" s="13">
        <f t="shared" si="172"/>
        <v>97.933884297520663</v>
      </c>
    </row>
    <row r="542" spans="1:9" ht="50.25" customHeight="1">
      <c r="A542" s="52" t="s">
        <v>600</v>
      </c>
      <c r="B542" s="132" t="s">
        <v>246</v>
      </c>
      <c r="C542" s="132" t="s">
        <v>277</v>
      </c>
      <c r="D542" s="142" t="s">
        <v>558</v>
      </c>
      <c r="E542" s="132"/>
      <c r="F542" s="132"/>
      <c r="G542" s="20">
        <f>G543</f>
        <v>288.39999999999998</v>
      </c>
      <c r="H542" s="20">
        <f t="shared" ref="H542:H544" si="177">H543</f>
        <v>279.7</v>
      </c>
      <c r="I542" s="13">
        <f t="shared" si="172"/>
        <v>96.983356449375862</v>
      </c>
    </row>
    <row r="543" spans="1:9" ht="39.75" customHeight="1">
      <c r="A543" s="52" t="s">
        <v>263</v>
      </c>
      <c r="B543" s="132" t="s">
        <v>246</v>
      </c>
      <c r="C543" s="132" t="s">
        <v>277</v>
      </c>
      <c r="D543" s="142" t="s">
        <v>558</v>
      </c>
      <c r="E543" s="132" t="s">
        <v>258</v>
      </c>
      <c r="F543" s="132"/>
      <c r="G543" s="20">
        <f>G544</f>
        <v>288.39999999999998</v>
      </c>
      <c r="H543" s="20">
        <f t="shared" si="177"/>
        <v>279.7</v>
      </c>
      <c r="I543" s="13">
        <f t="shared" si="172"/>
        <v>96.983356449375862</v>
      </c>
    </row>
    <row r="544" spans="1:9">
      <c r="A544" s="52" t="s">
        <v>259</v>
      </c>
      <c r="B544" s="132" t="s">
        <v>246</v>
      </c>
      <c r="C544" s="132" t="s">
        <v>277</v>
      </c>
      <c r="D544" s="142" t="s">
        <v>558</v>
      </c>
      <c r="E544" s="132" t="s">
        <v>260</v>
      </c>
      <c r="F544" s="132"/>
      <c r="G544" s="20">
        <f>G545</f>
        <v>288.39999999999998</v>
      </c>
      <c r="H544" s="20">
        <f t="shared" si="177"/>
        <v>279.7</v>
      </c>
      <c r="I544" s="13">
        <f t="shared" si="172"/>
        <v>96.983356449375862</v>
      </c>
    </row>
    <row r="545" spans="1:9">
      <c r="A545" s="52" t="s">
        <v>14</v>
      </c>
      <c r="B545" s="132" t="s">
        <v>246</v>
      </c>
      <c r="C545" s="132" t="s">
        <v>277</v>
      </c>
      <c r="D545" s="142" t="s">
        <v>558</v>
      </c>
      <c r="E545" s="132" t="s">
        <v>260</v>
      </c>
      <c r="F545" s="132" t="s">
        <v>15</v>
      </c>
      <c r="G545" s="79">
        <v>288.39999999999998</v>
      </c>
      <c r="H545" s="79">
        <v>279.7</v>
      </c>
      <c r="I545" s="13">
        <f t="shared" si="172"/>
        <v>96.983356449375862</v>
      </c>
    </row>
    <row r="546" spans="1:9" ht="48" customHeight="1">
      <c r="A546" s="28" t="s">
        <v>292</v>
      </c>
      <c r="B546" s="19" t="s">
        <v>246</v>
      </c>
      <c r="C546" s="19" t="s">
        <v>277</v>
      </c>
      <c r="D546" s="32" t="s">
        <v>293</v>
      </c>
      <c r="E546" s="19"/>
      <c r="F546" s="19"/>
      <c r="G546" s="17">
        <f t="shared" ref="G546:H548" si="178">G547</f>
        <v>1391</v>
      </c>
      <c r="H546" s="17">
        <f t="shared" si="178"/>
        <v>1391</v>
      </c>
      <c r="I546" s="13">
        <f t="shared" si="172"/>
        <v>100</v>
      </c>
    </row>
    <row r="547" spans="1:9" ht="27" customHeight="1">
      <c r="A547" s="50" t="s">
        <v>313</v>
      </c>
      <c r="B547" s="19" t="s">
        <v>246</v>
      </c>
      <c r="C547" s="19" t="s">
        <v>277</v>
      </c>
      <c r="D547" s="32" t="s">
        <v>293</v>
      </c>
      <c r="E547" s="19" t="s">
        <v>258</v>
      </c>
      <c r="F547" s="19"/>
      <c r="G547" s="17">
        <f t="shared" si="178"/>
        <v>1391</v>
      </c>
      <c r="H547" s="17">
        <f t="shared" si="178"/>
        <v>1391</v>
      </c>
      <c r="I547" s="13">
        <f t="shared" si="172"/>
        <v>100</v>
      </c>
    </row>
    <row r="548" spans="1:9" ht="15.75" customHeight="1">
      <c r="A548" s="50" t="s">
        <v>259</v>
      </c>
      <c r="B548" s="19" t="s">
        <v>246</v>
      </c>
      <c r="C548" s="19" t="s">
        <v>277</v>
      </c>
      <c r="D548" s="32" t="s">
        <v>293</v>
      </c>
      <c r="E548" s="19" t="s">
        <v>260</v>
      </c>
      <c r="F548" s="19"/>
      <c r="G548" s="17">
        <f t="shared" si="178"/>
        <v>1391</v>
      </c>
      <c r="H548" s="17">
        <f t="shared" si="178"/>
        <v>1391</v>
      </c>
      <c r="I548" s="13">
        <f t="shared" si="172"/>
        <v>100</v>
      </c>
    </row>
    <row r="549" spans="1:9">
      <c r="A549" s="50" t="s">
        <v>16</v>
      </c>
      <c r="B549" s="19" t="s">
        <v>246</v>
      </c>
      <c r="C549" s="19" t="s">
        <v>277</v>
      </c>
      <c r="D549" s="32" t="s">
        <v>293</v>
      </c>
      <c r="E549" s="19" t="s">
        <v>260</v>
      </c>
      <c r="F549" s="19" t="s">
        <v>8</v>
      </c>
      <c r="G549" s="79">
        <v>1391</v>
      </c>
      <c r="H549" s="79">
        <v>1391</v>
      </c>
      <c r="I549" s="13">
        <f t="shared" si="172"/>
        <v>100</v>
      </c>
    </row>
    <row r="550" spans="1:9" ht="50.25" customHeight="1">
      <c r="A550" s="45" t="s">
        <v>294</v>
      </c>
      <c r="B550" s="19" t="s">
        <v>246</v>
      </c>
      <c r="C550" s="19" t="s">
        <v>277</v>
      </c>
      <c r="D550" s="39" t="s">
        <v>295</v>
      </c>
      <c r="E550" s="25"/>
      <c r="F550" s="25"/>
      <c r="G550" s="17">
        <f t="shared" ref="G550:H551" si="179">G551</f>
        <v>2756.5</v>
      </c>
      <c r="H550" s="17">
        <f t="shared" si="179"/>
        <v>2756.5</v>
      </c>
      <c r="I550" s="13">
        <f t="shared" si="172"/>
        <v>100</v>
      </c>
    </row>
    <row r="551" spans="1:9" ht="40.5" customHeight="1">
      <c r="A551" s="56" t="s">
        <v>313</v>
      </c>
      <c r="B551" s="19" t="s">
        <v>246</v>
      </c>
      <c r="C551" s="19" t="s">
        <v>277</v>
      </c>
      <c r="D551" s="39" t="s">
        <v>295</v>
      </c>
      <c r="E551" s="25" t="s">
        <v>258</v>
      </c>
      <c r="F551" s="25"/>
      <c r="G551" s="17">
        <f t="shared" si="179"/>
        <v>2756.5</v>
      </c>
      <c r="H551" s="17">
        <f t="shared" si="179"/>
        <v>2756.5</v>
      </c>
      <c r="I551" s="13">
        <f t="shared" si="172"/>
        <v>100</v>
      </c>
    </row>
    <row r="552" spans="1:9" ht="12" customHeight="1">
      <c r="A552" s="56" t="s">
        <v>259</v>
      </c>
      <c r="B552" s="19" t="s">
        <v>246</v>
      </c>
      <c r="C552" s="19" t="s">
        <v>277</v>
      </c>
      <c r="D552" s="39" t="s">
        <v>295</v>
      </c>
      <c r="E552" s="25" t="s">
        <v>260</v>
      </c>
      <c r="F552" s="25"/>
      <c r="G552" s="17">
        <f t="shared" ref="G552:H552" si="180">G553+G554+G555</f>
        <v>2756.5</v>
      </c>
      <c r="H552" s="17">
        <f t="shared" si="180"/>
        <v>2756.5</v>
      </c>
      <c r="I552" s="13">
        <f t="shared" si="172"/>
        <v>100</v>
      </c>
    </row>
    <row r="553" spans="1:9">
      <c r="A553" s="56" t="s">
        <v>14</v>
      </c>
      <c r="B553" s="19" t="s">
        <v>246</v>
      </c>
      <c r="C553" s="19" t="s">
        <v>277</v>
      </c>
      <c r="D553" s="39" t="s">
        <v>295</v>
      </c>
      <c r="E553" s="25" t="s">
        <v>260</v>
      </c>
      <c r="F553" s="25" t="s">
        <v>15</v>
      </c>
      <c r="G553" s="79">
        <v>27.6</v>
      </c>
      <c r="H553" s="79">
        <v>27.6</v>
      </c>
      <c r="I553" s="13">
        <f t="shared" si="172"/>
        <v>100</v>
      </c>
    </row>
    <row r="554" spans="1:9">
      <c r="A554" s="56" t="s">
        <v>16</v>
      </c>
      <c r="B554" s="19" t="s">
        <v>246</v>
      </c>
      <c r="C554" s="19" t="s">
        <v>277</v>
      </c>
      <c r="D554" s="39" t="s">
        <v>295</v>
      </c>
      <c r="E554" s="25" t="s">
        <v>260</v>
      </c>
      <c r="F554" s="25" t="s">
        <v>8</v>
      </c>
      <c r="G554" s="79">
        <v>245.6</v>
      </c>
      <c r="H554" s="79">
        <v>245.6</v>
      </c>
      <c r="I554" s="13">
        <f t="shared" si="172"/>
        <v>100</v>
      </c>
    </row>
    <row r="555" spans="1:9">
      <c r="A555" s="56" t="s">
        <v>17</v>
      </c>
      <c r="B555" s="19" t="s">
        <v>246</v>
      </c>
      <c r="C555" s="19" t="s">
        <v>277</v>
      </c>
      <c r="D555" s="39" t="s">
        <v>295</v>
      </c>
      <c r="E555" s="25" t="s">
        <v>260</v>
      </c>
      <c r="F555" s="25" t="s">
        <v>9</v>
      </c>
      <c r="G555" s="79">
        <v>2483.3000000000002</v>
      </c>
      <c r="H555" s="79">
        <v>2483.3000000000002</v>
      </c>
      <c r="I555" s="13">
        <f t="shared" si="172"/>
        <v>100</v>
      </c>
    </row>
    <row r="556" spans="1:9" ht="36">
      <c r="A556" s="80" t="s">
        <v>296</v>
      </c>
      <c r="B556" s="19" t="s">
        <v>246</v>
      </c>
      <c r="C556" s="19" t="s">
        <v>277</v>
      </c>
      <c r="D556" s="32" t="s">
        <v>297</v>
      </c>
      <c r="E556" s="19"/>
      <c r="F556" s="19"/>
      <c r="G556" s="17">
        <f t="shared" ref="G556:H558" si="181">G557</f>
        <v>1391</v>
      </c>
      <c r="H556" s="17">
        <f t="shared" si="181"/>
        <v>1314.5</v>
      </c>
      <c r="I556" s="13">
        <f t="shared" si="172"/>
        <v>94.50035945363048</v>
      </c>
    </row>
    <row r="557" spans="1:9" ht="35.25" customHeight="1">
      <c r="A557" s="71" t="s">
        <v>263</v>
      </c>
      <c r="B557" s="19" t="s">
        <v>246</v>
      </c>
      <c r="C557" s="19" t="s">
        <v>277</v>
      </c>
      <c r="D557" s="32" t="s">
        <v>297</v>
      </c>
      <c r="E557" s="19" t="s">
        <v>258</v>
      </c>
      <c r="F557" s="19"/>
      <c r="G557" s="17">
        <f t="shared" si="181"/>
        <v>1391</v>
      </c>
      <c r="H557" s="17">
        <f t="shared" si="181"/>
        <v>1314.5</v>
      </c>
      <c r="I557" s="13">
        <f t="shared" si="172"/>
        <v>94.50035945363048</v>
      </c>
    </row>
    <row r="558" spans="1:9" ht="15.75" customHeight="1">
      <c r="A558" s="71" t="s">
        <v>259</v>
      </c>
      <c r="B558" s="19" t="s">
        <v>246</v>
      </c>
      <c r="C558" s="19" t="s">
        <v>277</v>
      </c>
      <c r="D558" s="32" t="s">
        <v>297</v>
      </c>
      <c r="E558" s="19" t="s">
        <v>260</v>
      </c>
      <c r="F558" s="19"/>
      <c r="G558" s="17">
        <f t="shared" si="181"/>
        <v>1391</v>
      </c>
      <c r="H558" s="17">
        <f t="shared" si="181"/>
        <v>1314.5</v>
      </c>
      <c r="I558" s="13">
        <f t="shared" si="172"/>
        <v>94.50035945363048</v>
      </c>
    </row>
    <row r="559" spans="1:9">
      <c r="A559" s="71" t="s">
        <v>14</v>
      </c>
      <c r="B559" s="19" t="s">
        <v>246</v>
      </c>
      <c r="C559" s="19" t="s">
        <v>277</v>
      </c>
      <c r="D559" s="32" t="s">
        <v>297</v>
      </c>
      <c r="E559" s="19" t="s">
        <v>260</v>
      </c>
      <c r="F559" s="19" t="s">
        <v>15</v>
      </c>
      <c r="G559" s="79">
        <v>1391</v>
      </c>
      <c r="H559" s="79">
        <v>1314.5</v>
      </c>
      <c r="I559" s="13">
        <f t="shared" si="172"/>
        <v>94.50035945363048</v>
      </c>
    </row>
    <row r="560" spans="1:9" ht="22.5" customHeight="1">
      <c r="A560" s="71" t="s">
        <v>298</v>
      </c>
      <c r="B560" s="36" t="s">
        <v>246</v>
      </c>
      <c r="C560" s="36" t="s">
        <v>277</v>
      </c>
      <c r="D560" s="32" t="s">
        <v>299</v>
      </c>
      <c r="E560" s="19" t="s">
        <v>64</v>
      </c>
      <c r="F560" s="36"/>
      <c r="G560" s="17">
        <f t="shared" ref="G560:H562" si="182">G561</f>
        <v>2678.4</v>
      </c>
      <c r="H560" s="17">
        <f t="shared" si="182"/>
        <v>2678.4</v>
      </c>
      <c r="I560" s="13">
        <f t="shared" si="172"/>
        <v>100</v>
      </c>
    </row>
    <row r="561" spans="1:9" ht="39" customHeight="1">
      <c r="A561" s="71" t="s">
        <v>263</v>
      </c>
      <c r="B561" s="19" t="s">
        <v>246</v>
      </c>
      <c r="C561" s="19" t="s">
        <v>277</v>
      </c>
      <c r="D561" s="32" t="s">
        <v>299</v>
      </c>
      <c r="E561" s="19" t="s">
        <v>258</v>
      </c>
      <c r="F561" s="19"/>
      <c r="G561" s="17">
        <f t="shared" si="182"/>
        <v>2678.4</v>
      </c>
      <c r="H561" s="17">
        <f t="shared" si="182"/>
        <v>2678.4</v>
      </c>
      <c r="I561" s="13">
        <f t="shared" si="172"/>
        <v>100</v>
      </c>
    </row>
    <row r="562" spans="1:9" ht="14.25" customHeight="1">
      <c r="A562" s="71" t="s">
        <v>259</v>
      </c>
      <c r="B562" s="19" t="s">
        <v>246</v>
      </c>
      <c r="C562" s="19" t="s">
        <v>277</v>
      </c>
      <c r="D562" s="32" t="s">
        <v>299</v>
      </c>
      <c r="E562" s="19" t="s">
        <v>260</v>
      </c>
      <c r="F562" s="19"/>
      <c r="G562" s="17">
        <f t="shared" si="182"/>
        <v>2678.4</v>
      </c>
      <c r="H562" s="17">
        <f t="shared" si="182"/>
        <v>2678.4</v>
      </c>
      <c r="I562" s="13">
        <f t="shared" si="172"/>
        <v>100</v>
      </c>
    </row>
    <row r="563" spans="1:9">
      <c r="A563" s="71" t="s">
        <v>14</v>
      </c>
      <c r="B563" s="19" t="s">
        <v>246</v>
      </c>
      <c r="C563" s="19" t="s">
        <v>277</v>
      </c>
      <c r="D563" s="32" t="s">
        <v>299</v>
      </c>
      <c r="E563" s="19" t="s">
        <v>260</v>
      </c>
      <c r="F563" s="19" t="s">
        <v>15</v>
      </c>
      <c r="G563" s="79">
        <v>2678.4</v>
      </c>
      <c r="H563" s="79">
        <v>2678.4</v>
      </c>
      <c r="I563" s="13">
        <f t="shared" si="172"/>
        <v>100</v>
      </c>
    </row>
    <row r="564" spans="1:9" ht="63" customHeight="1">
      <c r="A564" s="65" t="s">
        <v>300</v>
      </c>
      <c r="B564" s="19" t="s">
        <v>246</v>
      </c>
      <c r="C564" s="19" t="s">
        <v>277</v>
      </c>
      <c r="D564" s="32" t="s">
        <v>301</v>
      </c>
      <c r="E564" s="19" t="s">
        <v>64</v>
      </c>
      <c r="F564" s="19"/>
      <c r="G564" s="17">
        <f t="shared" ref="G564:H566" si="183">G565</f>
        <v>89570.3</v>
      </c>
      <c r="H564" s="17">
        <f t="shared" si="183"/>
        <v>89570.3</v>
      </c>
      <c r="I564" s="13">
        <f t="shared" si="172"/>
        <v>100</v>
      </c>
    </row>
    <row r="565" spans="1:9" ht="24.75" customHeight="1">
      <c r="A565" s="50" t="s">
        <v>313</v>
      </c>
      <c r="B565" s="19" t="s">
        <v>246</v>
      </c>
      <c r="C565" s="19" t="s">
        <v>277</v>
      </c>
      <c r="D565" s="32" t="s">
        <v>301</v>
      </c>
      <c r="E565" s="19" t="s">
        <v>258</v>
      </c>
      <c r="F565" s="19"/>
      <c r="G565" s="17">
        <f t="shared" si="183"/>
        <v>89570.3</v>
      </c>
      <c r="H565" s="17">
        <f t="shared" si="183"/>
        <v>89570.3</v>
      </c>
      <c r="I565" s="13">
        <f t="shared" si="172"/>
        <v>100</v>
      </c>
    </row>
    <row r="566" spans="1:9" ht="14.25" customHeight="1">
      <c r="A566" s="50" t="s">
        <v>259</v>
      </c>
      <c r="B566" s="19" t="s">
        <v>246</v>
      </c>
      <c r="C566" s="19" t="s">
        <v>277</v>
      </c>
      <c r="D566" s="32" t="s">
        <v>301</v>
      </c>
      <c r="E566" s="19" t="s">
        <v>260</v>
      </c>
      <c r="F566" s="19"/>
      <c r="G566" s="17">
        <f t="shared" si="183"/>
        <v>89570.3</v>
      </c>
      <c r="H566" s="17">
        <f t="shared" si="183"/>
        <v>89570.3</v>
      </c>
      <c r="I566" s="13">
        <f t="shared" si="172"/>
        <v>100</v>
      </c>
    </row>
    <row r="567" spans="1:9">
      <c r="A567" s="50" t="s">
        <v>16</v>
      </c>
      <c r="B567" s="19" t="s">
        <v>246</v>
      </c>
      <c r="C567" s="19" t="s">
        <v>277</v>
      </c>
      <c r="D567" s="32" t="s">
        <v>301</v>
      </c>
      <c r="E567" s="19" t="s">
        <v>260</v>
      </c>
      <c r="F567" s="19" t="s">
        <v>8</v>
      </c>
      <c r="G567" s="79">
        <v>89570.3</v>
      </c>
      <c r="H567" s="79">
        <v>89570.3</v>
      </c>
      <c r="I567" s="13">
        <f t="shared" si="172"/>
        <v>100</v>
      </c>
    </row>
    <row r="568" spans="1:9" ht="24" customHeight="1">
      <c r="A568" s="81" t="s">
        <v>302</v>
      </c>
      <c r="B568" s="36" t="s">
        <v>246</v>
      </c>
      <c r="C568" s="36" t="s">
        <v>277</v>
      </c>
      <c r="D568" s="37" t="s">
        <v>303</v>
      </c>
      <c r="E568" s="36"/>
      <c r="F568" s="36"/>
      <c r="G568" s="17">
        <f t="shared" ref="G568:H570" si="184">G569</f>
        <v>1361.3</v>
      </c>
      <c r="H568" s="17">
        <f t="shared" si="184"/>
        <v>1361.3</v>
      </c>
      <c r="I568" s="13">
        <f t="shared" si="172"/>
        <v>100</v>
      </c>
    </row>
    <row r="569" spans="1:9" ht="30.75" customHeight="1">
      <c r="A569" s="50" t="s">
        <v>313</v>
      </c>
      <c r="B569" s="19" t="s">
        <v>246</v>
      </c>
      <c r="C569" s="19" t="s">
        <v>277</v>
      </c>
      <c r="D569" s="32" t="s">
        <v>303</v>
      </c>
      <c r="E569" s="19" t="s">
        <v>258</v>
      </c>
      <c r="F569" s="19"/>
      <c r="G569" s="17">
        <f t="shared" si="184"/>
        <v>1361.3</v>
      </c>
      <c r="H569" s="17">
        <f t="shared" si="184"/>
        <v>1361.3</v>
      </c>
      <c r="I569" s="13">
        <f t="shared" si="172"/>
        <v>100</v>
      </c>
    </row>
    <row r="570" spans="1:9" ht="15" customHeight="1">
      <c r="A570" s="50" t="s">
        <v>259</v>
      </c>
      <c r="B570" s="19" t="s">
        <v>246</v>
      </c>
      <c r="C570" s="19" t="s">
        <v>277</v>
      </c>
      <c r="D570" s="32" t="s">
        <v>303</v>
      </c>
      <c r="E570" s="19" t="s">
        <v>260</v>
      </c>
      <c r="F570" s="19"/>
      <c r="G570" s="17">
        <f t="shared" si="184"/>
        <v>1361.3</v>
      </c>
      <c r="H570" s="17">
        <f t="shared" si="184"/>
        <v>1361.3</v>
      </c>
      <c r="I570" s="13">
        <f t="shared" si="172"/>
        <v>100</v>
      </c>
    </row>
    <row r="571" spans="1:9">
      <c r="A571" s="50" t="s">
        <v>16</v>
      </c>
      <c r="B571" s="19" t="s">
        <v>246</v>
      </c>
      <c r="C571" s="19" t="s">
        <v>277</v>
      </c>
      <c r="D571" s="32" t="s">
        <v>303</v>
      </c>
      <c r="E571" s="19" t="s">
        <v>260</v>
      </c>
      <c r="F571" s="19" t="s">
        <v>8</v>
      </c>
      <c r="G571" s="79">
        <v>1361.3</v>
      </c>
      <c r="H571" s="79">
        <v>1361.3</v>
      </c>
      <c r="I571" s="13">
        <f t="shared" si="172"/>
        <v>100</v>
      </c>
    </row>
    <row r="572" spans="1:9" ht="64.5" hidden="1" customHeight="1">
      <c r="A572" s="81" t="s">
        <v>601</v>
      </c>
      <c r="B572" s="19" t="s">
        <v>246</v>
      </c>
      <c r="C572" s="19" t="s">
        <v>277</v>
      </c>
      <c r="D572" s="37" t="s">
        <v>304</v>
      </c>
      <c r="E572" s="36"/>
      <c r="F572" s="36"/>
      <c r="G572" s="17">
        <f t="shared" ref="G572:H578" si="185">G573</f>
        <v>0</v>
      </c>
      <c r="H572" s="17">
        <f t="shared" si="185"/>
        <v>0</v>
      </c>
      <c r="I572" s="13" t="e">
        <f t="shared" si="172"/>
        <v>#DIV/0!</v>
      </c>
    </row>
    <row r="573" spans="1:9" ht="37.5" hidden="1" customHeight="1">
      <c r="A573" s="50" t="s">
        <v>313</v>
      </c>
      <c r="B573" s="19" t="s">
        <v>246</v>
      </c>
      <c r="C573" s="19" t="s">
        <v>277</v>
      </c>
      <c r="D573" s="37" t="s">
        <v>304</v>
      </c>
      <c r="E573" s="19" t="s">
        <v>258</v>
      </c>
      <c r="F573" s="19"/>
      <c r="G573" s="17">
        <f t="shared" si="185"/>
        <v>0</v>
      </c>
      <c r="H573" s="17">
        <f t="shared" si="185"/>
        <v>0</v>
      </c>
      <c r="I573" s="13" t="e">
        <f t="shared" si="172"/>
        <v>#DIV/0!</v>
      </c>
    </row>
    <row r="574" spans="1:9" ht="15" hidden="1" customHeight="1">
      <c r="A574" s="50" t="s">
        <v>259</v>
      </c>
      <c r="B574" s="19" t="s">
        <v>246</v>
      </c>
      <c r="C574" s="19" t="s">
        <v>277</v>
      </c>
      <c r="D574" s="37" t="s">
        <v>304</v>
      </c>
      <c r="E574" s="19" t="s">
        <v>260</v>
      </c>
      <c r="F574" s="19"/>
      <c r="G574" s="17">
        <f t="shared" si="185"/>
        <v>0</v>
      </c>
      <c r="H574" s="17">
        <f t="shared" si="185"/>
        <v>0</v>
      </c>
      <c r="I574" s="13" t="e">
        <f t="shared" si="172"/>
        <v>#DIV/0!</v>
      </c>
    </row>
    <row r="575" spans="1:9" hidden="1">
      <c r="A575" s="50" t="s">
        <v>17</v>
      </c>
      <c r="B575" s="19" t="s">
        <v>246</v>
      </c>
      <c r="C575" s="19" t="s">
        <v>277</v>
      </c>
      <c r="D575" s="37" t="s">
        <v>304</v>
      </c>
      <c r="E575" s="19" t="s">
        <v>260</v>
      </c>
      <c r="F575" s="19" t="s">
        <v>9</v>
      </c>
      <c r="G575" s="20"/>
      <c r="H575" s="20"/>
      <c r="I575" s="13" t="e">
        <f t="shared" si="172"/>
        <v>#DIV/0!</v>
      </c>
    </row>
    <row r="576" spans="1:9" ht="99" customHeight="1">
      <c r="A576" s="81" t="s">
        <v>611</v>
      </c>
      <c r="B576" s="19" t="s">
        <v>246</v>
      </c>
      <c r="C576" s="19" t="s">
        <v>277</v>
      </c>
      <c r="D576" s="37" t="s">
        <v>304</v>
      </c>
      <c r="E576" s="36"/>
      <c r="F576" s="36"/>
      <c r="G576" s="17">
        <f t="shared" si="185"/>
        <v>7391.1</v>
      </c>
      <c r="H576" s="17">
        <f t="shared" si="185"/>
        <v>7391.1</v>
      </c>
      <c r="I576" s="13">
        <f t="shared" si="172"/>
        <v>100</v>
      </c>
    </row>
    <row r="577" spans="1:9" ht="27.75" customHeight="1">
      <c r="A577" s="50" t="s">
        <v>313</v>
      </c>
      <c r="B577" s="19" t="s">
        <v>246</v>
      </c>
      <c r="C577" s="19" t="s">
        <v>277</v>
      </c>
      <c r="D577" s="37" t="s">
        <v>304</v>
      </c>
      <c r="E577" s="19" t="s">
        <v>258</v>
      </c>
      <c r="F577" s="19"/>
      <c r="G577" s="17">
        <f t="shared" si="185"/>
        <v>7391.1</v>
      </c>
      <c r="H577" s="17">
        <f t="shared" si="185"/>
        <v>7391.1</v>
      </c>
      <c r="I577" s="13">
        <f t="shared" si="172"/>
        <v>100</v>
      </c>
    </row>
    <row r="578" spans="1:9">
      <c r="A578" s="50" t="s">
        <v>259</v>
      </c>
      <c r="B578" s="19" t="s">
        <v>246</v>
      </c>
      <c r="C578" s="19" t="s">
        <v>277</v>
      </c>
      <c r="D578" s="37" t="s">
        <v>304</v>
      </c>
      <c r="E578" s="19" t="s">
        <v>260</v>
      </c>
      <c r="F578" s="19"/>
      <c r="G578" s="17">
        <f t="shared" si="185"/>
        <v>7391.1</v>
      </c>
      <c r="H578" s="17">
        <f t="shared" si="185"/>
        <v>7391.1</v>
      </c>
      <c r="I578" s="13">
        <f t="shared" si="172"/>
        <v>100</v>
      </c>
    </row>
    <row r="579" spans="1:9">
      <c r="A579" s="50" t="s">
        <v>17</v>
      </c>
      <c r="B579" s="19" t="s">
        <v>246</v>
      </c>
      <c r="C579" s="19" t="s">
        <v>277</v>
      </c>
      <c r="D579" s="37" t="s">
        <v>304</v>
      </c>
      <c r="E579" s="19" t="s">
        <v>260</v>
      </c>
      <c r="F579" s="19" t="s">
        <v>9</v>
      </c>
      <c r="G579" s="20">
        <v>7391.1</v>
      </c>
      <c r="H579" s="20">
        <v>7391.1</v>
      </c>
      <c r="I579" s="13">
        <f t="shared" si="172"/>
        <v>100</v>
      </c>
    </row>
    <row r="580" spans="1:9" s="58" customFormat="1" ht="25.5" hidden="1">
      <c r="A580" s="24" t="s">
        <v>202</v>
      </c>
      <c r="B580" s="19" t="s">
        <v>246</v>
      </c>
      <c r="C580" s="19" t="s">
        <v>277</v>
      </c>
      <c r="D580" s="62" t="s">
        <v>203</v>
      </c>
      <c r="E580" s="19"/>
      <c r="F580" s="19"/>
      <c r="G580" s="17">
        <f t="shared" ref="G580:G585" si="186">G581</f>
        <v>0</v>
      </c>
      <c r="H580" s="17"/>
      <c r="I580" s="13" t="e">
        <f t="shared" si="172"/>
        <v>#DIV/0!</v>
      </c>
    </row>
    <row r="581" spans="1:9" ht="38.25" hidden="1" customHeight="1">
      <c r="A581" s="56" t="s">
        <v>305</v>
      </c>
      <c r="B581" s="19" t="s">
        <v>246</v>
      </c>
      <c r="C581" s="19" t="s">
        <v>277</v>
      </c>
      <c r="D581" s="25" t="s">
        <v>306</v>
      </c>
      <c r="E581" s="26"/>
      <c r="F581" s="26"/>
      <c r="G581" s="17">
        <f t="shared" si="186"/>
        <v>0</v>
      </c>
      <c r="H581" s="17"/>
      <c r="I581" s="13" t="e">
        <f t="shared" si="172"/>
        <v>#DIV/0!</v>
      </c>
    </row>
    <row r="582" spans="1:9" ht="38.25" hidden="1">
      <c r="A582" s="82" t="s">
        <v>307</v>
      </c>
      <c r="B582" s="19" t="s">
        <v>246</v>
      </c>
      <c r="C582" s="19" t="s">
        <v>277</v>
      </c>
      <c r="D582" s="25" t="s">
        <v>308</v>
      </c>
      <c r="E582" s="19"/>
      <c r="F582" s="19"/>
      <c r="G582" s="17">
        <f t="shared" si="186"/>
        <v>0</v>
      </c>
      <c r="H582" s="17"/>
      <c r="I582" s="13" t="e">
        <f t="shared" si="172"/>
        <v>#DIV/0!</v>
      </c>
    </row>
    <row r="583" spans="1:9" hidden="1">
      <c r="A583" s="24" t="s">
        <v>134</v>
      </c>
      <c r="B583" s="19" t="s">
        <v>246</v>
      </c>
      <c r="C583" s="19" t="s">
        <v>277</v>
      </c>
      <c r="D583" s="25" t="s">
        <v>309</v>
      </c>
      <c r="E583" s="19" t="s">
        <v>258</v>
      </c>
      <c r="F583" s="19"/>
      <c r="G583" s="17">
        <f t="shared" si="186"/>
        <v>0</v>
      </c>
      <c r="H583" s="17"/>
      <c r="I583" s="13" t="e">
        <f t="shared" si="172"/>
        <v>#DIV/0!</v>
      </c>
    </row>
    <row r="584" spans="1:9" ht="38.25" hidden="1">
      <c r="A584" s="56" t="s">
        <v>313</v>
      </c>
      <c r="B584" s="19" t="s">
        <v>246</v>
      </c>
      <c r="C584" s="19" t="s">
        <v>277</v>
      </c>
      <c r="D584" s="63" t="s">
        <v>309</v>
      </c>
      <c r="E584" s="19" t="s">
        <v>260</v>
      </c>
      <c r="F584" s="19"/>
      <c r="G584" s="17">
        <f t="shared" si="186"/>
        <v>0</v>
      </c>
      <c r="H584" s="17"/>
      <c r="I584" s="13" t="e">
        <f t="shared" si="172"/>
        <v>#DIV/0!</v>
      </c>
    </row>
    <row r="585" spans="1:9" hidden="1">
      <c r="A585" s="56" t="s">
        <v>259</v>
      </c>
      <c r="B585" s="19" t="s">
        <v>246</v>
      </c>
      <c r="C585" s="19" t="s">
        <v>277</v>
      </c>
      <c r="D585" s="63" t="s">
        <v>309</v>
      </c>
      <c r="E585" s="19" t="s">
        <v>260</v>
      </c>
      <c r="F585" s="19"/>
      <c r="G585" s="17">
        <f t="shared" si="186"/>
        <v>0</v>
      </c>
      <c r="H585" s="17"/>
      <c r="I585" s="13" t="e">
        <f t="shared" si="172"/>
        <v>#DIV/0!</v>
      </c>
    </row>
    <row r="586" spans="1:9" s="58" customFormat="1" hidden="1">
      <c r="A586" s="56" t="s">
        <v>14</v>
      </c>
      <c r="B586" s="25" t="s">
        <v>246</v>
      </c>
      <c r="C586" s="25" t="s">
        <v>277</v>
      </c>
      <c r="D586" s="63" t="s">
        <v>309</v>
      </c>
      <c r="E586" s="25" t="s">
        <v>260</v>
      </c>
      <c r="F586" s="25" t="s">
        <v>15</v>
      </c>
      <c r="G586" s="78"/>
      <c r="H586" s="78"/>
      <c r="I586" s="13" t="e">
        <f t="shared" ref="I586:I649" si="187">H586/G586*100</f>
        <v>#DIV/0!</v>
      </c>
    </row>
    <row r="587" spans="1:9" s="58" customFormat="1" ht="30" hidden="1">
      <c r="A587" s="143" t="s">
        <v>23</v>
      </c>
      <c r="B587" s="25" t="s">
        <v>246</v>
      </c>
      <c r="C587" s="25" t="s">
        <v>277</v>
      </c>
      <c r="D587" s="63" t="s">
        <v>230</v>
      </c>
      <c r="E587" s="25"/>
      <c r="F587" s="25"/>
      <c r="G587" s="78">
        <f>G588+G592+G596</f>
        <v>0</v>
      </c>
      <c r="H587" s="78">
        <f>H588</f>
        <v>0</v>
      </c>
      <c r="I587" s="13" t="e">
        <f t="shared" si="187"/>
        <v>#DIV/0!</v>
      </c>
    </row>
    <row r="588" spans="1:9" s="58" customFormat="1" ht="25.5" hidden="1">
      <c r="A588" s="155" t="s">
        <v>83</v>
      </c>
      <c r="B588" s="25" t="s">
        <v>246</v>
      </c>
      <c r="C588" s="25" t="s">
        <v>277</v>
      </c>
      <c r="D588" s="63" t="s">
        <v>310</v>
      </c>
      <c r="E588" s="25"/>
      <c r="F588" s="25"/>
      <c r="G588" s="78">
        <f t="shared" ref="G588:G590" si="188">G589</f>
        <v>0</v>
      </c>
      <c r="H588" s="78">
        <f>H589</f>
        <v>0</v>
      </c>
      <c r="I588" s="13" t="e">
        <f t="shared" si="187"/>
        <v>#DIV/0!</v>
      </c>
    </row>
    <row r="589" spans="1:9" s="58" customFormat="1" ht="38.25" hidden="1">
      <c r="A589" s="133" t="s">
        <v>263</v>
      </c>
      <c r="B589" s="25" t="s">
        <v>246</v>
      </c>
      <c r="C589" s="25" t="s">
        <v>277</v>
      </c>
      <c r="D589" s="63" t="s">
        <v>310</v>
      </c>
      <c r="E589" s="25" t="s">
        <v>258</v>
      </c>
      <c r="F589" s="25"/>
      <c r="G589" s="78">
        <f t="shared" si="188"/>
        <v>0</v>
      </c>
      <c r="H589" s="78">
        <f>H590</f>
        <v>0</v>
      </c>
      <c r="I589" s="13" t="e">
        <f t="shared" si="187"/>
        <v>#DIV/0!</v>
      </c>
    </row>
    <row r="590" spans="1:9" s="58" customFormat="1" hidden="1">
      <c r="A590" s="133" t="s">
        <v>259</v>
      </c>
      <c r="B590" s="25" t="s">
        <v>246</v>
      </c>
      <c r="C590" s="25" t="s">
        <v>277</v>
      </c>
      <c r="D590" s="63" t="s">
        <v>310</v>
      </c>
      <c r="E590" s="25" t="s">
        <v>260</v>
      </c>
      <c r="F590" s="25"/>
      <c r="G590" s="78">
        <f t="shared" si="188"/>
        <v>0</v>
      </c>
      <c r="H590" s="78">
        <f>H591</f>
        <v>0</v>
      </c>
      <c r="I590" s="13" t="e">
        <f t="shared" si="187"/>
        <v>#DIV/0!</v>
      </c>
    </row>
    <row r="591" spans="1:9" s="58" customFormat="1" hidden="1">
      <c r="A591" s="133" t="s">
        <v>14</v>
      </c>
      <c r="B591" s="25" t="s">
        <v>246</v>
      </c>
      <c r="C591" s="25" t="s">
        <v>277</v>
      </c>
      <c r="D591" s="63" t="s">
        <v>310</v>
      </c>
      <c r="E591" s="25" t="s">
        <v>260</v>
      </c>
      <c r="F591" s="25" t="s">
        <v>15</v>
      </c>
      <c r="G591" s="78"/>
      <c r="H591" s="78"/>
      <c r="I591" s="13" t="e">
        <f t="shared" si="187"/>
        <v>#DIV/0!</v>
      </c>
    </row>
    <row r="592" spans="1:9" s="58" customFormat="1" ht="90" hidden="1" customHeight="1">
      <c r="A592" s="56" t="s">
        <v>311</v>
      </c>
      <c r="B592" s="25" t="s">
        <v>246</v>
      </c>
      <c r="C592" s="25" t="s">
        <v>277</v>
      </c>
      <c r="D592" s="63" t="s">
        <v>312</v>
      </c>
      <c r="E592" s="25"/>
      <c r="F592" s="25"/>
      <c r="G592" s="78">
        <f t="shared" ref="G592:G594" si="189">G593</f>
        <v>0</v>
      </c>
      <c r="H592" s="78"/>
      <c r="I592" s="13" t="e">
        <f t="shared" si="187"/>
        <v>#DIV/0!</v>
      </c>
    </row>
    <row r="593" spans="1:9" s="58" customFormat="1" ht="41.25" hidden="1" customHeight="1">
      <c r="A593" s="56" t="s">
        <v>313</v>
      </c>
      <c r="B593" s="25" t="s">
        <v>246</v>
      </c>
      <c r="C593" s="25" t="s">
        <v>277</v>
      </c>
      <c r="D593" s="63" t="s">
        <v>312</v>
      </c>
      <c r="E593" s="25" t="s">
        <v>258</v>
      </c>
      <c r="F593" s="25"/>
      <c r="G593" s="78">
        <f t="shared" si="189"/>
        <v>0</v>
      </c>
      <c r="H593" s="78"/>
      <c r="I593" s="13" t="e">
        <f t="shared" si="187"/>
        <v>#DIV/0!</v>
      </c>
    </row>
    <row r="594" spans="1:9" s="58" customFormat="1" hidden="1">
      <c r="A594" s="56" t="s">
        <v>259</v>
      </c>
      <c r="B594" s="25" t="s">
        <v>246</v>
      </c>
      <c r="C594" s="25" t="s">
        <v>277</v>
      </c>
      <c r="D594" s="63" t="s">
        <v>312</v>
      </c>
      <c r="E594" s="25" t="s">
        <v>260</v>
      </c>
      <c r="F594" s="25"/>
      <c r="G594" s="78">
        <f t="shared" si="189"/>
        <v>0</v>
      </c>
      <c r="H594" s="78"/>
      <c r="I594" s="13" t="e">
        <f t="shared" si="187"/>
        <v>#DIV/0!</v>
      </c>
    </row>
    <row r="595" spans="1:9" s="58" customFormat="1" hidden="1">
      <c r="A595" s="56" t="s">
        <v>16</v>
      </c>
      <c r="B595" s="25" t="s">
        <v>246</v>
      </c>
      <c r="C595" s="25" t="s">
        <v>277</v>
      </c>
      <c r="D595" s="63" t="s">
        <v>312</v>
      </c>
      <c r="E595" s="25" t="s">
        <v>260</v>
      </c>
      <c r="F595" s="25" t="s">
        <v>8</v>
      </c>
      <c r="G595" s="78"/>
      <c r="H595" s="78"/>
      <c r="I595" s="13" t="e">
        <f t="shared" si="187"/>
        <v>#DIV/0!</v>
      </c>
    </row>
    <row r="596" spans="1:9" s="58" customFormat="1" ht="74.25" hidden="1" customHeight="1">
      <c r="A596" s="56" t="s">
        <v>314</v>
      </c>
      <c r="B596" s="25" t="s">
        <v>246</v>
      </c>
      <c r="C596" s="25" t="s">
        <v>277</v>
      </c>
      <c r="D596" s="63" t="s">
        <v>315</v>
      </c>
      <c r="E596" s="25"/>
      <c r="F596" s="25"/>
      <c r="G596" s="78">
        <f>G597</f>
        <v>0</v>
      </c>
      <c r="H596" s="78"/>
      <c r="I596" s="13" t="e">
        <f t="shared" si="187"/>
        <v>#DIV/0!</v>
      </c>
    </row>
    <row r="597" spans="1:9" s="58" customFormat="1" ht="36.75" hidden="1" customHeight="1">
      <c r="A597" s="56" t="s">
        <v>313</v>
      </c>
      <c r="B597" s="25" t="s">
        <v>246</v>
      </c>
      <c r="C597" s="25" t="s">
        <v>277</v>
      </c>
      <c r="D597" s="63" t="s">
        <v>315</v>
      </c>
      <c r="E597" s="25" t="s">
        <v>258</v>
      </c>
      <c r="F597" s="25"/>
      <c r="G597" s="78">
        <f>G598</f>
        <v>0</v>
      </c>
      <c r="H597" s="78"/>
      <c r="I597" s="13" t="e">
        <f t="shared" si="187"/>
        <v>#DIV/0!</v>
      </c>
    </row>
    <row r="598" spans="1:9" s="58" customFormat="1" hidden="1">
      <c r="A598" s="56" t="s">
        <v>259</v>
      </c>
      <c r="B598" s="25" t="s">
        <v>246</v>
      </c>
      <c r="C598" s="25" t="s">
        <v>277</v>
      </c>
      <c r="D598" s="63" t="s">
        <v>315</v>
      </c>
      <c r="E598" s="25" t="s">
        <v>260</v>
      </c>
      <c r="F598" s="25"/>
      <c r="G598" s="78">
        <f>G599+G600+G601</f>
        <v>0</v>
      </c>
      <c r="H598" s="78"/>
      <c r="I598" s="13" t="e">
        <f t="shared" si="187"/>
        <v>#DIV/0!</v>
      </c>
    </row>
    <row r="599" spans="1:9" s="58" customFormat="1" hidden="1">
      <c r="A599" s="56" t="s">
        <v>14</v>
      </c>
      <c r="B599" s="25" t="s">
        <v>246</v>
      </c>
      <c r="C599" s="25" t="s">
        <v>277</v>
      </c>
      <c r="D599" s="63" t="s">
        <v>315</v>
      </c>
      <c r="E599" s="25" t="s">
        <v>260</v>
      </c>
      <c r="F599" s="25" t="s">
        <v>15</v>
      </c>
      <c r="G599" s="78"/>
      <c r="H599" s="78"/>
      <c r="I599" s="13" t="e">
        <f t="shared" si="187"/>
        <v>#DIV/0!</v>
      </c>
    </row>
    <row r="600" spans="1:9" s="58" customFormat="1" hidden="1">
      <c r="A600" s="56" t="s">
        <v>16</v>
      </c>
      <c r="B600" s="25" t="s">
        <v>246</v>
      </c>
      <c r="C600" s="25" t="s">
        <v>277</v>
      </c>
      <c r="D600" s="63" t="s">
        <v>315</v>
      </c>
      <c r="E600" s="25" t="s">
        <v>260</v>
      </c>
      <c r="F600" s="25" t="s">
        <v>8</v>
      </c>
      <c r="G600" s="78"/>
      <c r="H600" s="78"/>
      <c r="I600" s="13" t="e">
        <f t="shared" si="187"/>
        <v>#DIV/0!</v>
      </c>
    </row>
    <row r="601" spans="1:9" s="58" customFormat="1" hidden="1">
      <c r="A601" s="56" t="s">
        <v>18</v>
      </c>
      <c r="B601" s="25" t="s">
        <v>246</v>
      </c>
      <c r="C601" s="25" t="s">
        <v>277</v>
      </c>
      <c r="D601" s="63" t="s">
        <v>315</v>
      </c>
      <c r="E601" s="25" t="s">
        <v>260</v>
      </c>
      <c r="F601" s="25" t="s">
        <v>10</v>
      </c>
      <c r="G601" s="78"/>
      <c r="H601" s="78"/>
      <c r="I601" s="13" t="e">
        <f t="shared" si="187"/>
        <v>#DIV/0!</v>
      </c>
    </row>
    <row r="602" spans="1:9" s="58" customFormat="1" ht="30" hidden="1">
      <c r="A602" s="143" t="s">
        <v>23</v>
      </c>
      <c r="B602" s="19" t="s">
        <v>246</v>
      </c>
      <c r="C602" s="19" t="s">
        <v>277</v>
      </c>
      <c r="D602" s="63" t="s">
        <v>560</v>
      </c>
      <c r="E602" s="25"/>
      <c r="F602" s="25"/>
      <c r="G602" s="78">
        <f>G603</f>
        <v>0</v>
      </c>
      <c r="H602" s="78">
        <f t="shared" ref="H602:H605" si="190">H603</f>
        <v>0</v>
      </c>
      <c r="I602" s="13" t="e">
        <f t="shared" si="187"/>
        <v>#DIV/0!</v>
      </c>
    </row>
    <row r="603" spans="1:9" s="58" customFormat="1" ht="27" hidden="1" customHeight="1">
      <c r="A603" s="56" t="s">
        <v>559</v>
      </c>
      <c r="B603" s="19" t="s">
        <v>246</v>
      </c>
      <c r="C603" s="19" t="s">
        <v>277</v>
      </c>
      <c r="D603" s="63" t="s">
        <v>560</v>
      </c>
      <c r="E603" s="25"/>
      <c r="F603" s="25"/>
      <c r="G603" s="78">
        <f>G604</f>
        <v>0</v>
      </c>
      <c r="H603" s="78">
        <f t="shared" si="190"/>
        <v>0</v>
      </c>
      <c r="I603" s="13" t="e">
        <f t="shared" si="187"/>
        <v>#DIV/0!</v>
      </c>
    </row>
    <row r="604" spans="1:9" s="58" customFormat="1" ht="27.75" hidden="1" customHeight="1">
      <c r="A604" s="50" t="s">
        <v>313</v>
      </c>
      <c r="B604" s="19" t="s">
        <v>246</v>
      </c>
      <c r="C604" s="19" t="s">
        <v>277</v>
      </c>
      <c r="D604" s="63" t="s">
        <v>560</v>
      </c>
      <c r="E604" s="25" t="s">
        <v>258</v>
      </c>
      <c r="F604" s="25"/>
      <c r="G604" s="78">
        <f>G605</f>
        <v>0</v>
      </c>
      <c r="H604" s="78">
        <f t="shared" si="190"/>
        <v>0</v>
      </c>
      <c r="I604" s="13" t="e">
        <f t="shared" si="187"/>
        <v>#DIV/0!</v>
      </c>
    </row>
    <row r="605" spans="1:9" s="58" customFormat="1" hidden="1">
      <c r="A605" s="50" t="s">
        <v>259</v>
      </c>
      <c r="B605" s="19" t="s">
        <v>246</v>
      </c>
      <c r="C605" s="19" t="s">
        <v>277</v>
      </c>
      <c r="D605" s="63" t="s">
        <v>560</v>
      </c>
      <c r="E605" s="25" t="s">
        <v>260</v>
      </c>
      <c r="F605" s="25"/>
      <c r="G605" s="78">
        <f>G606</f>
        <v>0</v>
      </c>
      <c r="H605" s="78">
        <f t="shared" si="190"/>
        <v>0</v>
      </c>
      <c r="I605" s="13" t="e">
        <f t="shared" si="187"/>
        <v>#DIV/0!</v>
      </c>
    </row>
    <row r="606" spans="1:9" s="58" customFormat="1" hidden="1">
      <c r="A606" s="50" t="s">
        <v>14</v>
      </c>
      <c r="B606" s="19" t="s">
        <v>246</v>
      </c>
      <c r="C606" s="19" t="s">
        <v>277</v>
      </c>
      <c r="D606" s="63" t="s">
        <v>560</v>
      </c>
      <c r="E606" s="25" t="s">
        <v>260</v>
      </c>
      <c r="F606" s="25" t="s">
        <v>15</v>
      </c>
      <c r="G606" s="78"/>
      <c r="H606" s="78"/>
      <c r="I606" s="13" t="e">
        <f t="shared" si="187"/>
        <v>#DIV/0!</v>
      </c>
    </row>
    <row r="607" spans="1:9" ht="15" customHeight="1">
      <c r="A607" s="33" t="s">
        <v>316</v>
      </c>
      <c r="B607" s="15" t="s">
        <v>246</v>
      </c>
      <c r="C607" s="15" t="s">
        <v>317</v>
      </c>
      <c r="D607" s="32"/>
      <c r="E607" s="19"/>
      <c r="F607" s="19"/>
      <c r="G607" s="16">
        <f>G608+G639</f>
        <v>12476.1</v>
      </c>
      <c r="H607" s="16">
        <f>H608+H639</f>
        <v>12401.1</v>
      </c>
      <c r="I607" s="13">
        <f t="shared" si="187"/>
        <v>99.3988506023517</v>
      </c>
    </row>
    <row r="608" spans="1:9" ht="26.25" customHeight="1">
      <c r="A608" s="14" t="s">
        <v>249</v>
      </c>
      <c r="B608" s="15" t="s">
        <v>246</v>
      </c>
      <c r="C608" s="15" t="s">
        <v>317</v>
      </c>
      <c r="D608" s="34" t="s">
        <v>250</v>
      </c>
      <c r="E608" s="15"/>
      <c r="F608" s="15"/>
      <c r="G608" s="17">
        <f>G609</f>
        <v>6394.5</v>
      </c>
      <c r="H608" s="17">
        <f>H609</f>
        <v>6319.5</v>
      </c>
      <c r="I608" s="13">
        <f t="shared" si="187"/>
        <v>98.827117053718041</v>
      </c>
    </row>
    <row r="609" spans="1:9" ht="36" customHeight="1">
      <c r="A609" s="14" t="s">
        <v>251</v>
      </c>
      <c r="B609" s="15" t="s">
        <v>246</v>
      </c>
      <c r="C609" s="15" t="s">
        <v>317</v>
      </c>
      <c r="D609" s="34" t="s">
        <v>252</v>
      </c>
      <c r="E609" s="15"/>
      <c r="F609" s="15"/>
      <c r="G609" s="17">
        <f>G610+G628</f>
        <v>6394.5</v>
      </c>
      <c r="H609" s="17">
        <f>H610+H628</f>
        <v>6319.5</v>
      </c>
      <c r="I609" s="13">
        <f t="shared" si="187"/>
        <v>98.827117053718041</v>
      </c>
    </row>
    <row r="610" spans="1:9" ht="38.25" customHeight="1">
      <c r="A610" s="61" t="s">
        <v>602</v>
      </c>
      <c r="B610" s="36" t="s">
        <v>246</v>
      </c>
      <c r="C610" s="36" t="s">
        <v>317</v>
      </c>
      <c r="D610" s="37" t="s">
        <v>318</v>
      </c>
      <c r="E610" s="26"/>
      <c r="F610" s="26"/>
      <c r="G610" s="17">
        <f>G611+G635+G628+G615</f>
        <v>6394.5</v>
      </c>
      <c r="H610" s="17">
        <f>H611+H635+H628+H615</f>
        <v>6319.5</v>
      </c>
      <c r="I610" s="13">
        <f t="shared" si="187"/>
        <v>98.827117053718041</v>
      </c>
    </row>
    <row r="611" spans="1:9" ht="24">
      <c r="A611" s="50" t="s">
        <v>319</v>
      </c>
      <c r="B611" s="19" t="s">
        <v>246</v>
      </c>
      <c r="C611" s="19" t="s">
        <v>317</v>
      </c>
      <c r="D611" s="32" t="s">
        <v>320</v>
      </c>
      <c r="E611" s="19"/>
      <c r="F611" s="19"/>
      <c r="G611" s="17">
        <f t="shared" ref="G611:H613" si="191">G612</f>
        <v>6256.5</v>
      </c>
      <c r="H611" s="17">
        <f t="shared" si="191"/>
        <v>6181.5</v>
      </c>
      <c r="I611" s="13">
        <f t="shared" si="187"/>
        <v>98.801246703428433</v>
      </c>
    </row>
    <row r="612" spans="1:9" ht="25.5" customHeight="1">
      <c r="A612" s="50" t="s">
        <v>313</v>
      </c>
      <c r="B612" s="19" t="s">
        <v>246</v>
      </c>
      <c r="C612" s="19" t="s">
        <v>317</v>
      </c>
      <c r="D612" s="32" t="s">
        <v>320</v>
      </c>
      <c r="E612" s="19" t="s">
        <v>258</v>
      </c>
      <c r="F612" s="19"/>
      <c r="G612" s="17">
        <f t="shared" si="191"/>
        <v>6256.5</v>
      </c>
      <c r="H612" s="17">
        <f t="shared" si="191"/>
        <v>6181.5</v>
      </c>
      <c r="I612" s="13">
        <f t="shared" si="187"/>
        <v>98.801246703428433</v>
      </c>
    </row>
    <row r="613" spans="1:9">
      <c r="A613" s="50" t="s">
        <v>259</v>
      </c>
      <c r="B613" s="19" t="s">
        <v>246</v>
      </c>
      <c r="C613" s="19" t="s">
        <v>317</v>
      </c>
      <c r="D613" s="32" t="s">
        <v>320</v>
      </c>
      <c r="E613" s="19" t="s">
        <v>260</v>
      </c>
      <c r="F613" s="19"/>
      <c r="G613" s="17">
        <f t="shared" si="191"/>
        <v>6256.5</v>
      </c>
      <c r="H613" s="17">
        <f t="shared" si="191"/>
        <v>6181.5</v>
      </c>
      <c r="I613" s="13">
        <f t="shared" si="187"/>
        <v>98.801246703428433</v>
      </c>
    </row>
    <row r="614" spans="1:9">
      <c r="A614" s="50" t="s">
        <v>14</v>
      </c>
      <c r="B614" s="19" t="s">
        <v>246</v>
      </c>
      <c r="C614" s="19" t="s">
        <v>317</v>
      </c>
      <c r="D614" s="32" t="s">
        <v>320</v>
      </c>
      <c r="E614" s="19" t="s">
        <v>260</v>
      </c>
      <c r="F614" s="19" t="s">
        <v>15</v>
      </c>
      <c r="G614" s="79">
        <v>6256.5</v>
      </c>
      <c r="H614" s="79">
        <v>6181.5</v>
      </c>
      <c r="I614" s="13">
        <f t="shared" si="187"/>
        <v>98.801246703428433</v>
      </c>
    </row>
    <row r="615" spans="1:9" ht="40.5" customHeight="1">
      <c r="A615" s="57" t="s">
        <v>581</v>
      </c>
      <c r="B615" s="36" t="s">
        <v>246</v>
      </c>
      <c r="C615" s="36" t="s">
        <v>317</v>
      </c>
      <c r="D615" s="153" t="s">
        <v>587</v>
      </c>
      <c r="E615" s="19"/>
      <c r="F615" s="19"/>
      <c r="G615" s="79">
        <f>G616+G625</f>
        <v>138</v>
      </c>
      <c r="H615" s="79">
        <f>H616+H625</f>
        <v>138</v>
      </c>
      <c r="I615" s="13">
        <f t="shared" si="187"/>
        <v>100</v>
      </c>
    </row>
    <row r="616" spans="1:9" ht="38.25">
      <c r="A616" s="150" t="s">
        <v>582</v>
      </c>
      <c r="B616" s="19" t="s">
        <v>246</v>
      </c>
      <c r="C616" s="19" t="s">
        <v>317</v>
      </c>
      <c r="D616" s="153" t="s">
        <v>587</v>
      </c>
      <c r="E616" s="154" t="s">
        <v>258</v>
      </c>
      <c r="F616" s="19"/>
      <c r="G616" s="79">
        <f>G617+G619+G621+G623</f>
        <v>138</v>
      </c>
      <c r="H616" s="79">
        <f>H617+H621+H623+H619</f>
        <v>138</v>
      </c>
      <c r="I616" s="13">
        <f t="shared" si="187"/>
        <v>100</v>
      </c>
    </row>
    <row r="617" spans="1:9">
      <c r="A617" s="150" t="s">
        <v>259</v>
      </c>
      <c r="B617" s="19" t="s">
        <v>246</v>
      </c>
      <c r="C617" s="19" t="s">
        <v>317</v>
      </c>
      <c r="D617" s="153" t="s">
        <v>587</v>
      </c>
      <c r="E617" s="154" t="s">
        <v>260</v>
      </c>
      <c r="F617" s="19"/>
      <c r="G617" s="79">
        <f>G618</f>
        <v>138</v>
      </c>
      <c r="H617" s="79">
        <f>H618</f>
        <v>138</v>
      </c>
      <c r="I617" s="13">
        <f t="shared" si="187"/>
        <v>100</v>
      </c>
    </row>
    <row r="618" spans="1:9">
      <c r="A618" s="151" t="s">
        <v>14</v>
      </c>
      <c r="B618" s="19" t="s">
        <v>246</v>
      </c>
      <c r="C618" s="19" t="s">
        <v>317</v>
      </c>
      <c r="D618" s="153" t="s">
        <v>587</v>
      </c>
      <c r="E618" s="154" t="s">
        <v>588</v>
      </c>
      <c r="F618" s="19" t="s">
        <v>15</v>
      </c>
      <c r="G618" s="79">
        <v>138</v>
      </c>
      <c r="H618" s="79">
        <v>138</v>
      </c>
      <c r="I618" s="13">
        <f t="shared" si="187"/>
        <v>100</v>
      </c>
    </row>
    <row r="619" spans="1:9" hidden="1">
      <c r="A619" s="152" t="s">
        <v>583</v>
      </c>
      <c r="B619" s="19" t="s">
        <v>246</v>
      </c>
      <c r="C619" s="19" t="s">
        <v>317</v>
      </c>
      <c r="D619" s="153" t="s">
        <v>587</v>
      </c>
      <c r="E619" s="154" t="s">
        <v>260</v>
      </c>
      <c r="F619" s="19"/>
      <c r="G619" s="79">
        <f>G620</f>
        <v>0</v>
      </c>
      <c r="H619" s="79">
        <f>H620</f>
        <v>0</v>
      </c>
      <c r="I619" s="13" t="e">
        <f t="shared" si="187"/>
        <v>#DIV/0!</v>
      </c>
    </row>
    <row r="620" spans="1:9" hidden="1">
      <c r="A620" s="151" t="s">
        <v>14</v>
      </c>
      <c r="B620" s="36" t="s">
        <v>246</v>
      </c>
      <c r="C620" s="36" t="s">
        <v>317</v>
      </c>
      <c r="D620" s="153" t="s">
        <v>587</v>
      </c>
      <c r="E620" s="154" t="s">
        <v>589</v>
      </c>
      <c r="F620" s="19" t="s">
        <v>15</v>
      </c>
      <c r="G620" s="79"/>
      <c r="H620" s="79"/>
      <c r="I620" s="13" t="e">
        <f t="shared" si="187"/>
        <v>#DIV/0!</v>
      </c>
    </row>
    <row r="621" spans="1:9" hidden="1">
      <c r="A621" s="152" t="s">
        <v>584</v>
      </c>
      <c r="B621" s="19" t="s">
        <v>246</v>
      </c>
      <c r="C621" s="19" t="s">
        <v>317</v>
      </c>
      <c r="D621" s="153" t="s">
        <v>587</v>
      </c>
      <c r="E621" s="154" t="s">
        <v>590</v>
      </c>
      <c r="F621" s="19"/>
      <c r="G621" s="79">
        <f>G622</f>
        <v>0</v>
      </c>
      <c r="H621" s="79">
        <f>H622</f>
        <v>0</v>
      </c>
      <c r="I621" s="13" t="e">
        <f t="shared" si="187"/>
        <v>#DIV/0!</v>
      </c>
    </row>
    <row r="622" spans="1:9" hidden="1">
      <c r="A622" s="151" t="s">
        <v>14</v>
      </c>
      <c r="B622" s="19" t="s">
        <v>246</v>
      </c>
      <c r="C622" s="19" t="s">
        <v>317</v>
      </c>
      <c r="D622" s="153" t="s">
        <v>587</v>
      </c>
      <c r="E622" s="154" t="s">
        <v>591</v>
      </c>
      <c r="F622" s="19" t="s">
        <v>15</v>
      </c>
      <c r="G622" s="79"/>
      <c r="H622" s="79"/>
      <c r="I622" s="13" t="e">
        <f t="shared" si="187"/>
        <v>#DIV/0!</v>
      </c>
    </row>
    <row r="623" spans="1:9" ht="63.75" hidden="1">
      <c r="A623" s="150" t="s">
        <v>585</v>
      </c>
      <c r="B623" s="19" t="s">
        <v>246</v>
      </c>
      <c r="C623" s="19" t="s">
        <v>317</v>
      </c>
      <c r="D623" s="153" t="s">
        <v>587</v>
      </c>
      <c r="E623" s="154" t="s">
        <v>592</v>
      </c>
      <c r="F623" s="19"/>
      <c r="G623" s="79">
        <f>G624</f>
        <v>0</v>
      </c>
      <c r="H623" s="79">
        <f>H624</f>
        <v>0</v>
      </c>
      <c r="I623" s="13" t="e">
        <f t="shared" si="187"/>
        <v>#DIV/0!</v>
      </c>
    </row>
    <row r="624" spans="1:9" hidden="1">
      <c r="A624" s="151" t="s">
        <v>14</v>
      </c>
      <c r="B624" s="19" t="s">
        <v>246</v>
      </c>
      <c r="C624" s="19" t="s">
        <v>317</v>
      </c>
      <c r="D624" s="153" t="s">
        <v>320</v>
      </c>
      <c r="E624" s="154" t="s">
        <v>593</v>
      </c>
      <c r="F624" s="19" t="s">
        <v>15</v>
      </c>
      <c r="G624" s="79"/>
      <c r="H624" s="79"/>
      <c r="I624" s="13" t="e">
        <f t="shared" si="187"/>
        <v>#DIV/0!</v>
      </c>
    </row>
    <row r="625" spans="1:9" hidden="1">
      <c r="A625" s="150" t="s">
        <v>56</v>
      </c>
      <c r="B625" s="19" t="s">
        <v>246</v>
      </c>
      <c r="C625" s="19" t="s">
        <v>317</v>
      </c>
      <c r="D625" s="153" t="s">
        <v>587</v>
      </c>
      <c r="E625" s="154" t="s">
        <v>57</v>
      </c>
      <c r="F625" s="19"/>
      <c r="G625" s="79">
        <f>G626</f>
        <v>0</v>
      </c>
      <c r="H625" s="79">
        <f>H626</f>
        <v>0</v>
      </c>
      <c r="I625" s="13" t="e">
        <f t="shared" si="187"/>
        <v>#DIV/0!</v>
      </c>
    </row>
    <row r="626" spans="1:9" ht="63.75" hidden="1">
      <c r="A626" s="150" t="s">
        <v>586</v>
      </c>
      <c r="B626" s="19" t="s">
        <v>246</v>
      </c>
      <c r="C626" s="19" t="s">
        <v>317</v>
      </c>
      <c r="D626" s="153" t="s">
        <v>587</v>
      </c>
      <c r="E626" s="154" t="s">
        <v>594</v>
      </c>
      <c r="F626" s="19"/>
      <c r="G626" s="79">
        <f>G627</f>
        <v>0</v>
      </c>
      <c r="H626" s="79">
        <f>H627</f>
        <v>0</v>
      </c>
      <c r="I626" s="13" t="e">
        <f t="shared" si="187"/>
        <v>#DIV/0!</v>
      </c>
    </row>
    <row r="627" spans="1:9" hidden="1">
      <c r="A627" s="151" t="s">
        <v>14</v>
      </c>
      <c r="B627" s="19" t="s">
        <v>246</v>
      </c>
      <c r="C627" s="19" t="s">
        <v>317</v>
      </c>
      <c r="D627" s="153" t="s">
        <v>587</v>
      </c>
      <c r="E627" s="154" t="s">
        <v>594</v>
      </c>
      <c r="F627" s="19" t="s">
        <v>15</v>
      </c>
      <c r="G627" s="79"/>
      <c r="H627" s="79"/>
      <c r="I627" s="13" t="e">
        <f t="shared" si="187"/>
        <v>#DIV/0!</v>
      </c>
    </row>
    <row r="628" spans="1:9" ht="38.25" hidden="1">
      <c r="A628" s="133" t="s">
        <v>543</v>
      </c>
      <c r="B628" s="19" t="s">
        <v>246</v>
      </c>
      <c r="C628" s="19" t="s">
        <v>317</v>
      </c>
      <c r="D628" s="32" t="s">
        <v>544</v>
      </c>
      <c r="E628" s="19"/>
      <c r="F628" s="19"/>
      <c r="G628" s="79">
        <f t="shared" ref="G628:H630" si="192">G629</f>
        <v>0</v>
      </c>
      <c r="H628" s="79">
        <f t="shared" si="192"/>
        <v>0</v>
      </c>
      <c r="I628" s="13" t="e">
        <f t="shared" si="187"/>
        <v>#DIV/0!</v>
      </c>
    </row>
    <row r="629" spans="1:9" ht="51.75" hidden="1" customHeight="1">
      <c r="A629" s="50" t="s">
        <v>603</v>
      </c>
      <c r="B629" s="19" t="s">
        <v>246</v>
      </c>
      <c r="C629" s="19" t="s">
        <v>317</v>
      </c>
      <c r="D629" s="37" t="s">
        <v>533</v>
      </c>
      <c r="E629" s="19"/>
      <c r="F629" s="19"/>
      <c r="G629" s="20">
        <f t="shared" si="192"/>
        <v>0</v>
      </c>
      <c r="H629" s="20">
        <f t="shared" si="192"/>
        <v>0</v>
      </c>
      <c r="I629" s="13" t="e">
        <f t="shared" si="187"/>
        <v>#DIV/0!</v>
      </c>
    </row>
    <row r="630" spans="1:9" ht="24.75" hidden="1" customHeight="1">
      <c r="A630" s="50" t="s">
        <v>313</v>
      </c>
      <c r="B630" s="19" t="s">
        <v>246</v>
      </c>
      <c r="C630" s="19" t="s">
        <v>317</v>
      </c>
      <c r="D630" s="37" t="s">
        <v>533</v>
      </c>
      <c r="E630" s="19" t="s">
        <v>258</v>
      </c>
      <c r="F630" s="19"/>
      <c r="G630" s="20">
        <f t="shared" si="192"/>
        <v>0</v>
      </c>
      <c r="H630" s="20">
        <f t="shared" si="192"/>
        <v>0</v>
      </c>
      <c r="I630" s="13" t="e">
        <f t="shared" si="187"/>
        <v>#DIV/0!</v>
      </c>
    </row>
    <row r="631" spans="1:9" hidden="1">
      <c r="A631" s="50" t="s">
        <v>259</v>
      </c>
      <c r="B631" s="19" t="s">
        <v>246</v>
      </c>
      <c r="C631" s="19" t="s">
        <v>317</v>
      </c>
      <c r="D631" s="37" t="s">
        <v>533</v>
      </c>
      <c r="E631" s="19" t="s">
        <v>260</v>
      </c>
      <c r="F631" s="19"/>
      <c r="G631" s="20">
        <f>G634+G632+G633</f>
        <v>0</v>
      </c>
      <c r="H631" s="20">
        <f>H634+H632+H633</f>
        <v>0</v>
      </c>
      <c r="I631" s="13" t="e">
        <f t="shared" si="187"/>
        <v>#DIV/0!</v>
      </c>
    </row>
    <row r="632" spans="1:9" hidden="1">
      <c r="A632" s="50" t="s">
        <v>283</v>
      </c>
      <c r="B632" s="19" t="s">
        <v>246</v>
      </c>
      <c r="C632" s="19" t="s">
        <v>317</v>
      </c>
      <c r="D632" s="37" t="s">
        <v>533</v>
      </c>
      <c r="E632" s="19" t="s">
        <v>260</v>
      </c>
      <c r="F632" s="19" t="s">
        <v>15</v>
      </c>
      <c r="G632" s="20"/>
      <c r="H632" s="20"/>
      <c r="I632" s="13" t="e">
        <f t="shared" si="187"/>
        <v>#DIV/0!</v>
      </c>
    </row>
    <row r="633" spans="1:9" hidden="1">
      <c r="A633" s="50" t="s">
        <v>16</v>
      </c>
      <c r="B633" s="19" t="s">
        <v>246</v>
      </c>
      <c r="C633" s="19" t="s">
        <v>317</v>
      </c>
      <c r="D633" s="37" t="s">
        <v>533</v>
      </c>
      <c r="E633" s="19" t="s">
        <v>260</v>
      </c>
      <c r="F633" s="19" t="s">
        <v>8</v>
      </c>
      <c r="G633" s="20"/>
      <c r="H633" s="20"/>
      <c r="I633" s="13" t="e">
        <f t="shared" si="187"/>
        <v>#DIV/0!</v>
      </c>
    </row>
    <row r="634" spans="1:9" hidden="1">
      <c r="A634" s="50" t="s">
        <v>17</v>
      </c>
      <c r="B634" s="19" t="s">
        <v>246</v>
      </c>
      <c r="C634" s="19" t="s">
        <v>317</v>
      </c>
      <c r="D634" s="37" t="s">
        <v>533</v>
      </c>
      <c r="E634" s="19" t="s">
        <v>260</v>
      </c>
      <c r="F634" s="19" t="s">
        <v>9</v>
      </c>
      <c r="G634" s="20"/>
      <c r="H634" s="20"/>
      <c r="I634" s="13" t="e">
        <f t="shared" si="187"/>
        <v>#DIV/0!</v>
      </c>
    </row>
    <row r="635" spans="1:9" ht="60.75" hidden="1" customHeight="1">
      <c r="A635" s="82" t="s">
        <v>261</v>
      </c>
      <c r="B635" s="19" t="s">
        <v>246</v>
      </c>
      <c r="C635" s="19" t="s">
        <v>317</v>
      </c>
      <c r="D635" s="32" t="s">
        <v>321</v>
      </c>
      <c r="E635" s="19"/>
      <c r="F635" s="19"/>
      <c r="G635" s="17">
        <f t="shared" ref="G635:G637" si="193">G636</f>
        <v>0</v>
      </c>
      <c r="H635" s="17"/>
      <c r="I635" s="13" t="e">
        <f t="shared" si="187"/>
        <v>#DIV/0!</v>
      </c>
    </row>
    <row r="636" spans="1:9" ht="48" hidden="1" customHeight="1">
      <c r="A636" s="56" t="s">
        <v>263</v>
      </c>
      <c r="B636" s="19" t="s">
        <v>246</v>
      </c>
      <c r="C636" s="19" t="s">
        <v>317</v>
      </c>
      <c r="D636" s="32" t="s">
        <v>321</v>
      </c>
      <c r="E636" s="19" t="s">
        <v>258</v>
      </c>
      <c r="F636" s="19"/>
      <c r="G636" s="17">
        <f t="shared" si="193"/>
        <v>0</v>
      </c>
      <c r="H636" s="17"/>
      <c r="I636" s="13" t="e">
        <f t="shared" si="187"/>
        <v>#DIV/0!</v>
      </c>
    </row>
    <row r="637" spans="1:9" hidden="1">
      <c r="A637" s="56" t="s">
        <v>259</v>
      </c>
      <c r="B637" s="19" t="s">
        <v>246</v>
      </c>
      <c r="C637" s="19" t="s">
        <v>317</v>
      </c>
      <c r="D637" s="32" t="s">
        <v>321</v>
      </c>
      <c r="E637" s="19" t="s">
        <v>260</v>
      </c>
      <c r="F637" s="19"/>
      <c r="G637" s="17">
        <f t="shared" si="193"/>
        <v>0</v>
      </c>
      <c r="H637" s="17"/>
      <c r="I637" s="13" t="e">
        <f t="shared" si="187"/>
        <v>#DIV/0!</v>
      </c>
    </row>
    <row r="638" spans="1:9" hidden="1">
      <c r="A638" s="56" t="s">
        <v>16</v>
      </c>
      <c r="B638" s="19" t="s">
        <v>246</v>
      </c>
      <c r="C638" s="19" t="s">
        <v>317</v>
      </c>
      <c r="D638" s="32" t="s">
        <v>321</v>
      </c>
      <c r="E638" s="19" t="s">
        <v>260</v>
      </c>
      <c r="F638" s="19" t="s">
        <v>8</v>
      </c>
      <c r="G638" s="20"/>
      <c r="H638" s="20"/>
      <c r="I638" s="13" t="e">
        <f t="shared" si="187"/>
        <v>#DIV/0!</v>
      </c>
    </row>
    <row r="639" spans="1:9" ht="48.75" customHeight="1">
      <c r="A639" s="33" t="s">
        <v>322</v>
      </c>
      <c r="B639" s="15" t="s">
        <v>246</v>
      </c>
      <c r="C639" s="15" t="s">
        <v>317</v>
      </c>
      <c r="D639" s="34" t="s">
        <v>323</v>
      </c>
      <c r="E639" s="15"/>
      <c r="F639" s="15"/>
      <c r="G639" s="16">
        <f t="shared" ref="G639:H640" si="194">G640</f>
        <v>6081.6</v>
      </c>
      <c r="H639" s="16">
        <f t="shared" si="194"/>
        <v>6081.6</v>
      </c>
      <c r="I639" s="13">
        <f t="shared" si="187"/>
        <v>100</v>
      </c>
    </row>
    <row r="640" spans="1:9" ht="36.75" customHeight="1">
      <c r="A640" s="129" t="s">
        <v>324</v>
      </c>
      <c r="B640" s="36" t="s">
        <v>246</v>
      </c>
      <c r="C640" s="36" t="s">
        <v>317</v>
      </c>
      <c r="D640" s="37" t="s">
        <v>325</v>
      </c>
      <c r="E640" s="36"/>
      <c r="F640" s="36"/>
      <c r="G640" s="38">
        <f t="shared" si="194"/>
        <v>6081.6</v>
      </c>
      <c r="H640" s="38">
        <f t="shared" si="194"/>
        <v>6081.6</v>
      </c>
      <c r="I640" s="13">
        <f t="shared" si="187"/>
        <v>100</v>
      </c>
    </row>
    <row r="641" spans="1:9" ht="25.5" customHeight="1">
      <c r="A641" s="129" t="s">
        <v>326</v>
      </c>
      <c r="B641" s="36" t="s">
        <v>246</v>
      </c>
      <c r="C641" s="36" t="s">
        <v>317</v>
      </c>
      <c r="D641" s="37" t="s">
        <v>327</v>
      </c>
      <c r="E641" s="36"/>
      <c r="F641" s="36"/>
      <c r="G641" s="38">
        <f t="shared" ref="G641:H641" si="195">G642+G646+G652</f>
        <v>6081.6</v>
      </c>
      <c r="H641" s="38">
        <f t="shared" si="195"/>
        <v>6081.6</v>
      </c>
      <c r="I641" s="13">
        <f t="shared" si="187"/>
        <v>100</v>
      </c>
    </row>
    <row r="642" spans="1:9" ht="23.25" customHeight="1">
      <c r="A642" s="50" t="s">
        <v>328</v>
      </c>
      <c r="B642" s="19" t="s">
        <v>246</v>
      </c>
      <c r="C642" s="19" t="s">
        <v>317</v>
      </c>
      <c r="D642" s="32" t="s">
        <v>329</v>
      </c>
      <c r="E642" s="19"/>
      <c r="F642" s="19"/>
      <c r="G642" s="17">
        <f t="shared" ref="G642:H644" si="196">G643</f>
        <v>6081.6</v>
      </c>
      <c r="H642" s="17">
        <f t="shared" si="196"/>
        <v>6081.6</v>
      </c>
      <c r="I642" s="13">
        <f t="shared" si="187"/>
        <v>100</v>
      </c>
    </row>
    <row r="643" spans="1:9" ht="27.75" customHeight="1">
      <c r="A643" s="50" t="s">
        <v>313</v>
      </c>
      <c r="B643" s="19" t="s">
        <v>246</v>
      </c>
      <c r="C643" s="19" t="s">
        <v>317</v>
      </c>
      <c r="D643" s="32" t="s">
        <v>329</v>
      </c>
      <c r="E643" s="19" t="s">
        <v>258</v>
      </c>
      <c r="F643" s="19"/>
      <c r="G643" s="17">
        <f t="shared" si="196"/>
        <v>6081.6</v>
      </c>
      <c r="H643" s="17">
        <f t="shared" si="196"/>
        <v>6081.6</v>
      </c>
      <c r="I643" s="13">
        <f t="shared" si="187"/>
        <v>100</v>
      </c>
    </row>
    <row r="644" spans="1:9" ht="13.5" customHeight="1">
      <c r="A644" s="50" t="s">
        <v>259</v>
      </c>
      <c r="B644" s="19" t="s">
        <v>246</v>
      </c>
      <c r="C644" s="19" t="s">
        <v>317</v>
      </c>
      <c r="D644" s="32" t="s">
        <v>329</v>
      </c>
      <c r="E644" s="19" t="s">
        <v>260</v>
      </c>
      <c r="F644" s="19"/>
      <c r="G644" s="17">
        <f t="shared" si="196"/>
        <v>6081.6</v>
      </c>
      <c r="H644" s="17">
        <f t="shared" si="196"/>
        <v>6081.6</v>
      </c>
      <c r="I644" s="13">
        <f t="shared" si="187"/>
        <v>100</v>
      </c>
    </row>
    <row r="645" spans="1:9">
      <c r="A645" s="50" t="s">
        <v>14</v>
      </c>
      <c r="B645" s="19" t="s">
        <v>246</v>
      </c>
      <c r="C645" s="19" t="s">
        <v>317</v>
      </c>
      <c r="D645" s="32" t="s">
        <v>329</v>
      </c>
      <c r="E645" s="19" t="s">
        <v>260</v>
      </c>
      <c r="F645" s="19" t="s">
        <v>15</v>
      </c>
      <c r="G645" s="20">
        <v>6081.6</v>
      </c>
      <c r="H645" s="79">
        <v>6081.6</v>
      </c>
      <c r="I645" s="13">
        <f t="shared" si="187"/>
        <v>100</v>
      </c>
    </row>
    <row r="646" spans="1:9" ht="111" hidden="1" customHeight="1">
      <c r="A646" s="56" t="s">
        <v>604</v>
      </c>
      <c r="B646" s="25" t="s">
        <v>246</v>
      </c>
      <c r="C646" s="25" t="s">
        <v>317</v>
      </c>
      <c r="D646" s="39" t="s">
        <v>330</v>
      </c>
      <c r="E646" s="25"/>
      <c r="F646" s="25"/>
      <c r="G646" s="17">
        <f t="shared" ref="G646:G647" si="197">G647</f>
        <v>0</v>
      </c>
      <c r="H646" s="17"/>
      <c r="I646" s="13" t="e">
        <f t="shared" si="187"/>
        <v>#DIV/0!</v>
      </c>
    </row>
    <row r="647" spans="1:9" ht="38.25" hidden="1">
      <c r="A647" s="56" t="s">
        <v>313</v>
      </c>
      <c r="B647" s="25" t="s">
        <v>246</v>
      </c>
      <c r="C647" s="25" t="s">
        <v>317</v>
      </c>
      <c r="D647" s="39" t="s">
        <v>330</v>
      </c>
      <c r="E647" s="25" t="s">
        <v>258</v>
      </c>
      <c r="F647" s="25"/>
      <c r="G647" s="17">
        <f t="shared" si="197"/>
        <v>0</v>
      </c>
      <c r="H647" s="17"/>
      <c r="I647" s="13" t="e">
        <f t="shared" si="187"/>
        <v>#DIV/0!</v>
      </c>
    </row>
    <row r="648" spans="1:9" hidden="1">
      <c r="A648" s="56" t="s">
        <v>259</v>
      </c>
      <c r="B648" s="25" t="s">
        <v>246</v>
      </c>
      <c r="C648" s="25" t="s">
        <v>317</v>
      </c>
      <c r="D648" s="39" t="s">
        <v>330</v>
      </c>
      <c r="E648" s="25" t="s">
        <v>260</v>
      </c>
      <c r="F648" s="25"/>
      <c r="G648" s="17">
        <f t="shared" ref="G648" si="198">G649+G650+G651</f>
        <v>0</v>
      </c>
      <c r="H648" s="17"/>
      <c r="I648" s="13" t="e">
        <f t="shared" si="187"/>
        <v>#DIV/0!</v>
      </c>
    </row>
    <row r="649" spans="1:9" hidden="1">
      <c r="A649" s="56" t="s">
        <v>14</v>
      </c>
      <c r="B649" s="25" t="s">
        <v>246</v>
      </c>
      <c r="C649" s="25" t="s">
        <v>317</v>
      </c>
      <c r="D649" s="39" t="s">
        <v>330</v>
      </c>
      <c r="E649" s="25" t="s">
        <v>260</v>
      </c>
      <c r="F649" s="25" t="s">
        <v>15</v>
      </c>
      <c r="G649" s="20"/>
      <c r="H649" s="20"/>
      <c r="I649" s="13" t="e">
        <f t="shared" si="187"/>
        <v>#DIV/0!</v>
      </c>
    </row>
    <row r="650" spans="1:9" hidden="1">
      <c r="A650" s="56" t="s">
        <v>16</v>
      </c>
      <c r="B650" s="25" t="s">
        <v>246</v>
      </c>
      <c r="C650" s="25" t="s">
        <v>317</v>
      </c>
      <c r="D650" s="39" t="s">
        <v>330</v>
      </c>
      <c r="E650" s="25" t="s">
        <v>260</v>
      </c>
      <c r="F650" s="25" t="s">
        <v>8</v>
      </c>
      <c r="G650" s="20"/>
      <c r="H650" s="20"/>
      <c r="I650" s="13" t="e">
        <f t="shared" ref="I650:I713" si="199">H650/G650*100</f>
        <v>#DIV/0!</v>
      </c>
    </row>
    <row r="651" spans="1:9" hidden="1">
      <c r="A651" s="56" t="s">
        <v>17</v>
      </c>
      <c r="B651" s="25" t="s">
        <v>246</v>
      </c>
      <c r="C651" s="25" t="s">
        <v>317</v>
      </c>
      <c r="D651" s="39" t="s">
        <v>330</v>
      </c>
      <c r="E651" s="25" t="s">
        <v>260</v>
      </c>
      <c r="F651" s="25" t="s">
        <v>9</v>
      </c>
      <c r="G651" s="20"/>
      <c r="H651" s="20"/>
      <c r="I651" s="13" t="e">
        <f t="shared" si="199"/>
        <v>#DIV/0!</v>
      </c>
    </row>
    <row r="652" spans="1:9" ht="84.75" hidden="1" customHeight="1">
      <c r="A652" s="82" t="s">
        <v>261</v>
      </c>
      <c r="B652" s="25" t="s">
        <v>246</v>
      </c>
      <c r="C652" s="25" t="s">
        <v>317</v>
      </c>
      <c r="D652" s="39" t="s">
        <v>331</v>
      </c>
      <c r="E652" s="25"/>
      <c r="F652" s="25"/>
      <c r="G652" s="17">
        <f t="shared" ref="G652:G654" si="200">G653</f>
        <v>0</v>
      </c>
      <c r="H652" s="17"/>
      <c r="I652" s="13" t="e">
        <f t="shared" si="199"/>
        <v>#DIV/0!</v>
      </c>
    </row>
    <row r="653" spans="1:9" ht="62.25" hidden="1" customHeight="1">
      <c r="A653" s="56" t="s">
        <v>263</v>
      </c>
      <c r="B653" s="25" t="s">
        <v>246</v>
      </c>
      <c r="C653" s="25" t="s">
        <v>317</v>
      </c>
      <c r="D653" s="39" t="s">
        <v>331</v>
      </c>
      <c r="E653" s="25" t="s">
        <v>258</v>
      </c>
      <c r="F653" s="25"/>
      <c r="G653" s="17">
        <f t="shared" si="200"/>
        <v>0</v>
      </c>
      <c r="H653" s="17"/>
      <c r="I653" s="13" t="e">
        <f t="shared" si="199"/>
        <v>#DIV/0!</v>
      </c>
    </row>
    <row r="654" spans="1:9" hidden="1">
      <c r="A654" s="56" t="s">
        <v>259</v>
      </c>
      <c r="B654" s="25" t="s">
        <v>246</v>
      </c>
      <c r="C654" s="25" t="s">
        <v>317</v>
      </c>
      <c r="D654" s="39" t="s">
        <v>331</v>
      </c>
      <c r="E654" s="25" t="s">
        <v>260</v>
      </c>
      <c r="F654" s="25"/>
      <c r="G654" s="17">
        <f t="shared" si="200"/>
        <v>0</v>
      </c>
      <c r="H654" s="17"/>
      <c r="I654" s="13" t="e">
        <f t="shared" si="199"/>
        <v>#DIV/0!</v>
      </c>
    </row>
    <row r="655" spans="1:9" hidden="1">
      <c r="A655" s="56" t="s">
        <v>16</v>
      </c>
      <c r="B655" s="25" t="s">
        <v>246</v>
      </c>
      <c r="C655" s="25" t="s">
        <v>317</v>
      </c>
      <c r="D655" s="39" t="s">
        <v>331</v>
      </c>
      <c r="E655" s="25" t="s">
        <v>260</v>
      </c>
      <c r="F655" s="25" t="s">
        <v>8</v>
      </c>
      <c r="G655" s="20"/>
      <c r="H655" s="20"/>
      <c r="I655" s="13" t="e">
        <f t="shared" si="199"/>
        <v>#DIV/0!</v>
      </c>
    </row>
    <row r="656" spans="1:9" ht="48.75" hidden="1" customHeight="1">
      <c r="A656" s="56" t="s">
        <v>332</v>
      </c>
      <c r="B656" s="19" t="s">
        <v>246</v>
      </c>
      <c r="C656" s="19" t="s">
        <v>317</v>
      </c>
      <c r="D656" s="39" t="s">
        <v>333</v>
      </c>
      <c r="E656" s="19"/>
      <c r="F656" s="19"/>
      <c r="G656" s="17">
        <f t="shared" ref="G656:G658" si="201">G657</f>
        <v>0</v>
      </c>
      <c r="H656" s="17"/>
      <c r="I656" s="13" t="e">
        <f t="shared" si="199"/>
        <v>#DIV/0!</v>
      </c>
    </row>
    <row r="657" spans="1:9" ht="39.75" hidden="1" customHeight="1">
      <c r="A657" s="56" t="s">
        <v>263</v>
      </c>
      <c r="B657" s="19" t="s">
        <v>246</v>
      </c>
      <c r="C657" s="19" t="s">
        <v>317</v>
      </c>
      <c r="D657" s="39" t="s">
        <v>333</v>
      </c>
      <c r="E657" s="19" t="s">
        <v>258</v>
      </c>
      <c r="F657" s="19"/>
      <c r="G657" s="17">
        <f t="shared" si="201"/>
        <v>0</v>
      </c>
      <c r="H657" s="17"/>
      <c r="I657" s="13" t="e">
        <f t="shared" si="199"/>
        <v>#DIV/0!</v>
      </c>
    </row>
    <row r="658" spans="1:9" hidden="1">
      <c r="A658" s="56" t="s">
        <v>259</v>
      </c>
      <c r="B658" s="19" t="s">
        <v>246</v>
      </c>
      <c r="C658" s="19" t="s">
        <v>317</v>
      </c>
      <c r="D658" s="39" t="s">
        <v>333</v>
      </c>
      <c r="E658" s="19" t="s">
        <v>260</v>
      </c>
      <c r="F658" s="19"/>
      <c r="G658" s="17">
        <f t="shared" si="201"/>
        <v>0</v>
      </c>
      <c r="H658" s="17"/>
      <c r="I658" s="13" t="e">
        <f t="shared" si="199"/>
        <v>#DIV/0!</v>
      </c>
    </row>
    <row r="659" spans="1:9" hidden="1">
      <c r="A659" s="56" t="s">
        <v>16</v>
      </c>
      <c r="B659" s="19" t="s">
        <v>246</v>
      </c>
      <c r="C659" s="19" t="s">
        <v>317</v>
      </c>
      <c r="D659" s="39" t="s">
        <v>333</v>
      </c>
      <c r="E659" s="19" t="s">
        <v>260</v>
      </c>
      <c r="F659" s="19" t="s">
        <v>15</v>
      </c>
      <c r="G659" s="20"/>
      <c r="H659" s="20"/>
      <c r="I659" s="13" t="e">
        <f t="shared" si="199"/>
        <v>#DIV/0!</v>
      </c>
    </row>
    <row r="660" spans="1:9" ht="15.75" customHeight="1">
      <c r="A660" s="33" t="s">
        <v>334</v>
      </c>
      <c r="B660" s="15" t="s">
        <v>246</v>
      </c>
      <c r="C660" s="15" t="s">
        <v>335</v>
      </c>
      <c r="D660" s="15"/>
      <c r="E660" s="15"/>
      <c r="F660" s="15"/>
      <c r="G660" s="16">
        <f>G661+G678+G702</f>
        <v>875.80000000000007</v>
      </c>
      <c r="H660" s="16">
        <f>H661+H678+H702</f>
        <v>875.80000000000007</v>
      </c>
      <c r="I660" s="13">
        <f t="shared" si="199"/>
        <v>100</v>
      </c>
    </row>
    <row r="661" spans="1:9" ht="26.25" customHeight="1">
      <c r="A661" s="14" t="s">
        <v>336</v>
      </c>
      <c r="B661" s="15" t="s">
        <v>246</v>
      </c>
      <c r="C661" s="15" t="s">
        <v>335</v>
      </c>
      <c r="D661" s="15" t="s">
        <v>250</v>
      </c>
      <c r="E661" s="15"/>
      <c r="F661" s="15"/>
      <c r="G661" s="17">
        <f t="shared" ref="G661:H662" si="202">G662</f>
        <v>743.1</v>
      </c>
      <c r="H661" s="17">
        <f t="shared" si="202"/>
        <v>743.1</v>
      </c>
      <c r="I661" s="13">
        <f t="shared" si="199"/>
        <v>100</v>
      </c>
    </row>
    <row r="662" spans="1:9" ht="43.5" customHeight="1">
      <c r="A662" s="83" t="s">
        <v>337</v>
      </c>
      <c r="B662" s="15" t="s">
        <v>246</v>
      </c>
      <c r="C662" s="15" t="s">
        <v>335</v>
      </c>
      <c r="D662" s="15" t="s">
        <v>252</v>
      </c>
      <c r="E662" s="15"/>
      <c r="F662" s="15"/>
      <c r="G662" s="17">
        <f t="shared" si="202"/>
        <v>743.1</v>
      </c>
      <c r="H662" s="17">
        <f t="shared" si="202"/>
        <v>743.1</v>
      </c>
      <c r="I662" s="13">
        <f t="shared" si="199"/>
        <v>100</v>
      </c>
    </row>
    <row r="663" spans="1:9" ht="37.5" customHeight="1">
      <c r="A663" s="84" t="s">
        <v>338</v>
      </c>
      <c r="B663" s="15" t="s">
        <v>246</v>
      </c>
      <c r="C663" s="15" t="s">
        <v>335</v>
      </c>
      <c r="D663" s="15" t="s">
        <v>339</v>
      </c>
      <c r="E663" s="15"/>
      <c r="F663" s="15"/>
      <c r="G663" s="17">
        <f t="shared" ref="G663:H663" si="203">G664+G673</f>
        <v>743.1</v>
      </c>
      <c r="H663" s="17">
        <f t="shared" si="203"/>
        <v>743.1</v>
      </c>
      <c r="I663" s="13">
        <f t="shared" si="199"/>
        <v>100</v>
      </c>
    </row>
    <row r="664" spans="1:9">
      <c r="A664" s="85" t="s">
        <v>340</v>
      </c>
      <c r="B664" s="19" t="s">
        <v>246</v>
      </c>
      <c r="C664" s="19" t="s">
        <v>335</v>
      </c>
      <c r="D664" s="32" t="s">
        <v>339</v>
      </c>
      <c r="E664" s="15"/>
      <c r="F664" s="15"/>
      <c r="G664" s="17">
        <f>G665+G669</f>
        <v>46.2</v>
      </c>
      <c r="H664" s="17">
        <f t="shared" ref="H664" si="204">H665+H669</f>
        <v>46.2</v>
      </c>
      <c r="I664" s="13">
        <f t="shared" si="199"/>
        <v>100</v>
      </c>
    </row>
    <row r="665" spans="1:9">
      <c r="A665" s="24" t="s">
        <v>341</v>
      </c>
      <c r="B665" s="19" t="s">
        <v>246</v>
      </c>
      <c r="C665" s="19" t="s">
        <v>335</v>
      </c>
      <c r="D665" s="37" t="s">
        <v>573</v>
      </c>
      <c r="E665" s="15"/>
      <c r="F665" s="15"/>
      <c r="G665" s="17">
        <f t="shared" ref="G665:H667" si="205">G666</f>
        <v>46.2</v>
      </c>
      <c r="H665" s="17">
        <f t="shared" si="205"/>
        <v>46.2</v>
      </c>
      <c r="I665" s="13">
        <f t="shared" si="199"/>
        <v>100</v>
      </c>
    </row>
    <row r="666" spans="1:9" ht="15" customHeight="1">
      <c r="A666" s="28" t="s">
        <v>74</v>
      </c>
      <c r="B666" s="19" t="s">
        <v>246</v>
      </c>
      <c r="C666" s="19" t="s">
        <v>335</v>
      </c>
      <c r="D666" s="37" t="s">
        <v>573</v>
      </c>
      <c r="E666" s="19" t="s">
        <v>75</v>
      </c>
      <c r="F666" s="19"/>
      <c r="G666" s="17">
        <f t="shared" si="205"/>
        <v>46.2</v>
      </c>
      <c r="H666" s="17">
        <f t="shared" si="205"/>
        <v>46.2</v>
      </c>
      <c r="I666" s="13">
        <f t="shared" si="199"/>
        <v>100</v>
      </c>
    </row>
    <row r="667" spans="1:9" ht="24">
      <c r="A667" s="28" t="s">
        <v>76</v>
      </c>
      <c r="B667" s="19" t="s">
        <v>246</v>
      </c>
      <c r="C667" s="19" t="s">
        <v>335</v>
      </c>
      <c r="D667" s="37" t="s">
        <v>573</v>
      </c>
      <c r="E667" s="19" t="s">
        <v>77</v>
      </c>
      <c r="F667" s="19"/>
      <c r="G667" s="17">
        <f t="shared" si="205"/>
        <v>46.2</v>
      </c>
      <c r="H667" s="17">
        <f t="shared" si="205"/>
        <v>46.2</v>
      </c>
      <c r="I667" s="13">
        <f t="shared" si="199"/>
        <v>100</v>
      </c>
    </row>
    <row r="668" spans="1:9">
      <c r="A668" s="28" t="s">
        <v>14</v>
      </c>
      <c r="B668" s="19" t="s">
        <v>246</v>
      </c>
      <c r="C668" s="19" t="s">
        <v>335</v>
      </c>
      <c r="D668" s="37" t="s">
        <v>573</v>
      </c>
      <c r="E668" s="19" t="s">
        <v>77</v>
      </c>
      <c r="F668" s="19" t="s">
        <v>15</v>
      </c>
      <c r="G668" s="20">
        <v>46.2</v>
      </c>
      <c r="H668" s="20">
        <v>46.2</v>
      </c>
      <c r="I668" s="13">
        <f t="shared" si="199"/>
        <v>100</v>
      </c>
    </row>
    <row r="669" spans="1:9" ht="36" hidden="1">
      <c r="A669" s="18" t="s">
        <v>343</v>
      </c>
      <c r="B669" s="19" t="s">
        <v>246</v>
      </c>
      <c r="C669" s="19" t="s">
        <v>335</v>
      </c>
      <c r="D669" s="37" t="s">
        <v>344</v>
      </c>
      <c r="E669" s="15"/>
      <c r="F669" s="15"/>
      <c r="G669" s="17">
        <f t="shared" ref="G669:G671" si="206">G670</f>
        <v>0</v>
      </c>
      <c r="H669" s="17"/>
      <c r="I669" s="13" t="e">
        <f t="shared" si="199"/>
        <v>#DIV/0!</v>
      </c>
    </row>
    <row r="670" spans="1:9" hidden="1">
      <c r="A670" s="28" t="s">
        <v>74</v>
      </c>
      <c r="B670" s="19" t="s">
        <v>246</v>
      </c>
      <c r="C670" s="19" t="s">
        <v>335</v>
      </c>
      <c r="D670" s="37" t="s">
        <v>344</v>
      </c>
      <c r="E670" s="19" t="s">
        <v>75</v>
      </c>
      <c r="F670" s="19"/>
      <c r="G670" s="17">
        <f t="shared" si="206"/>
        <v>0</v>
      </c>
      <c r="H670" s="17"/>
      <c r="I670" s="13" t="e">
        <f t="shared" si="199"/>
        <v>#DIV/0!</v>
      </c>
    </row>
    <row r="671" spans="1:9" ht="24" hidden="1">
      <c r="A671" s="28" t="s">
        <v>76</v>
      </c>
      <c r="B671" s="19" t="s">
        <v>246</v>
      </c>
      <c r="C671" s="19" t="s">
        <v>335</v>
      </c>
      <c r="D671" s="37" t="s">
        <v>344</v>
      </c>
      <c r="E671" s="19" t="s">
        <v>77</v>
      </c>
      <c r="F671" s="19"/>
      <c r="G671" s="17">
        <f t="shared" si="206"/>
        <v>0</v>
      </c>
      <c r="H671" s="17"/>
      <c r="I671" s="13" t="e">
        <f t="shared" si="199"/>
        <v>#DIV/0!</v>
      </c>
    </row>
    <row r="672" spans="1:9" hidden="1">
      <c r="A672" s="28" t="s">
        <v>16</v>
      </c>
      <c r="B672" s="19" t="s">
        <v>246</v>
      </c>
      <c r="C672" s="19" t="s">
        <v>335</v>
      </c>
      <c r="D672" s="37" t="s">
        <v>344</v>
      </c>
      <c r="E672" s="19" t="s">
        <v>77</v>
      </c>
      <c r="F672" s="19" t="s">
        <v>8</v>
      </c>
      <c r="G672" s="20"/>
      <c r="H672" s="20"/>
      <c r="I672" s="13" t="e">
        <f t="shared" si="199"/>
        <v>#DIV/0!</v>
      </c>
    </row>
    <row r="673" spans="1:9" ht="12" customHeight="1">
      <c r="A673" s="35" t="s">
        <v>345</v>
      </c>
      <c r="B673" s="19" t="s">
        <v>246</v>
      </c>
      <c r="C673" s="19" t="s">
        <v>335</v>
      </c>
      <c r="D673" s="32" t="s">
        <v>346</v>
      </c>
      <c r="E673" s="19"/>
      <c r="F673" s="19"/>
      <c r="G673" s="17">
        <f t="shared" ref="G673:H676" si="207">G674</f>
        <v>696.9</v>
      </c>
      <c r="H673" s="17">
        <f t="shared" si="207"/>
        <v>696.9</v>
      </c>
      <c r="I673" s="13">
        <f t="shared" si="199"/>
        <v>100</v>
      </c>
    </row>
    <row r="674" spans="1:9" ht="23.25" customHeight="1">
      <c r="A674" s="18" t="s">
        <v>44</v>
      </c>
      <c r="B674" s="19" t="s">
        <v>246</v>
      </c>
      <c r="C674" s="19" t="s">
        <v>335</v>
      </c>
      <c r="D674" s="32" t="s">
        <v>346</v>
      </c>
      <c r="E674" s="19" t="s">
        <v>45</v>
      </c>
      <c r="F674" s="19"/>
      <c r="G674" s="17">
        <f t="shared" si="207"/>
        <v>696.9</v>
      </c>
      <c r="H674" s="17">
        <f t="shared" si="207"/>
        <v>696.9</v>
      </c>
      <c r="I674" s="13">
        <f t="shared" si="199"/>
        <v>100</v>
      </c>
    </row>
    <row r="675" spans="1:9" ht="24" customHeight="1">
      <c r="A675" s="50" t="s">
        <v>313</v>
      </c>
      <c r="B675" s="19" t="s">
        <v>246</v>
      </c>
      <c r="C675" s="19" t="s">
        <v>335</v>
      </c>
      <c r="D675" s="32" t="s">
        <v>346</v>
      </c>
      <c r="E675" s="19" t="s">
        <v>258</v>
      </c>
      <c r="F675" s="19"/>
      <c r="G675" s="17">
        <f t="shared" si="207"/>
        <v>696.9</v>
      </c>
      <c r="H675" s="17">
        <f t="shared" si="207"/>
        <v>696.9</v>
      </c>
      <c r="I675" s="13">
        <f t="shared" si="199"/>
        <v>100</v>
      </c>
    </row>
    <row r="676" spans="1:9" ht="15.75" customHeight="1">
      <c r="A676" s="50" t="s">
        <v>259</v>
      </c>
      <c r="B676" s="19" t="s">
        <v>246</v>
      </c>
      <c r="C676" s="19" t="s">
        <v>335</v>
      </c>
      <c r="D676" s="32" t="s">
        <v>346</v>
      </c>
      <c r="E676" s="19" t="s">
        <v>260</v>
      </c>
      <c r="F676" s="19"/>
      <c r="G676" s="17">
        <f t="shared" si="207"/>
        <v>696.9</v>
      </c>
      <c r="H676" s="17">
        <f t="shared" si="207"/>
        <v>696.9</v>
      </c>
      <c r="I676" s="13">
        <f t="shared" si="199"/>
        <v>100</v>
      </c>
    </row>
    <row r="677" spans="1:9">
      <c r="A677" s="50" t="s">
        <v>14</v>
      </c>
      <c r="B677" s="19" t="s">
        <v>246</v>
      </c>
      <c r="C677" s="19" t="s">
        <v>335</v>
      </c>
      <c r="D677" s="32" t="s">
        <v>346</v>
      </c>
      <c r="E677" s="19" t="s">
        <v>260</v>
      </c>
      <c r="F677" s="19" t="s">
        <v>15</v>
      </c>
      <c r="G677" s="20">
        <v>696.9</v>
      </c>
      <c r="H677" s="20">
        <v>696.9</v>
      </c>
      <c r="I677" s="13">
        <f t="shared" si="199"/>
        <v>100</v>
      </c>
    </row>
    <row r="678" spans="1:9" ht="38.25" customHeight="1">
      <c r="A678" s="147" t="s">
        <v>565</v>
      </c>
      <c r="B678" s="15" t="s">
        <v>246</v>
      </c>
      <c r="C678" s="15" t="s">
        <v>335</v>
      </c>
      <c r="D678" s="148" t="s">
        <v>567</v>
      </c>
      <c r="E678" s="15"/>
      <c r="F678" s="15"/>
      <c r="G678" s="16">
        <f>G679+G684+G690</f>
        <v>84</v>
      </c>
      <c r="H678" s="16">
        <f t="shared" ref="H678" si="208">H679+H684+H690</f>
        <v>84</v>
      </c>
      <c r="I678" s="13">
        <f t="shared" si="199"/>
        <v>100</v>
      </c>
    </row>
    <row r="679" spans="1:9" ht="26.25" customHeight="1">
      <c r="A679" s="52" t="s">
        <v>566</v>
      </c>
      <c r="B679" s="15" t="s">
        <v>246</v>
      </c>
      <c r="C679" s="15" t="s">
        <v>335</v>
      </c>
      <c r="D679" s="148" t="s">
        <v>568</v>
      </c>
      <c r="E679" s="15"/>
      <c r="F679" s="15"/>
      <c r="G679" s="16">
        <f>G680</f>
        <v>10</v>
      </c>
      <c r="H679" s="16">
        <f t="shared" ref="H679" si="209">H680</f>
        <v>10</v>
      </c>
      <c r="I679" s="13">
        <f t="shared" si="199"/>
        <v>100</v>
      </c>
    </row>
    <row r="680" spans="1:9">
      <c r="A680" s="87" t="s">
        <v>134</v>
      </c>
      <c r="B680" s="19" t="s">
        <v>246</v>
      </c>
      <c r="C680" s="19" t="s">
        <v>335</v>
      </c>
      <c r="D680" s="46" t="s">
        <v>574</v>
      </c>
      <c r="E680" s="19"/>
      <c r="F680" s="19"/>
      <c r="G680" s="17">
        <f t="shared" ref="G680:H682" si="210">G681</f>
        <v>10</v>
      </c>
      <c r="H680" s="17">
        <f t="shared" si="210"/>
        <v>10</v>
      </c>
      <c r="I680" s="13">
        <f t="shared" si="199"/>
        <v>100</v>
      </c>
    </row>
    <row r="681" spans="1:9" ht="24">
      <c r="A681" s="18" t="s">
        <v>44</v>
      </c>
      <c r="B681" s="19" t="s">
        <v>246</v>
      </c>
      <c r="C681" s="19" t="s">
        <v>335</v>
      </c>
      <c r="D681" s="46" t="s">
        <v>574</v>
      </c>
      <c r="E681" s="19" t="s">
        <v>45</v>
      </c>
      <c r="F681" s="19"/>
      <c r="G681" s="17">
        <f t="shared" si="210"/>
        <v>10</v>
      </c>
      <c r="H681" s="17">
        <f t="shared" si="210"/>
        <v>10</v>
      </c>
      <c r="I681" s="13">
        <f t="shared" si="199"/>
        <v>100</v>
      </c>
    </row>
    <row r="682" spans="1:9" ht="36">
      <c r="A682" s="18" t="s">
        <v>46</v>
      </c>
      <c r="B682" s="19" t="s">
        <v>246</v>
      </c>
      <c r="C682" s="19" t="s">
        <v>335</v>
      </c>
      <c r="D682" s="46" t="s">
        <v>574</v>
      </c>
      <c r="E682" s="19" t="s">
        <v>53</v>
      </c>
      <c r="F682" s="19"/>
      <c r="G682" s="17">
        <f t="shared" si="210"/>
        <v>10</v>
      </c>
      <c r="H682" s="17">
        <f t="shared" si="210"/>
        <v>10</v>
      </c>
      <c r="I682" s="13">
        <f t="shared" si="199"/>
        <v>100</v>
      </c>
    </row>
    <row r="683" spans="1:9">
      <c r="A683" s="18" t="s">
        <v>14</v>
      </c>
      <c r="B683" s="19" t="s">
        <v>246</v>
      </c>
      <c r="C683" s="19" t="s">
        <v>335</v>
      </c>
      <c r="D683" s="46" t="s">
        <v>574</v>
      </c>
      <c r="E683" s="19" t="s">
        <v>53</v>
      </c>
      <c r="F683" s="19" t="s">
        <v>15</v>
      </c>
      <c r="G683" s="17">
        <v>10</v>
      </c>
      <c r="H683" s="17">
        <v>10</v>
      </c>
      <c r="I683" s="13">
        <f t="shared" si="199"/>
        <v>100</v>
      </c>
    </row>
    <row r="684" spans="1:9" ht="38.25">
      <c r="A684" s="52" t="s">
        <v>569</v>
      </c>
      <c r="B684" s="19" t="s">
        <v>246</v>
      </c>
      <c r="C684" s="19" t="s">
        <v>335</v>
      </c>
      <c r="D684" s="46" t="s">
        <v>570</v>
      </c>
      <c r="E684" s="15"/>
      <c r="F684" s="15"/>
      <c r="G684" s="16">
        <f t="shared" ref="G684:H688" si="211">G685</f>
        <v>64</v>
      </c>
      <c r="H684" s="16">
        <f t="shared" si="211"/>
        <v>64</v>
      </c>
      <c r="I684" s="13">
        <f t="shared" si="199"/>
        <v>100</v>
      </c>
    </row>
    <row r="685" spans="1:9" ht="23.25" customHeight="1">
      <c r="A685" s="87" t="s">
        <v>347</v>
      </c>
      <c r="B685" s="19" t="s">
        <v>246</v>
      </c>
      <c r="C685" s="19" t="s">
        <v>335</v>
      </c>
      <c r="D685" s="46" t="s">
        <v>576</v>
      </c>
      <c r="E685" s="19"/>
      <c r="F685" s="19"/>
      <c r="G685" s="17">
        <f t="shared" si="211"/>
        <v>64</v>
      </c>
      <c r="H685" s="17">
        <f t="shared" si="211"/>
        <v>64</v>
      </c>
      <c r="I685" s="13">
        <f t="shared" si="199"/>
        <v>100</v>
      </c>
    </row>
    <row r="686" spans="1:9">
      <c r="A686" s="87" t="s">
        <v>134</v>
      </c>
      <c r="B686" s="19" t="s">
        <v>246</v>
      </c>
      <c r="C686" s="19" t="s">
        <v>335</v>
      </c>
      <c r="D686" s="46" t="s">
        <v>575</v>
      </c>
      <c r="E686" s="19"/>
      <c r="F686" s="19"/>
      <c r="G686" s="17">
        <f t="shared" si="211"/>
        <v>64</v>
      </c>
      <c r="H686" s="17">
        <f t="shared" si="211"/>
        <v>64</v>
      </c>
      <c r="I686" s="13">
        <f t="shared" si="199"/>
        <v>100</v>
      </c>
    </row>
    <row r="687" spans="1:9" ht="28.5" customHeight="1">
      <c r="A687" s="18" t="s">
        <v>44</v>
      </c>
      <c r="B687" s="19" t="s">
        <v>246</v>
      </c>
      <c r="C687" s="19" t="s">
        <v>335</v>
      </c>
      <c r="D687" s="46" t="s">
        <v>575</v>
      </c>
      <c r="E687" s="19" t="s">
        <v>45</v>
      </c>
      <c r="F687" s="19"/>
      <c r="G687" s="17">
        <f t="shared" si="211"/>
        <v>64</v>
      </c>
      <c r="H687" s="17">
        <f t="shared" si="211"/>
        <v>64</v>
      </c>
      <c r="I687" s="13">
        <f t="shared" si="199"/>
        <v>100</v>
      </c>
    </row>
    <row r="688" spans="1:9" ht="36">
      <c r="A688" s="18" t="s">
        <v>46</v>
      </c>
      <c r="B688" s="19" t="s">
        <v>246</v>
      </c>
      <c r="C688" s="19" t="s">
        <v>335</v>
      </c>
      <c r="D688" s="46" t="s">
        <v>575</v>
      </c>
      <c r="E688" s="19" t="s">
        <v>53</v>
      </c>
      <c r="F688" s="19"/>
      <c r="G688" s="17">
        <f t="shared" si="211"/>
        <v>64</v>
      </c>
      <c r="H688" s="17">
        <f t="shared" si="211"/>
        <v>64</v>
      </c>
      <c r="I688" s="13">
        <f t="shared" si="199"/>
        <v>100</v>
      </c>
    </row>
    <row r="689" spans="1:9">
      <c r="A689" s="18" t="s">
        <v>14</v>
      </c>
      <c r="B689" s="19" t="s">
        <v>246</v>
      </c>
      <c r="C689" s="19" t="s">
        <v>335</v>
      </c>
      <c r="D689" s="46" t="s">
        <v>575</v>
      </c>
      <c r="E689" s="19" t="s">
        <v>53</v>
      </c>
      <c r="F689" s="19" t="s">
        <v>15</v>
      </c>
      <c r="G689" s="17">
        <v>64</v>
      </c>
      <c r="H689" s="17">
        <v>64</v>
      </c>
      <c r="I689" s="13">
        <f t="shared" si="199"/>
        <v>100</v>
      </c>
    </row>
    <row r="690" spans="1:9" ht="47.25" customHeight="1">
      <c r="A690" s="52" t="s">
        <v>605</v>
      </c>
      <c r="B690" s="19" t="s">
        <v>246</v>
      </c>
      <c r="C690" s="19" t="s">
        <v>335</v>
      </c>
      <c r="D690" s="46" t="s">
        <v>571</v>
      </c>
      <c r="E690" s="15"/>
      <c r="F690" s="15"/>
      <c r="G690" s="16">
        <f t="shared" ref="G690:H694" si="212">G691</f>
        <v>10</v>
      </c>
      <c r="H690" s="16">
        <f t="shared" si="212"/>
        <v>10</v>
      </c>
      <c r="I690" s="13">
        <f t="shared" si="199"/>
        <v>100</v>
      </c>
    </row>
    <row r="691" spans="1:9" ht="42.75" customHeight="1">
      <c r="A691" s="103" t="s">
        <v>348</v>
      </c>
      <c r="B691" s="19" t="s">
        <v>246</v>
      </c>
      <c r="C691" s="19" t="s">
        <v>335</v>
      </c>
      <c r="D691" s="46" t="s">
        <v>572</v>
      </c>
      <c r="E691" s="19"/>
      <c r="F691" s="19"/>
      <c r="G691" s="17">
        <f t="shared" si="212"/>
        <v>10</v>
      </c>
      <c r="H691" s="17">
        <f t="shared" si="212"/>
        <v>10</v>
      </c>
      <c r="I691" s="13">
        <f t="shared" si="199"/>
        <v>100</v>
      </c>
    </row>
    <row r="692" spans="1:9">
      <c r="A692" s="87" t="s">
        <v>134</v>
      </c>
      <c r="B692" s="19" t="s">
        <v>246</v>
      </c>
      <c r="C692" s="19" t="s">
        <v>335</v>
      </c>
      <c r="D692" s="46" t="s">
        <v>577</v>
      </c>
      <c r="E692" s="19"/>
      <c r="F692" s="19"/>
      <c r="G692" s="17">
        <f t="shared" si="212"/>
        <v>10</v>
      </c>
      <c r="H692" s="17">
        <f t="shared" si="212"/>
        <v>10</v>
      </c>
      <c r="I692" s="13">
        <f t="shared" si="199"/>
        <v>100</v>
      </c>
    </row>
    <row r="693" spans="1:9" ht="24">
      <c r="A693" s="18" t="s">
        <v>44</v>
      </c>
      <c r="B693" s="19" t="s">
        <v>246</v>
      </c>
      <c r="C693" s="19" t="s">
        <v>335</v>
      </c>
      <c r="D693" s="46" t="s">
        <v>577</v>
      </c>
      <c r="E693" s="19" t="s">
        <v>45</v>
      </c>
      <c r="F693" s="19"/>
      <c r="G693" s="17">
        <f t="shared" si="212"/>
        <v>10</v>
      </c>
      <c r="H693" s="17">
        <f t="shared" si="212"/>
        <v>10</v>
      </c>
      <c r="I693" s="13">
        <f t="shared" si="199"/>
        <v>100</v>
      </c>
    </row>
    <row r="694" spans="1:9" ht="36">
      <c r="A694" s="18" t="s">
        <v>46</v>
      </c>
      <c r="B694" s="19" t="s">
        <v>246</v>
      </c>
      <c r="C694" s="19" t="s">
        <v>335</v>
      </c>
      <c r="D694" s="46" t="s">
        <v>577</v>
      </c>
      <c r="E694" s="19" t="s">
        <v>53</v>
      </c>
      <c r="F694" s="19"/>
      <c r="G694" s="17">
        <f t="shared" si="212"/>
        <v>10</v>
      </c>
      <c r="H694" s="17">
        <f t="shared" si="212"/>
        <v>10</v>
      </c>
      <c r="I694" s="13">
        <f t="shared" si="199"/>
        <v>100</v>
      </c>
    </row>
    <row r="695" spans="1:9">
      <c r="A695" s="18" t="s">
        <v>14</v>
      </c>
      <c r="B695" s="19" t="s">
        <v>246</v>
      </c>
      <c r="C695" s="19" t="s">
        <v>335</v>
      </c>
      <c r="D695" s="46" t="s">
        <v>577</v>
      </c>
      <c r="E695" s="19" t="s">
        <v>53</v>
      </c>
      <c r="F695" s="19" t="s">
        <v>15</v>
      </c>
      <c r="G695" s="17">
        <v>10</v>
      </c>
      <c r="H695" s="17">
        <v>10</v>
      </c>
      <c r="I695" s="13">
        <f t="shared" si="199"/>
        <v>100</v>
      </c>
    </row>
    <row r="696" spans="1:9" ht="36" hidden="1">
      <c r="A696" s="86" t="s">
        <v>349</v>
      </c>
      <c r="B696" s="15" t="s">
        <v>246</v>
      </c>
      <c r="C696" s="15" t="s">
        <v>335</v>
      </c>
      <c r="D696" s="41" t="s">
        <v>350</v>
      </c>
      <c r="E696" s="15"/>
      <c r="F696" s="15"/>
      <c r="G696" s="17">
        <f t="shared" ref="G696:G700" si="213">G697</f>
        <v>0</v>
      </c>
      <c r="H696" s="17"/>
      <c r="I696" s="13" t="e">
        <f t="shared" si="199"/>
        <v>#DIV/0!</v>
      </c>
    </row>
    <row r="697" spans="1:9" ht="36" hidden="1">
      <c r="A697" s="71" t="s">
        <v>351</v>
      </c>
      <c r="B697" s="19" t="s">
        <v>246</v>
      </c>
      <c r="C697" s="19" t="s">
        <v>335</v>
      </c>
      <c r="D697" s="43" t="s">
        <v>352</v>
      </c>
      <c r="E697" s="19"/>
      <c r="F697" s="19"/>
      <c r="G697" s="17">
        <f t="shared" si="213"/>
        <v>0</v>
      </c>
      <c r="H697" s="17"/>
      <c r="I697" s="13" t="e">
        <f t="shared" si="199"/>
        <v>#DIV/0!</v>
      </c>
    </row>
    <row r="698" spans="1:9" hidden="1">
      <c r="A698" s="71" t="s">
        <v>134</v>
      </c>
      <c r="B698" s="19" t="s">
        <v>246</v>
      </c>
      <c r="C698" s="19" t="s">
        <v>335</v>
      </c>
      <c r="D698" s="43" t="s">
        <v>353</v>
      </c>
      <c r="E698" s="19"/>
      <c r="F698" s="19"/>
      <c r="G698" s="17">
        <f t="shared" si="213"/>
        <v>0</v>
      </c>
      <c r="H698" s="17"/>
      <c r="I698" s="13" t="e">
        <f t="shared" si="199"/>
        <v>#DIV/0!</v>
      </c>
    </row>
    <row r="699" spans="1:9" ht="24" hidden="1">
      <c r="A699" s="50" t="s">
        <v>313</v>
      </c>
      <c r="B699" s="19" t="s">
        <v>246</v>
      </c>
      <c r="C699" s="19" t="s">
        <v>335</v>
      </c>
      <c r="D699" s="43" t="s">
        <v>353</v>
      </c>
      <c r="E699" s="19" t="s">
        <v>258</v>
      </c>
      <c r="F699" s="19"/>
      <c r="G699" s="17">
        <f t="shared" si="213"/>
        <v>0</v>
      </c>
      <c r="H699" s="17"/>
      <c r="I699" s="13" t="e">
        <f t="shared" si="199"/>
        <v>#DIV/0!</v>
      </c>
    </row>
    <row r="700" spans="1:9" hidden="1">
      <c r="A700" s="50" t="s">
        <v>259</v>
      </c>
      <c r="B700" s="19" t="s">
        <v>246</v>
      </c>
      <c r="C700" s="19" t="s">
        <v>335</v>
      </c>
      <c r="D700" s="43" t="s">
        <v>353</v>
      </c>
      <c r="E700" s="19" t="s">
        <v>260</v>
      </c>
      <c r="F700" s="19"/>
      <c r="G700" s="17">
        <f t="shared" si="213"/>
        <v>0</v>
      </c>
      <c r="H700" s="17"/>
      <c r="I700" s="13" t="e">
        <f t="shared" si="199"/>
        <v>#DIV/0!</v>
      </c>
    </row>
    <row r="701" spans="1:9" hidden="1">
      <c r="A701" s="50" t="s">
        <v>606</v>
      </c>
      <c r="B701" s="19" t="s">
        <v>246</v>
      </c>
      <c r="C701" s="19" t="s">
        <v>335</v>
      </c>
      <c r="D701" s="43" t="s">
        <v>353</v>
      </c>
      <c r="E701" s="19" t="s">
        <v>260</v>
      </c>
      <c r="F701" s="19" t="s">
        <v>15</v>
      </c>
      <c r="G701" s="17"/>
      <c r="H701" s="17"/>
      <c r="I701" s="13" t="e">
        <f t="shared" si="199"/>
        <v>#DIV/0!</v>
      </c>
    </row>
    <row r="702" spans="1:9" ht="33.75" customHeight="1">
      <c r="A702" s="86" t="s">
        <v>349</v>
      </c>
      <c r="B702" s="15" t="s">
        <v>246</v>
      </c>
      <c r="C702" s="15" t="s">
        <v>335</v>
      </c>
      <c r="D702" s="41" t="s">
        <v>354</v>
      </c>
      <c r="E702" s="15"/>
      <c r="F702" s="15"/>
      <c r="G702" s="17">
        <f t="shared" ref="G702:H706" si="214">G703</f>
        <v>48.7</v>
      </c>
      <c r="H702" s="17">
        <f t="shared" si="214"/>
        <v>48.7</v>
      </c>
      <c r="I702" s="13">
        <f t="shared" si="199"/>
        <v>100</v>
      </c>
    </row>
    <row r="703" spans="1:9" ht="36" customHeight="1">
      <c r="A703" s="71" t="s">
        <v>355</v>
      </c>
      <c r="B703" s="19" t="s">
        <v>246</v>
      </c>
      <c r="C703" s="19" t="s">
        <v>335</v>
      </c>
      <c r="D703" s="43" t="s">
        <v>356</v>
      </c>
      <c r="E703" s="19"/>
      <c r="F703" s="19"/>
      <c r="G703" s="17">
        <f t="shared" si="214"/>
        <v>48.7</v>
      </c>
      <c r="H703" s="17">
        <f t="shared" si="214"/>
        <v>48.7</v>
      </c>
      <c r="I703" s="13">
        <f t="shared" si="199"/>
        <v>100</v>
      </c>
    </row>
    <row r="704" spans="1:9" ht="13.5" customHeight="1">
      <c r="A704" s="71" t="s">
        <v>134</v>
      </c>
      <c r="B704" s="19" t="s">
        <v>246</v>
      </c>
      <c r="C704" s="19" t="s">
        <v>335</v>
      </c>
      <c r="D704" s="43" t="s">
        <v>357</v>
      </c>
      <c r="E704" s="19"/>
      <c r="F704" s="19"/>
      <c r="G704" s="17">
        <f t="shared" si="214"/>
        <v>48.7</v>
      </c>
      <c r="H704" s="17">
        <f t="shared" si="214"/>
        <v>48.7</v>
      </c>
      <c r="I704" s="13">
        <f t="shared" si="199"/>
        <v>100</v>
      </c>
    </row>
    <row r="705" spans="1:9" ht="24" customHeight="1">
      <c r="A705" s="50" t="s">
        <v>313</v>
      </c>
      <c r="B705" s="19" t="s">
        <v>246</v>
      </c>
      <c r="C705" s="19" t="s">
        <v>335</v>
      </c>
      <c r="D705" s="43" t="s">
        <v>357</v>
      </c>
      <c r="E705" s="19" t="s">
        <v>258</v>
      </c>
      <c r="F705" s="19"/>
      <c r="G705" s="17">
        <f t="shared" si="214"/>
        <v>48.7</v>
      </c>
      <c r="H705" s="17">
        <f t="shared" si="214"/>
        <v>48.7</v>
      </c>
      <c r="I705" s="13">
        <f t="shared" si="199"/>
        <v>100</v>
      </c>
    </row>
    <row r="706" spans="1:9" ht="16.5" customHeight="1">
      <c r="A706" s="50" t="s">
        <v>259</v>
      </c>
      <c r="B706" s="19" t="s">
        <v>246</v>
      </c>
      <c r="C706" s="19" t="s">
        <v>335</v>
      </c>
      <c r="D706" s="43" t="s">
        <v>357</v>
      </c>
      <c r="E706" s="19" t="s">
        <v>260</v>
      </c>
      <c r="F706" s="19"/>
      <c r="G706" s="17">
        <f t="shared" si="214"/>
        <v>48.7</v>
      </c>
      <c r="H706" s="17">
        <f t="shared" si="214"/>
        <v>48.7</v>
      </c>
      <c r="I706" s="13">
        <f t="shared" si="199"/>
        <v>100</v>
      </c>
    </row>
    <row r="707" spans="1:9">
      <c r="A707" s="50" t="s">
        <v>606</v>
      </c>
      <c r="B707" s="19" t="s">
        <v>246</v>
      </c>
      <c r="C707" s="19" t="s">
        <v>335</v>
      </c>
      <c r="D707" s="43" t="s">
        <v>357</v>
      </c>
      <c r="E707" s="19" t="s">
        <v>260</v>
      </c>
      <c r="F707" s="19" t="s">
        <v>15</v>
      </c>
      <c r="G707" s="128">
        <v>48.7</v>
      </c>
      <c r="H707" s="128">
        <v>48.7</v>
      </c>
      <c r="I707" s="13">
        <f t="shared" si="199"/>
        <v>100</v>
      </c>
    </row>
    <row r="708" spans="1:9" ht="14.25" customHeight="1">
      <c r="A708" s="14" t="s">
        <v>358</v>
      </c>
      <c r="B708" s="15" t="s">
        <v>246</v>
      </c>
      <c r="C708" s="15" t="s">
        <v>359</v>
      </c>
      <c r="D708" s="15"/>
      <c r="E708" s="15"/>
      <c r="F708" s="15"/>
      <c r="G708" s="16">
        <f t="shared" ref="G708:H708" si="215">G709</f>
        <v>6043.5149999999994</v>
      </c>
      <c r="H708" s="16">
        <f t="shared" si="215"/>
        <v>6032.6</v>
      </c>
      <c r="I708" s="13">
        <f t="shared" si="199"/>
        <v>99.81939318426447</v>
      </c>
    </row>
    <row r="709" spans="1:9" ht="27" customHeight="1">
      <c r="A709" s="14" t="s">
        <v>23</v>
      </c>
      <c r="B709" s="15" t="s">
        <v>246</v>
      </c>
      <c r="C709" s="15" t="s">
        <v>359</v>
      </c>
      <c r="D709" s="15" t="s">
        <v>24</v>
      </c>
      <c r="E709" s="15"/>
      <c r="F709" s="15"/>
      <c r="G709" s="17">
        <f t="shared" ref="G709:H709" si="216">G714+G721+G710</f>
        <v>6043.5149999999994</v>
      </c>
      <c r="H709" s="17">
        <f t="shared" si="216"/>
        <v>6032.6</v>
      </c>
      <c r="I709" s="13">
        <f t="shared" si="199"/>
        <v>99.81939318426447</v>
      </c>
    </row>
    <row r="710" spans="1:9" ht="38.25">
      <c r="A710" s="24" t="s">
        <v>31</v>
      </c>
      <c r="B710" s="19" t="s">
        <v>246</v>
      </c>
      <c r="C710" s="19" t="s">
        <v>359</v>
      </c>
      <c r="D710" s="25" t="s">
        <v>32</v>
      </c>
      <c r="E710" s="25"/>
      <c r="F710" s="25"/>
      <c r="G710" s="17">
        <f t="shared" ref="G710:G712" si="217">G711</f>
        <v>92.814999999999998</v>
      </c>
      <c r="H710" s="17">
        <f>H711</f>
        <v>92.8</v>
      </c>
      <c r="I710" s="13">
        <f t="shared" si="199"/>
        <v>99.983838819156389</v>
      </c>
    </row>
    <row r="711" spans="1:9" ht="76.5">
      <c r="A711" s="24" t="s">
        <v>27</v>
      </c>
      <c r="B711" s="19" t="s">
        <v>246</v>
      </c>
      <c r="C711" s="19" t="s">
        <v>359</v>
      </c>
      <c r="D711" s="25" t="s">
        <v>32</v>
      </c>
      <c r="E711" s="25" t="s">
        <v>28</v>
      </c>
      <c r="F711" s="25"/>
      <c r="G711" s="17">
        <f t="shared" si="217"/>
        <v>92.814999999999998</v>
      </c>
      <c r="H711" s="17">
        <f>H712</f>
        <v>92.8</v>
      </c>
      <c r="I711" s="13">
        <f t="shared" si="199"/>
        <v>99.983838819156389</v>
      </c>
    </row>
    <row r="712" spans="1:9" ht="29.25" customHeight="1">
      <c r="A712" s="24" t="s">
        <v>29</v>
      </c>
      <c r="B712" s="19" t="s">
        <v>246</v>
      </c>
      <c r="C712" s="19" t="s">
        <v>359</v>
      </c>
      <c r="D712" s="25" t="s">
        <v>32</v>
      </c>
      <c r="E712" s="25" t="s">
        <v>30</v>
      </c>
      <c r="F712" s="25"/>
      <c r="G712" s="17">
        <f t="shared" si="217"/>
        <v>92.814999999999998</v>
      </c>
      <c r="H712" s="17">
        <f>H713</f>
        <v>92.8</v>
      </c>
      <c r="I712" s="13">
        <f t="shared" si="199"/>
        <v>99.983838819156389</v>
      </c>
    </row>
    <row r="713" spans="1:9">
      <c r="A713" s="24" t="s">
        <v>17</v>
      </c>
      <c r="B713" s="19" t="s">
        <v>246</v>
      </c>
      <c r="C713" s="19" t="s">
        <v>359</v>
      </c>
      <c r="D713" s="25" t="s">
        <v>32</v>
      </c>
      <c r="E713" s="25" t="s">
        <v>30</v>
      </c>
      <c r="F713" s="25" t="s">
        <v>9</v>
      </c>
      <c r="G713" s="17">
        <v>92.814999999999998</v>
      </c>
      <c r="H713" s="17">
        <v>92.8</v>
      </c>
      <c r="I713" s="13">
        <f t="shared" si="199"/>
        <v>99.983838819156389</v>
      </c>
    </row>
    <row r="714" spans="1:9">
      <c r="A714" s="14" t="s">
        <v>35</v>
      </c>
      <c r="B714" s="15" t="s">
        <v>246</v>
      </c>
      <c r="C714" s="15" t="s">
        <v>359</v>
      </c>
      <c r="D714" s="15" t="s">
        <v>36</v>
      </c>
      <c r="E714" s="15"/>
      <c r="F714" s="15"/>
      <c r="G714" s="17">
        <f t="shared" ref="G714:H716" si="218">G715</f>
        <v>3986.7</v>
      </c>
      <c r="H714" s="17">
        <f t="shared" si="218"/>
        <v>3975.8</v>
      </c>
      <c r="I714" s="13">
        <f t="shared" ref="I714:I777" si="219">H714/G714*100</f>
        <v>99.726590914791686</v>
      </c>
    </row>
    <row r="715" spans="1:9" ht="63" customHeight="1">
      <c r="A715" s="18" t="s">
        <v>27</v>
      </c>
      <c r="B715" s="19" t="s">
        <v>246</v>
      </c>
      <c r="C715" s="19" t="s">
        <v>359</v>
      </c>
      <c r="D715" s="19" t="s">
        <v>36</v>
      </c>
      <c r="E715" s="19" t="s">
        <v>28</v>
      </c>
      <c r="F715" s="19"/>
      <c r="G715" s="17">
        <f t="shared" si="218"/>
        <v>3986.7</v>
      </c>
      <c r="H715" s="17">
        <f t="shared" si="218"/>
        <v>3975.8</v>
      </c>
      <c r="I715" s="13">
        <f t="shared" si="219"/>
        <v>99.726590914791686</v>
      </c>
    </row>
    <row r="716" spans="1:9" ht="26.25" customHeight="1">
      <c r="A716" s="18" t="s">
        <v>29</v>
      </c>
      <c r="B716" s="19" t="s">
        <v>246</v>
      </c>
      <c r="C716" s="19" t="s">
        <v>359</v>
      </c>
      <c r="D716" s="19" t="s">
        <v>36</v>
      </c>
      <c r="E716" s="19" t="s">
        <v>30</v>
      </c>
      <c r="F716" s="19"/>
      <c r="G716" s="17">
        <f t="shared" si="218"/>
        <v>3986.7</v>
      </c>
      <c r="H716" s="17">
        <f t="shared" si="218"/>
        <v>3975.8</v>
      </c>
      <c r="I716" s="13">
        <f t="shared" si="219"/>
        <v>99.726590914791686</v>
      </c>
    </row>
    <row r="717" spans="1:9">
      <c r="A717" s="18" t="s">
        <v>14</v>
      </c>
      <c r="B717" s="19" t="s">
        <v>246</v>
      </c>
      <c r="C717" s="19" t="s">
        <v>359</v>
      </c>
      <c r="D717" s="19" t="s">
        <v>36</v>
      </c>
      <c r="E717" s="19" t="s">
        <v>30</v>
      </c>
      <c r="F717" s="19" t="s">
        <v>15</v>
      </c>
      <c r="G717" s="79">
        <v>3986.7</v>
      </c>
      <c r="H717" s="79">
        <v>3975.8</v>
      </c>
      <c r="I717" s="13">
        <f t="shared" si="219"/>
        <v>99.726590914791686</v>
      </c>
    </row>
    <row r="718" spans="1:9" hidden="1">
      <c r="A718" s="24" t="s">
        <v>56</v>
      </c>
      <c r="B718" s="19" t="s">
        <v>246</v>
      </c>
      <c r="C718" s="19" t="s">
        <v>359</v>
      </c>
      <c r="D718" s="19" t="s">
        <v>360</v>
      </c>
      <c r="E718" s="19"/>
      <c r="F718" s="19"/>
      <c r="G718" s="20"/>
      <c r="H718" s="20"/>
      <c r="I718" s="13" t="e">
        <f t="shared" si="219"/>
        <v>#DIV/0!</v>
      </c>
    </row>
    <row r="719" spans="1:9" hidden="1">
      <c r="A719" s="24" t="s">
        <v>80</v>
      </c>
      <c r="B719" s="19" t="s">
        <v>246</v>
      </c>
      <c r="C719" s="19" t="s">
        <v>359</v>
      </c>
      <c r="D719" s="19" t="s">
        <v>360</v>
      </c>
      <c r="E719" s="19" t="s">
        <v>81</v>
      </c>
      <c r="F719" s="19"/>
      <c r="G719" s="20"/>
      <c r="H719" s="20"/>
      <c r="I719" s="13" t="e">
        <f t="shared" si="219"/>
        <v>#DIV/0!</v>
      </c>
    </row>
    <row r="720" spans="1:9" hidden="1">
      <c r="A720" s="24" t="s">
        <v>82</v>
      </c>
      <c r="B720" s="19" t="s">
        <v>246</v>
      </c>
      <c r="C720" s="19" t="s">
        <v>359</v>
      </c>
      <c r="D720" s="19" t="s">
        <v>360</v>
      </c>
      <c r="E720" s="19" t="s">
        <v>81</v>
      </c>
      <c r="F720" s="19" t="s">
        <v>15</v>
      </c>
      <c r="G720" s="20"/>
      <c r="H720" s="20"/>
      <c r="I720" s="13" t="e">
        <f t="shared" si="219"/>
        <v>#DIV/0!</v>
      </c>
    </row>
    <row r="721" spans="1:9" ht="27" customHeight="1">
      <c r="A721" s="33" t="s">
        <v>319</v>
      </c>
      <c r="B721" s="15" t="s">
        <v>246</v>
      </c>
      <c r="C721" s="15" t="s">
        <v>359</v>
      </c>
      <c r="D721" s="34" t="s">
        <v>361</v>
      </c>
      <c r="E721" s="26"/>
      <c r="F721" s="26"/>
      <c r="G721" s="17">
        <f t="shared" ref="G721:H723" si="220">G722</f>
        <v>1964</v>
      </c>
      <c r="H721" s="17">
        <f t="shared" si="220"/>
        <v>1964</v>
      </c>
      <c r="I721" s="13">
        <f t="shared" si="219"/>
        <v>100</v>
      </c>
    </row>
    <row r="722" spans="1:9" ht="27" customHeight="1">
      <c r="A722" s="50" t="s">
        <v>313</v>
      </c>
      <c r="B722" s="19" t="s">
        <v>246</v>
      </c>
      <c r="C722" s="19" t="s">
        <v>359</v>
      </c>
      <c r="D722" s="32" t="s">
        <v>361</v>
      </c>
      <c r="E722" s="19" t="s">
        <v>258</v>
      </c>
      <c r="F722" s="19"/>
      <c r="G722" s="17">
        <f t="shared" si="220"/>
        <v>1964</v>
      </c>
      <c r="H722" s="17">
        <f t="shared" si="220"/>
        <v>1964</v>
      </c>
      <c r="I722" s="13">
        <f t="shared" si="219"/>
        <v>100</v>
      </c>
    </row>
    <row r="723" spans="1:9" ht="15.75" customHeight="1">
      <c r="A723" s="50" t="s">
        <v>259</v>
      </c>
      <c r="B723" s="19" t="s">
        <v>246</v>
      </c>
      <c r="C723" s="19" t="s">
        <v>359</v>
      </c>
      <c r="D723" s="32" t="s">
        <v>361</v>
      </c>
      <c r="E723" s="19" t="s">
        <v>260</v>
      </c>
      <c r="F723" s="19"/>
      <c r="G723" s="17">
        <f t="shared" si="220"/>
        <v>1964</v>
      </c>
      <c r="H723" s="17">
        <f t="shared" si="220"/>
        <v>1964</v>
      </c>
      <c r="I723" s="13">
        <f t="shared" si="219"/>
        <v>100</v>
      </c>
    </row>
    <row r="724" spans="1:9">
      <c r="A724" s="18" t="s">
        <v>607</v>
      </c>
      <c r="B724" s="19" t="s">
        <v>246</v>
      </c>
      <c r="C724" s="19" t="s">
        <v>359</v>
      </c>
      <c r="D724" s="32" t="s">
        <v>361</v>
      </c>
      <c r="E724" s="19" t="s">
        <v>260</v>
      </c>
      <c r="F724" s="19" t="s">
        <v>15</v>
      </c>
      <c r="G724" s="21">
        <v>1964</v>
      </c>
      <c r="H724" s="21">
        <v>1964</v>
      </c>
      <c r="I724" s="13">
        <f t="shared" si="219"/>
        <v>100</v>
      </c>
    </row>
    <row r="725" spans="1:9" ht="16.5" customHeight="1">
      <c r="A725" s="14" t="s">
        <v>362</v>
      </c>
      <c r="B725" s="15" t="s">
        <v>363</v>
      </c>
      <c r="C725" s="36"/>
      <c r="D725" s="36"/>
      <c r="E725" s="15"/>
      <c r="F725" s="15"/>
      <c r="G725" s="16">
        <f>G730+G809</f>
        <v>8900.8280000000013</v>
      </c>
      <c r="H725" s="16">
        <f>H730+H809</f>
        <v>8842.2000000000007</v>
      </c>
      <c r="I725" s="13">
        <f t="shared" si="219"/>
        <v>99.341319706436295</v>
      </c>
    </row>
    <row r="726" spans="1:9">
      <c r="A726" s="14" t="s">
        <v>283</v>
      </c>
      <c r="B726" s="15" t="s">
        <v>363</v>
      </c>
      <c r="C726" s="36"/>
      <c r="D726" s="36"/>
      <c r="E726" s="15"/>
      <c r="F726" s="15" t="s">
        <v>15</v>
      </c>
      <c r="G726" s="16">
        <f>G756+G762+G773+G783+G798+G808+G818+G803+G748+G778+G737+G743</f>
        <v>8863.2999999999993</v>
      </c>
      <c r="H726" s="16">
        <f>H756+H762+H773+H783+H798+H808+H818+H803+H748+H778+H737+H743</f>
        <v>8804.7000000000007</v>
      </c>
      <c r="I726" s="13">
        <f t="shared" si="219"/>
        <v>99.338846704951905</v>
      </c>
    </row>
    <row r="727" spans="1:9">
      <c r="A727" s="14" t="s">
        <v>16</v>
      </c>
      <c r="B727" s="15" t="s">
        <v>363</v>
      </c>
      <c r="C727" s="36"/>
      <c r="D727" s="36"/>
      <c r="E727" s="15"/>
      <c r="F727" s="15" t="s">
        <v>8</v>
      </c>
      <c r="G727" s="16">
        <f t="shared" ref="G727:H727" si="221">G774+G754+G793+G749+G766+G769+G779+G741</f>
        <v>0</v>
      </c>
      <c r="H727" s="16">
        <f t="shared" si="221"/>
        <v>0</v>
      </c>
      <c r="I727" s="13" t="e">
        <f t="shared" si="219"/>
        <v>#DIV/0!</v>
      </c>
    </row>
    <row r="728" spans="1:9">
      <c r="A728" s="14" t="s">
        <v>17</v>
      </c>
      <c r="B728" s="15" t="s">
        <v>363</v>
      </c>
      <c r="C728" s="36"/>
      <c r="D728" s="36"/>
      <c r="E728" s="15"/>
      <c r="F728" s="15" t="s">
        <v>9</v>
      </c>
      <c r="G728" s="16">
        <f>G750+G814</f>
        <v>37.527999999999999</v>
      </c>
      <c r="H728" s="16">
        <f>H750+H814</f>
        <v>37.5</v>
      </c>
      <c r="I728" s="13">
        <f t="shared" si="219"/>
        <v>99.92538904284801</v>
      </c>
    </row>
    <row r="729" spans="1:9">
      <c r="A729" s="14" t="s">
        <v>18</v>
      </c>
      <c r="B729" s="15" t="s">
        <v>364</v>
      </c>
      <c r="C729" s="36"/>
      <c r="D729" s="36"/>
      <c r="E729" s="15"/>
      <c r="F729" s="15" t="s">
        <v>10</v>
      </c>
      <c r="G729" s="16">
        <f t="shared" ref="G729:H729" si="222">G738+G744</f>
        <v>0</v>
      </c>
      <c r="H729" s="16">
        <f t="shared" si="222"/>
        <v>0</v>
      </c>
      <c r="I729" s="13" t="e">
        <f t="shared" si="219"/>
        <v>#DIV/0!</v>
      </c>
    </row>
    <row r="730" spans="1:9" ht="13.5" customHeight="1">
      <c r="A730" s="14" t="s">
        <v>365</v>
      </c>
      <c r="B730" s="15" t="s">
        <v>363</v>
      </c>
      <c r="C730" s="15" t="s">
        <v>364</v>
      </c>
      <c r="D730" s="15"/>
      <c r="E730" s="15"/>
      <c r="F730" s="15"/>
      <c r="G730" s="16">
        <f>G731+G804+G799</f>
        <v>7458.1</v>
      </c>
      <c r="H730" s="16">
        <f>H731+H804+H799</f>
        <v>7399.5</v>
      </c>
      <c r="I730" s="13">
        <f t="shared" si="219"/>
        <v>99.214277094702396</v>
      </c>
    </row>
    <row r="731" spans="1:9" ht="58.5" customHeight="1">
      <c r="A731" s="64" t="s">
        <v>366</v>
      </c>
      <c r="B731" s="15" t="s">
        <v>363</v>
      </c>
      <c r="C731" s="15" t="s">
        <v>364</v>
      </c>
      <c r="D731" s="15" t="s">
        <v>323</v>
      </c>
      <c r="E731" s="15"/>
      <c r="F731" s="15"/>
      <c r="G731" s="16">
        <f>G732+G757</f>
        <v>7366.3</v>
      </c>
      <c r="H731" s="16">
        <f>H732+H757</f>
        <v>7319.9</v>
      </c>
      <c r="I731" s="13">
        <f t="shared" si="219"/>
        <v>99.370104394336366</v>
      </c>
    </row>
    <row r="732" spans="1:9" ht="49.5" customHeight="1">
      <c r="A732" s="88" t="s">
        <v>367</v>
      </c>
      <c r="B732" s="19" t="s">
        <v>363</v>
      </c>
      <c r="C732" s="19" t="s">
        <v>364</v>
      </c>
      <c r="D732" s="19" t="s">
        <v>368</v>
      </c>
      <c r="E732" s="19"/>
      <c r="F732" s="19"/>
      <c r="G732" s="17">
        <f t="shared" ref="G732:H732" si="223">G733</f>
        <v>232.3</v>
      </c>
      <c r="H732" s="17">
        <f t="shared" si="223"/>
        <v>185.89999999999998</v>
      </c>
      <c r="I732" s="13">
        <f t="shared" si="219"/>
        <v>80.025828669823497</v>
      </c>
    </row>
    <row r="733" spans="1:9" ht="27" customHeight="1">
      <c r="A733" s="18" t="s">
        <v>369</v>
      </c>
      <c r="B733" s="19" t="s">
        <v>363</v>
      </c>
      <c r="C733" s="19" t="s">
        <v>364</v>
      </c>
      <c r="D733" s="19" t="s">
        <v>370</v>
      </c>
      <c r="E733" s="19"/>
      <c r="F733" s="19"/>
      <c r="G733" s="17">
        <f t="shared" ref="G733:H733" si="224">G751+G745+G734</f>
        <v>232.3</v>
      </c>
      <c r="H733" s="17">
        <f t="shared" si="224"/>
        <v>185.89999999999998</v>
      </c>
      <c r="I733" s="13">
        <f t="shared" si="219"/>
        <v>80.025828669823497</v>
      </c>
    </row>
    <row r="734" spans="1:9" ht="42.75" customHeight="1">
      <c r="A734" s="24" t="s">
        <v>371</v>
      </c>
      <c r="B734" s="19" t="s">
        <v>363</v>
      </c>
      <c r="C734" s="19" t="s">
        <v>364</v>
      </c>
      <c r="D734" s="25" t="s">
        <v>372</v>
      </c>
      <c r="E734" s="25"/>
      <c r="F734" s="25"/>
      <c r="G734" s="78">
        <f>G735+G739+G742</f>
        <v>232.3</v>
      </c>
      <c r="H734" s="78">
        <f t="shared" ref="H734" si="225">H735+H739+H742</f>
        <v>185.89999999999998</v>
      </c>
      <c r="I734" s="13">
        <f t="shared" si="219"/>
        <v>80.025828669823497</v>
      </c>
    </row>
    <row r="735" spans="1:9" ht="27" customHeight="1">
      <c r="A735" s="24" t="s">
        <v>44</v>
      </c>
      <c r="B735" s="19" t="s">
        <v>363</v>
      </c>
      <c r="C735" s="19" t="s">
        <v>364</v>
      </c>
      <c r="D735" s="25" t="s">
        <v>372</v>
      </c>
      <c r="E735" s="25" t="s">
        <v>45</v>
      </c>
      <c r="F735" s="25"/>
      <c r="G735" s="78">
        <f t="shared" ref="G735:H736" si="226">G736</f>
        <v>99.8</v>
      </c>
      <c r="H735" s="78">
        <f t="shared" si="226"/>
        <v>94.8</v>
      </c>
      <c r="I735" s="13">
        <f t="shared" si="219"/>
        <v>94.989979959919836</v>
      </c>
    </row>
    <row r="736" spans="1:9" ht="25.5" customHeight="1">
      <c r="A736" s="24" t="s">
        <v>373</v>
      </c>
      <c r="B736" s="19" t="s">
        <v>363</v>
      </c>
      <c r="C736" s="19" t="s">
        <v>364</v>
      </c>
      <c r="D736" s="25" t="s">
        <v>372</v>
      </c>
      <c r="E736" s="25" t="s">
        <v>53</v>
      </c>
      <c r="F736" s="25"/>
      <c r="G736" s="78">
        <f t="shared" si="226"/>
        <v>99.8</v>
      </c>
      <c r="H736" s="78">
        <f t="shared" si="226"/>
        <v>94.8</v>
      </c>
      <c r="I736" s="13">
        <f t="shared" si="219"/>
        <v>94.989979959919836</v>
      </c>
    </row>
    <row r="737" spans="1:9" ht="15.75" customHeight="1">
      <c r="A737" s="24" t="s">
        <v>14</v>
      </c>
      <c r="B737" s="19" t="s">
        <v>363</v>
      </c>
      <c r="C737" s="19" t="s">
        <v>364</v>
      </c>
      <c r="D737" s="25" t="s">
        <v>372</v>
      </c>
      <c r="E737" s="25" t="s">
        <v>53</v>
      </c>
      <c r="F737" s="25" t="s">
        <v>15</v>
      </c>
      <c r="G737" s="78">
        <v>99.8</v>
      </c>
      <c r="H737" s="78">
        <v>94.8</v>
      </c>
      <c r="I737" s="13">
        <f t="shared" si="219"/>
        <v>94.989979959919836</v>
      </c>
    </row>
    <row r="738" spans="1:9" ht="15.75" hidden="1" customHeight="1">
      <c r="A738" s="24" t="s">
        <v>18</v>
      </c>
      <c r="B738" s="19" t="s">
        <v>363</v>
      </c>
      <c r="C738" s="19" t="s">
        <v>364</v>
      </c>
      <c r="D738" s="25" t="s">
        <v>372</v>
      </c>
      <c r="E738" s="25" t="s">
        <v>53</v>
      </c>
      <c r="F738" s="25" t="s">
        <v>10</v>
      </c>
      <c r="G738" s="78"/>
      <c r="H738" s="78"/>
      <c r="I738" s="13" t="e">
        <f t="shared" si="219"/>
        <v>#DIV/0!</v>
      </c>
    </row>
    <row r="739" spans="1:9" ht="41.25" hidden="1" customHeight="1">
      <c r="A739" s="24" t="s">
        <v>44</v>
      </c>
      <c r="B739" s="19" t="s">
        <v>363</v>
      </c>
      <c r="C739" s="19" t="s">
        <v>364</v>
      </c>
      <c r="D739" s="25" t="s">
        <v>374</v>
      </c>
      <c r="E739" s="25" t="s">
        <v>45</v>
      </c>
      <c r="F739" s="25"/>
      <c r="G739" s="78">
        <f>G740</f>
        <v>0</v>
      </c>
      <c r="H739" s="78"/>
      <c r="I739" s="13" t="e">
        <f t="shared" si="219"/>
        <v>#DIV/0!</v>
      </c>
    </row>
    <row r="740" spans="1:9" ht="24" hidden="1" customHeight="1">
      <c r="A740" s="24" t="s">
        <v>373</v>
      </c>
      <c r="B740" s="19" t="s">
        <v>363</v>
      </c>
      <c r="C740" s="19" t="s">
        <v>364</v>
      </c>
      <c r="D740" s="25" t="s">
        <v>374</v>
      </c>
      <c r="E740" s="25" t="s">
        <v>53</v>
      </c>
      <c r="F740" s="25"/>
      <c r="G740" s="78">
        <f>G741</f>
        <v>0</v>
      </c>
      <c r="H740" s="78"/>
      <c r="I740" s="13" t="e">
        <f t="shared" si="219"/>
        <v>#DIV/0!</v>
      </c>
    </row>
    <row r="741" spans="1:9" ht="17.25" hidden="1" customHeight="1">
      <c r="A741" s="24" t="s">
        <v>16</v>
      </c>
      <c r="B741" s="19" t="s">
        <v>363</v>
      </c>
      <c r="C741" s="19" t="s">
        <v>364</v>
      </c>
      <c r="D741" s="25" t="s">
        <v>374</v>
      </c>
      <c r="E741" s="25" t="s">
        <v>53</v>
      </c>
      <c r="F741" s="25" t="s">
        <v>8</v>
      </c>
      <c r="G741" s="78"/>
      <c r="H741" s="78"/>
      <c r="I741" s="13" t="e">
        <f t="shared" si="219"/>
        <v>#DIV/0!</v>
      </c>
    </row>
    <row r="742" spans="1:9" ht="12" customHeight="1">
      <c r="A742" s="42" t="s">
        <v>162</v>
      </c>
      <c r="B742" s="19" t="s">
        <v>363</v>
      </c>
      <c r="C742" s="19" t="s">
        <v>364</v>
      </c>
      <c r="D742" s="25" t="s">
        <v>372</v>
      </c>
      <c r="E742" s="19" t="s">
        <v>163</v>
      </c>
      <c r="F742" s="19"/>
      <c r="G742" s="17">
        <f t="shared" ref="G742:H742" si="227">G743</f>
        <v>132.5</v>
      </c>
      <c r="H742" s="17">
        <f t="shared" si="227"/>
        <v>91.1</v>
      </c>
      <c r="I742" s="13">
        <f t="shared" si="219"/>
        <v>68.754716981132063</v>
      </c>
    </row>
    <row r="743" spans="1:9" ht="15" customHeight="1">
      <c r="A743" s="18" t="s">
        <v>14</v>
      </c>
      <c r="B743" s="19" t="s">
        <v>363</v>
      </c>
      <c r="C743" s="19" t="s">
        <v>364</v>
      </c>
      <c r="D743" s="25" t="s">
        <v>372</v>
      </c>
      <c r="E743" s="19" t="s">
        <v>163</v>
      </c>
      <c r="F743" s="19" t="s">
        <v>15</v>
      </c>
      <c r="G743" s="79">
        <v>132.5</v>
      </c>
      <c r="H743" s="79">
        <v>91.1</v>
      </c>
      <c r="I743" s="13">
        <f t="shared" si="219"/>
        <v>68.754716981132063</v>
      </c>
    </row>
    <row r="744" spans="1:9" ht="15" hidden="1" customHeight="1">
      <c r="A744" s="24" t="s">
        <v>18</v>
      </c>
      <c r="B744" s="19" t="s">
        <v>363</v>
      </c>
      <c r="C744" s="19" t="s">
        <v>364</v>
      </c>
      <c r="D744" s="25" t="s">
        <v>372</v>
      </c>
      <c r="E744" s="19" t="s">
        <v>163</v>
      </c>
      <c r="F744" s="19" t="s">
        <v>10</v>
      </c>
      <c r="G744" s="20"/>
      <c r="H744" s="20"/>
      <c r="I744" s="13" t="e">
        <f t="shared" si="219"/>
        <v>#DIV/0!</v>
      </c>
    </row>
    <row r="745" spans="1:9" ht="28.5" hidden="1" customHeight="1">
      <c r="A745" s="24" t="s">
        <v>375</v>
      </c>
      <c r="B745" s="19" t="s">
        <v>363</v>
      </c>
      <c r="C745" s="19" t="s">
        <v>364</v>
      </c>
      <c r="D745" s="25" t="s">
        <v>376</v>
      </c>
      <c r="E745" s="19"/>
      <c r="F745" s="19"/>
      <c r="G745" s="17">
        <f t="shared" ref="G745:H746" si="228">G746</f>
        <v>0</v>
      </c>
      <c r="H745" s="17">
        <f t="shared" si="228"/>
        <v>0</v>
      </c>
      <c r="I745" s="13" t="e">
        <f t="shared" si="219"/>
        <v>#DIV/0!</v>
      </c>
    </row>
    <row r="746" spans="1:9" ht="27" hidden="1" customHeight="1">
      <c r="A746" s="24" t="s">
        <v>44</v>
      </c>
      <c r="B746" s="19" t="s">
        <v>363</v>
      </c>
      <c r="C746" s="19" t="s">
        <v>364</v>
      </c>
      <c r="D746" s="25" t="s">
        <v>376</v>
      </c>
      <c r="E746" s="19" t="s">
        <v>45</v>
      </c>
      <c r="F746" s="19"/>
      <c r="G746" s="17">
        <f t="shared" si="228"/>
        <v>0</v>
      </c>
      <c r="H746" s="17">
        <f t="shared" si="228"/>
        <v>0</v>
      </c>
      <c r="I746" s="13" t="e">
        <f t="shared" si="219"/>
        <v>#DIV/0!</v>
      </c>
    </row>
    <row r="747" spans="1:9" ht="41.25" hidden="1" customHeight="1">
      <c r="A747" s="24" t="s">
        <v>373</v>
      </c>
      <c r="B747" s="19" t="s">
        <v>363</v>
      </c>
      <c r="C747" s="19" t="s">
        <v>364</v>
      </c>
      <c r="D747" s="25" t="s">
        <v>376</v>
      </c>
      <c r="E747" s="19" t="s">
        <v>53</v>
      </c>
      <c r="F747" s="19"/>
      <c r="G747" s="17">
        <f t="shared" ref="G747:H747" si="229">G748+G749+G750</f>
        <v>0</v>
      </c>
      <c r="H747" s="17">
        <f t="shared" si="229"/>
        <v>0</v>
      </c>
      <c r="I747" s="13" t="e">
        <f t="shared" si="219"/>
        <v>#DIV/0!</v>
      </c>
    </row>
    <row r="748" spans="1:9" ht="14.25" hidden="1" customHeight="1">
      <c r="A748" s="24" t="s">
        <v>14</v>
      </c>
      <c r="B748" s="19" t="s">
        <v>363</v>
      </c>
      <c r="C748" s="19" t="s">
        <v>364</v>
      </c>
      <c r="D748" s="25" t="s">
        <v>376</v>
      </c>
      <c r="E748" s="19" t="s">
        <v>53</v>
      </c>
      <c r="F748" s="19" t="s">
        <v>15</v>
      </c>
      <c r="G748" s="23"/>
      <c r="H748" s="23"/>
      <c r="I748" s="13" t="e">
        <f t="shared" si="219"/>
        <v>#DIV/0!</v>
      </c>
    </row>
    <row r="749" spans="1:9" ht="12" hidden="1" customHeight="1">
      <c r="A749" s="24" t="s">
        <v>16</v>
      </c>
      <c r="B749" s="19" t="s">
        <v>363</v>
      </c>
      <c r="C749" s="19" t="s">
        <v>364</v>
      </c>
      <c r="D749" s="25" t="s">
        <v>376</v>
      </c>
      <c r="E749" s="19" t="s">
        <v>53</v>
      </c>
      <c r="F749" s="19" t="s">
        <v>8</v>
      </c>
      <c r="G749" s="23"/>
      <c r="H749" s="23"/>
      <c r="I749" s="13" t="e">
        <f t="shared" si="219"/>
        <v>#DIV/0!</v>
      </c>
    </row>
    <row r="750" spans="1:9" ht="15" hidden="1" customHeight="1">
      <c r="A750" s="24" t="s">
        <v>17</v>
      </c>
      <c r="B750" s="19" t="s">
        <v>363</v>
      </c>
      <c r="C750" s="19" t="s">
        <v>364</v>
      </c>
      <c r="D750" s="25" t="s">
        <v>376</v>
      </c>
      <c r="E750" s="19" t="s">
        <v>53</v>
      </c>
      <c r="F750" s="19" t="s">
        <v>9</v>
      </c>
      <c r="G750" s="23"/>
      <c r="H750" s="23"/>
      <c r="I750" s="13" t="e">
        <f t="shared" si="219"/>
        <v>#DIV/0!</v>
      </c>
    </row>
    <row r="751" spans="1:9" ht="24" hidden="1">
      <c r="A751" s="18" t="s">
        <v>377</v>
      </c>
      <c r="B751" s="19" t="s">
        <v>363</v>
      </c>
      <c r="C751" s="19" t="s">
        <v>364</v>
      </c>
      <c r="D751" s="19" t="s">
        <v>374</v>
      </c>
      <c r="E751" s="19"/>
      <c r="F751" s="19"/>
      <c r="G751" s="17">
        <f>G752</f>
        <v>0</v>
      </c>
      <c r="H751" s="17"/>
      <c r="I751" s="13" t="e">
        <f t="shared" si="219"/>
        <v>#DIV/0!</v>
      </c>
    </row>
    <row r="752" spans="1:9" hidden="1">
      <c r="A752" s="42" t="s">
        <v>123</v>
      </c>
      <c r="B752" s="19" t="s">
        <v>363</v>
      </c>
      <c r="C752" s="19" t="s">
        <v>364</v>
      </c>
      <c r="D752" s="19" t="s">
        <v>374</v>
      </c>
      <c r="E752" s="19" t="s">
        <v>124</v>
      </c>
      <c r="F752" s="19"/>
      <c r="G752" s="17">
        <f>G755+G753</f>
        <v>0</v>
      </c>
      <c r="H752" s="17"/>
      <c r="I752" s="13" t="e">
        <f t="shared" si="219"/>
        <v>#DIV/0!</v>
      </c>
    </row>
    <row r="753" spans="1:9" hidden="1">
      <c r="A753" s="42" t="s">
        <v>378</v>
      </c>
      <c r="B753" s="19" t="s">
        <v>363</v>
      </c>
      <c r="C753" s="19" t="s">
        <v>364</v>
      </c>
      <c r="D753" s="19" t="s">
        <v>374</v>
      </c>
      <c r="E753" s="19" t="s">
        <v>379</v>
      </c>
      <c r="F753" s="19"/>
      <c r="G753" s="17">
        <f>G754</f>
        <v>0</v>
      </c>
      <c r="H753" s="17"/>
      <c r="I753" s="13" t="e">
        <f t="shared" si="219"/>
        <v>#DIV/0!</v>
      </c>
    </row>
    <row r="754" spans="1:9" hidden="1">
      <c r="A754" s="42" t="s">
        <v>224</v>
      </c>
      <c r="B754" s="19" t="s">
        <v>363</v>
      </c>
      <c r="C754" s="19" t="s">
        <v>364</v>
      </c>
      <c r="D754" s="19" t="s">
        <v>374</v>
      </c>
      <c r="E754" s="19" t="s">
        <v>379</v>
      </c>
      <c r="F754" s="19" t="s">
        <v>8</v>
      </c>
      <c r="G754" s="17"/>
      <c r="H754" s="17"/>
      <c r="I754" s="13" t="e">
        <f t="shared" si="219"/>
        <v>#DIV/0!</v>
      </c>
    </row>
    <row r="755" spans="1:9" hidden="1">
      <c r="A755" s="42" t="s">
        <v>162</v>
      </c>
      <c r="B755" s="19" t="s">
        <v>363</v>
      </c>
      <c r="C755" s="19" t="s">
        <v>364</v>
      </c>
      <c r="D755" s="19" t="s">
        <v>372</v>
      </c>
      <c r="E755" s="19" t="s">
        <v>163</v>
      </c>
      <c r="F755" s="19"/>
      <c r="G755" s="17">
        <f>G756</f>
        <v>0</v>
      </c>
      <c r="H755" s="17"/>
      <c r="I755" s="13" t="e">
        <f t="shared" si="219"/>
        <v>#DIV/0!</v>
      </c>
    </row>
    <row r="756" spans="1:9" ht="15.75" hidden="1" customHeight="1">
      <c r="A756" s="18" t="s">
        <v>14</v>
      </c>
      <c r="B756" s="19" t="s">
        <v>363</v>
      </c>
      <c r="C756" s="19" t="s">
        <v>364</v>
      </c>
      <c r="D756" s="19" t="s">
        <v>372</v>
      </c>
      <c r="E756" s="19" t="s">
        <v>163</v>
      </c>
      <c r="F756" s="19" t="s">
        <v>15</v>
      </c>
      <c r="G756" s="20"/>
      <c r="H756" s="20"/>
      <c r="I756" s="13" t="e">
        <f t="shared" si="219"/>
        <v>#DIV/0!</v>
      </c>
    </row>
    <row r="757" spans="1:9" s="58" customFormat="1" ht="39" customHeight="1">
      <c r="A757" s="89" t="s">
        <v>380</v>
      </c>
      <c r="B757" s="19" t="s">
        <v>363</v>
      </c>
      <c r="C757" s="19" t="s">
        <v>364</v>
      </c>
      <c r="D757" s="25" t="s">
        <v>381</v>
      </c>
      <c r="E757" s="19"/>
      <c r="F757" s="19"/>
      <c r="G757" s="17">
        <f t="shared" ref="G757:H757" si="230">G758+G794</f>
        <v>7134</v>
      </c>
      <c r="H757" s="17">
        <f t="shared" si="230"/>
        <v>7134</v>
      </c>
      <c r="I757" s="13">
        <f t="shared" si="219"/>
        <v>100</v>
      </c>
    </row>
    <row r="758" spans="1:9" ht="27" customHeight="1">
      <c r="A758" s="18" t="s">
        <v>382</v>
      </c>
      <c r="B758" s="19" t="s">
        <v>363</v>
      </c>
      <c r="C758" s="19" t="s">
        <v>364</v>
      </c>
      <c r="D758" s="25" t="s">
        <v>383</v>
      </c>
      <c r="E758" s="19"/>
      <c r="F758" s="19"/>
      <c r="G758" s="17">
        <f t="shared" ref="G758:H758" si="231">G759+G770+G780+G790+G763+G775</f>
        <v>7134</v>
      </c>
      <c r="H758" s="17">
        <f t="shared" si="231"/>
        <v>7134</v>
      </c>
      <c r="I758" s="13">
        <f t="shared" si="219"/>
        <v>100</v>
      </c>
    </row>
    <row r="759" spans="1:9" ht="24" customHeight="1">
      <c r="A759" s="50" t="s">
        <v>319</v>
      </c>
      <c r="B759" s="19" t="s">
        <v>363</v>
      </c>
      <c r="C759" s="19" t="s">
        <v>364</v>
      </c>
      <c r="D759" s="25" t="s">
        <v>384</v>
      </c>
      <c r="E759" s="19"/>
      <c r="F759" s="19"/>
      <c r="G759" s="17">
        <f t="shared" ref="G759:H761" si="232">G760</f>
        <v>7134</v>
      </c>
      <c r="H759" s="17">
        <f t="shared" si="232"/>
        <v>7134</v>
      </c>
      <c r="I759" s="13">
        <f t="shared" si="219"/>
        <v>100</v>
      </c>
    </row>
    <row r="760" spans="1:9" ht="25.5" customHeight="1">
      <c r="A760" s="50" t="s">
        <v>257</v>
      </c>
      <c r="B760" s="19" t="s">
        <v>363</v>
      </c>
      <c r="C760" s="19" t="s">
        <v>364</v>
      </c>
      <c r="D760" s="19" t="s">
        <v>384</v>
      </c>
      <c r="E760" s="19" t="s">
        <v>258</v>
      </c>
      <c r="F760" s="19"/>
      <c r="G760" s="17">
        <f t="shared" si="232"/>
        <v>7134</v>
      </c>
      <c r="H760" s="17">
        <f t="shared" si="232"/>
        <v>7134</v>
      </c>
      <c r="I760" s="13">
        <f t="shared" si="219"/>
        <v>100</v>
      </c>
    </row>
    <row r="761" spans="1:9">
      <c r="A761" s="50" t="s">
        <v>259</v>
      </c>
      <c r="B761" s="19" t="s">
        <v>363</v>
      </c>
      <c r="C761" s="19" t="s">
        <v>364</v>
      </c>
      <c r="D761" s="19" t="s">
        <v>384</v>
      </c>
      <c r="E761" s="19" t="s">
        <v>260</v>
      </c>
      <c r="F761" s="19"/>
      <c r="G761" s="17">
        <f t="shared" si="232"/>
        <v>7134</v>
      </c>
      <c r="H761" s="17">
        <f t="shared" si="232"/>
        <v>7134</v>
      </c>
      <c r="I761" s="13">
        <f t="shared" si="219"/>
        <v>100</v>
      </c>
    </row>
    <row r="762" spans="1:9">
      <c r="A762" s="18" t="s">
        <v>283</v>
      </c>
      <c r="B762" s="19" t="s">
        <v>363</v>
      </c>
      <c r="C762" s="19" t="s">
        <v>364</v>
      </c>
      <c r="D762" s="19" t="s">
        <v>384</v>
      </c>
      <c r="E762" s="19" t="s">
        <v>260</v>
      </c>
      <c r="F762" s="19" t="s">
        <v>15</v>
      </c>
      <c r="G762" s="20">
        <v>7134</v>
      </c>
      <c r="H762" s="79">
        <v>7134</v>
      </c>
      <c r="I762" s="13">
        <f t="shared" si="219"/>
        <v>100</v>
      </c>
    </row>
    <row r="763" spans="1:9" ht="38.25" hidden="1">
      <c r="A763" s="89" t="s">
        <v>385</v>
      </c>
      <c r="B763" s="19" t="s">
        <v>363</v>
      </c>
      <c r="C763" s="19" t="s">
        <v>364</v>
      </c>
      <c r="D763" s="25" t="s">
        <v>386</v>
      </c>
      <c r="E763" s="19"/>
      <c r="F763" s="19"/>
      <c r="G763" s="17">
        <f>G767+G764</f>
        <v>0</v>
      </c>
      <c r="H763" s="17"/>
      <c r="I763" s="13" t="e">
        <f t="shared" si="219"/>
        <v>#DIV/0!</v>
      </c>
    </row>
    <row r="764" spans="1:9" hidden="1">
      <c r="A764" s="51" t="s">
        <v>123</v>
      </c>
      <c r="B764" s="19" t="s">
        <v>363</v>
      </c>
      <c r="C764" s="19" t="s">
        <v>364</v>
      </c>
      <c r="D764" s="25" t="s">
        <v>386</v>
      </c>
      <c r="E764" s="19" t="s">
        <v>124</v>
      </c>
      <c r="F764" s="19"/>
      <c r="G764" s="17">
        <f>G765</f>
        <v>0</v>
      </c>
      <c r="H764" s="17"/>
      <c r="I764" s="13" t="e">
        <f t="shared" si="219"/>
        <v>#DIV/0!</v>
      </c>
    </row>
    <row r="765" spans="1:9" hidden="1">
      <c r="A765" s="51" t="s">
        <v>162</v>
      </c>
      <c r="B765" s="19" t="s">
        <v>363</v>
      </c>
      <c r="C765" s="19" t="s">
        <v>364</v>
      </c>
      <c r="D765" s="25" t="s">
        <v>386</v>
      </c>
      <c r="E765" s="19" t="s">
        <v>163</v>
      </c>
      <c r="F765" s="19"/>
      <c r="G765" s="17">
        <f>G766</f>
        <v>0</v>
      </c>
      <c r="H765" s="17"/>
      <c r="I765" s="13" t="e">
        <f t="shared" si="219"/>
        <v>#DIV/0!</v>
      </c>
    </row>
    <row r="766" spans="1:9" hidden="1">
      <c r="A766" s="24" t="s">
        <v>16</v>
      </c>
      <c r="B766" s="19" t="s">
        <v>363</v>
      </c>
      <c r="C766" s="19" t="s">
        <v>364</v>
      </c>
      <c r="D766" s="25" t="s">
        <v>386</v>
      </c>
      <c r="E766" s="19" t="s">
        <v>163</v>
      </c>
      <c r="F766" s="19" t="s">
        <v>8</v>
      </c>
      <c r="G766" s="17"/>
      <c r="H766" s="17"/>
      <c r="I766" s="13" t="e">
        <f t="shared" si="219"/>
        <v>#DIV/0!</v>
      </c>
    </row>
    <row r="767" spans="1:9" ht="38.25" hidden="1">
      <c r="A767" s="56" t="s">
        <v>257</v>
      </c>
      <c r="B767" s="19" t="s">
        <v>363</v>
      </c>
      <c r="C767" s="19" t="s">
        <v>364</v>
      </c>
      <c r="D767" s="25" t="s">
        <v>386</v>
      </c>
      <c r="E767" s="19" t="s">
        <v>258</v>
      </c>
      <c r="F767" s="19"/>
      <c r="G767" s="17">
        <f>G768</f>
        <v>0</v>
      </c>
      <c r="H767" s="17"/>
      <c r="I767" s="13" t="e">
        <f t="shared" si="219"/>
        <v>#DIV/0!</v>
      </c>
    </row>
    <row r="768" spans="1:9" hidden="1">
      <c r="A768" s="56" t="s">
        <v>259</v>
      </c>
      <c r="B768" s="19" t="s">
        <v>363</v>
      </c>
      <c r="C768" s="19" t="s">
        <v>364</v>
      </c>
      <c r="D768" s="25" t="s">
        <v>386</v>
      </c>
      <c r="E768" s="19" t="s">
        <v>260</v>
      </c>
      <c r="F768" s="19"/>
      <c r="G768" s="17">
        <f>G769</f>
        <v>0</v>
      </c>
      <c r="H768" s="17"/>
      <c r="I768" s="13" t="e">
        <f t="shared" si="219"/>
        <v>#DIV/0!</v>
      </c>
    </row>
    <row r="769" spans="1:9" hidden="1">
      <c r="A769" s="24" t="s">
        <v>16</v>
      </c>
      <c r="B769" s="19" t="s">
        <v>363</v>
      </c>
      <c r="C769" s="19" t="s">
        <v>364</v>
      </c>
      <c r="D769" s="25" t="s">
        <v>386</v>
      </c>
      <c r="E769" s="19" t="s">
        <v>260</v>
      </c>
      <c r="F769" s="19" t="s">
        <v>8</v>
      </c>
      <c r="G769" s="20"/>
      <c r="H769" s="20"/>
      <c r="I769" s="13" t="e">
        <f t="shared" si="219"/>
        <v>#DIV/0!</v>
      </c>
    </row>
    <row r="770" spans="1:9" ht="25.5" hidden="1">
      <c r="A770" s="90" t="s">
        <v>387</v>
      </c>
      <c r="B770" s="19" t="s">
        <v>363</v>
      </c>
      <c r="C770" s="19" t="s">
        <v>364</v>
      </c>
      <c r="D770" s="25" t="s">
        <v>388</v>
      </c>
      <c r="E770" s="19"/>
      <c r="F770" s="19"/>
      <c r="G770" s="17">
        <f>G771</f>
        <v>0</v>
      </c>
      <c r="H770" s="17"/>
      <c r="I770" s="13" t="e">
        <f t="shared" si="219"/>
        <v>#DIV/0!</v>
      </c>
    </row>
    <row r="771" spans="1:9" ht="38.25" hidden="1">
      <c r="A771" s="56" t="s">
        <v>257</v>
      </c>
      <c r="B771" s="19" t="s">
        <v>363</v>
      </c>
      <c r="C771" s="19" t="s">
        <v>364</v>
      </c>
      <c r="D771" s="25" t="s">
        <v>388</v>
      </c>
      <c r="E771" s="19" t="s">
        <v>258</v>
      </c>
      <c r="F771" s="19"/>
      <c r="G771" s="17">
        <f>G772</f>
        <v>0</v>
      </c>
      <c r="H771" s="17"/>
      <c r="I771" s="13" t="e">
        <f t="shared" si="219"/>
        <v>#DIV/0!</v>
      </c>
    </row>
    <row r="772" spans="1:9" ht="11.25" hidden="1" customHeight="1">
      <c r="A772" s="56" t="s">
        <v>259</v>
      </c>
      <c r="B772" s="19" t="s">
        <v>363</v>
      </c>
      <c r="C772" s="19" t="s">
        <v>364</v>
      </c>
      <c r="D772" s="25" t="s">
        <v>388</v>
      </c>
      <c r="E772" s="19" t="s">
        <v>260</v>
      </c>
      <c r="F772" s="19"/>
      <c r="G772" s="17">
        <f>G773+G774</f>
        <v>0</v>
      </c>
      <c r="H772" s="17"/>
      <c r="I772" s="13" t="e">
        <f t="shared" si="219"/>
        <v>#DIV/0!</v>
      </c>
    </row>
    <row r="773" spans="1:9" hidden="1">
      <c r="A773" s="24" t="s">
        <v>283</v>
      </c>
      <c r="B773" s="19" t="s">
        <v>363</v>
      </c>
      <c r="C773" s="19" t="s">
        <v>364</v>
      </c>
      <c r="D773" s="25" t="s">
        <v>388</v>
      </c>
      <c r="E773" s="19" t="s">
        <v>260</v>
      </c>
      <c r="F773" s="19" t="s">
        <v>15</v>
      </c>
      <c r="G773" s="20"/>
      <c r="H773" s="20"/>
      <c r="I773" s="13" t="e">
        <f t="shared" si="219"/>
        <v>#DIV/0!</v>
      </c>
    </row>
    <row r="774" spans="1:9" hidden="1">
      <c r="A774" s="24" t="s">
        <v>16</v>
      </c>
      <c r="B774" s="19" t="s">
        <v>363</v>
      </c>
      <c r="C774" s="19" t="s">
        <v>364</v>
      </c>
      <c r="D774" s="25" t="s">
        <v>388</v>
      </c>
      <c r="E774" s="19" t="s">
        <v>260</v>
      </c>
      <c r="F774" s="19" t="s">
        <v>8</v>
      </c>
      <c r="G774" s="20"/>
      <c r="H774" s="20"/>
      <c r="I774" s="13" t="e">
        <f t="shared" si="219"/>
        <v>#DIV/0!</v>
      </c>
    </row>
    <row r="775" spans="1:9" ht="25.5" hidden="1">
      <c r="A775" s="90" t="s">
        <v>387</v>
      </c>
      <c r="B775" s="19" t="s">
        <v>363</v>
      </c>
      <c r="C775" s="19" t="s">
        <v>364</v>
      </c>
      <c r="D775" s="25" t="s">
        <v>389</v>
      </c>
      <c r="E775" s="25"/>
      <c r="F775" s="25"/>
      <c r="G775" s="17">
        <f>G776</f>
        <v>0</v>
      </c>
      <c r="H775" s="17"/>
      <c r="I775" s="13" t="e">
        <f t="shared" si="219"/>
        <v>#DIV/0!</v>
      </c>
    </row>
    <row r="776" spans="1:9" ht="38.25" hidden="1">
      <c r="A776" s="56" t="s">
        <v>257</v>
      </c>
      <c r="B776" s="19" t="s">
        <v>363</v>
      </c>
      <c r="C776" s="19" t="s">
        <v>364</v>
      </c>
      <c r="D776" s="25" t="s">
        <v>389</v>
      </c>
      <c r="E776" s="25" t="s">
        <v>258</v>
      </c>
      <c r="F776" s="25"/>
      <c r="G776" s="17">
        <f>G777</f>
        <v>0</v>
      </c>
      <c r="H776" s="17"/>
      <c r="I776" s="13" t="e">
        <f t="shared" si="219"/>
        <v>#DIV/0!</v>
      </c>
    </row>
    <row r="777" spans="1:9" hidden="1">
      <c r="A777" s="56" t="s">
        <v>259</v>
      </c>
      <c r="B777" s="19" t="s">
        <v>363</v>
      </c>
      <c r="C777" s="19" t="s">
        <v>364</v>
      </c>
      <c r="D777" s="25" t="s">
        <v>389</v>
      </c>
      <c r="E777" s="25" t="s">
        <v>260</v>
      </c>
      <c r="F777" s="25"/>
      <c r="G777" s="17">
        <f>G778+G779</f>
        <v>0</v>
      </c>
      <c r="H777" s="17"/>
      <c r="I777" s="13" t="e">
        <f t="shared" si="219"/>
        <v>#DIV/0!</v>
      </c>
    </row>
    <row r="778" spans="1:9" hidden="1">
      <c r="A778" s="24" t="s">
        <v>283</v>
      </c>
      <c r="B778" s="19" t="s">
        <v>363</v>
      </c>
      <c r="C778" s="19" t="s">
        <v>364</v>
      </c>
      <c r="D778" s="25" t="s">
        <v>389</v>
      </c>
      <c r="E778" s="25" t="s">
        <v>260</v>
      </c>
      <c r="F778" s="25" t="s">
        <v>15</v>
      </c>
      <c r="G778" s="20"/>
      <c r="H778" s="20"/>
      <c r="I778" s="13" t="e">
        <f t="shared" ref="I778:I841" si="233">H778/G778*100</f>
        <v>#DIV/0!</v>
      </c>
    </row>
    <row r="779" spans="1:9" hidden="1">
      <c r="A779" s="24" t="s">
        <v>16</v>
      </c>
      <c r="B779" s="19" t="s">
        <v>363</v>
      </c>
      <c r="C779" s="19" t="s">
        <v>364</v>
      </c>
      <c r="D779" s="25" t="s">
        <v>389</v>
      </c>
      <c r="E779" s="25" t="s">
        <v>260</v>
      </c>
      <c r="F779" s="25" t="s">
        <v>8</v>
      </c>
      <c r="G779" s="20"/>
      <c r="H779" s="20"/>
      <c r="I779" s="13" t="e">
        <f t="shared" si="233"/>
        <v>#DIV/0!</v>
      </c>
    </row>
    <row r="780" spans="1:9" hidden="1">
      <c r="A780" s="88" t="s">
        <v>390</v>
      </c>
      <c r="B780" s="19" t="s">
        <v>363</v>
      </c>
      <c r="C780" s="19" t="s">
        <v>364</v>
      </c>
      <c r="D780" s="19" t="s">
        <v>391</v>
      </c>
      <c r="E780" s="19"/>
      <c r="F780" s="19"/>
      <c r="G780" s="17">
        <f>G781</f>
        <v>0</v>
      </c>
      <c r="H780" s="17"/>
      <c r="I780" s="13" t="e">
        <f t="shared" si="233"/>
        <v>#DIV/0!</v>
      </c>
    </row>
    <row r="781" spans="1:9" ht="24" hidden="1">
      <c r="A781" s="50" t="s">
        <v>257</v>
      </c>
      <c r="B781" s="19" t="s">
        <v>363</v>
      </c>
      <c r="C781" s="19" t="s">
        <v>364</v>
      </c>
      <c r="D781" s="19" t="s">
        <v>391</v>
      </c>
      <c r="E781" s="19" t="s">
        <v>258</v>
      </c>
      <c r="F781" s="19"/>
      <c r="G781" s="17">
        <f>G782</f>
        <v>0</v>
      </c>
      <c r="H781" s="17"/>
      <c r="I781" s="13" t="e">
        <f t="shared" si="233"/>
        <v>#DIV/0!</v>
      </c>
    </row>
    <row r="782" spans="1:9" hidden="1">
      <c r="A782" s="50" t="s">
        <v>259</v>
      </c>
      <c r="B782" s="19" t="s">
        <v>363</v>
      </c>
      <c r="C782" s="19" t="s">
        <v>364</v>
      </c>
      <c r="D782" s="19" t="s">
        <v>391</v>
      </c>
      <c r="E782" s="19" t="s">
        <v>260</v>
      </c>
      <c r="F782" s="19"/>
      <c r="G782" s="17">
        <f>G783+G784+G785</f>
        <v>0</v>
      </c>
      <c r="H782" s="17"/>
      <c r="I782" s="13" t="e">
        <f t="shared" si="233"/>
        <v>#DIV/0!</v>
      </c>
    </row>
    <row r="783" spans="1:9" hidden="1">
      <c r="A783" s="18" t="s">
        <v>283</v>
      </c>
      <c r="B783" s="19" t="s">
        <v>363</v>
      </c>
      <c r="C783" s="19" t="s">
        <v>364</v>
      </c>
      <c r="D783" s="19" t="s">
        <v>391</v>
      </c>
      <c r="E783" s="19" t="s">
        <v>260</v>
      </c>
      <c r="F783" s="19" t="s">
        <v>15</v>
      </c>
      <c r="G783" s="20"/>
      <c r="H783" s="20"/>
      <c r="I783" s="13" t="e">
        <f t="shared" si="233"/>
        <v>#DIV/0!</v>
      </c>
    </row>
    <row r="784" spans="1:9" hidden="1">
      <c r="A784" s="18" t="s">
        <v>16</v>
      </c>
      <c r="B784" s="19" t="s">
        <v>363</v>
      </c>
      <c r="C784" s="19" t="s">
        <v>364</v>
      </c>
      <c r="D784" s="19" t="s">
        <v>391</v>
      </c>
      <c r="E784" s="19" t="s">
        <v>260</v>
      </c>
      <c r="F784" s="19" t="s">
        <v>8</v>
      </c>
      <c r="G784" s="20"/>
      <c r="H784" s="20"/>
      <c r="I784" s="13" t="e">
        <f t="shared" si="233"/>
        <v>#DIV/0!</v>
      </c>
    </row>
    <row r="785" spans="1:9" hidden="1">
      <c r="A785" s="18" t="s">
        <v>17</v>
      </c>
      <c r="B785" s="19" t="s">
        <v>363</v>
      </c>
      <c r="C785" s="19" t="s">
        <v>364</v>
      </c>
      <c r="D785" s="19" t="s">
        <v>391</v>
      </c>
      <c r="E785" s="19" t="s">
        <v>260</v>
      </c>
      <c r="F785" s="19" t="s">
        <v>9</v>
      </c>
      <c r="G785" s="20"/>
      <c r="H785" s="20"/>
      <c r="I785" s="13" t="e">
        <f t="shared" si="233"/>
        <v>#DIV/0!</v>
      </c>
    </row>
    <row r="786" spans="1:9" ht="24" hidden="1">
      <c r="A786" s="88" t="s">
        <v>392</v>
      </c>
      <c r="B786" s="19" t="s">
        <v>363</v>
      </c>
      <c r="C786" s="19" t="s">
        <v>364</v>
      </c>
      <c r="D786" s="19" t="s">
        <v>393</v>
      </c>
      <c r="E786" s="19"/>
      <c r="F786" s="19"/>
      <c r="G786" s="20"/>
      <c r="H786" s="20"/>
      <c r="I786" s="13" t="e">
        <f t="shared" si="233"/>
        <v>#DIV/0!</v>
      </c>
    </row>
    <row r="787" spans="1:9" hidden="1">
      <c r="A787" s="42" t="s">
        <v>123</v>
      </c>
      <c r="B787" s="19" t="s">
        <v>363</v>
      </c>
      <c r="C787" s="19" t="s">
        <v>364</v>
      </c>
      <c r="D787" s="19" t="s">
        <v>393</v>
      </c>
      <c r="E787" s="19" t="s">
        <v>258</v>
      </c>
      <c r="F787" s="19"/>
      <c r="G787" s="20"/>
      <c r="H787" s="20"/>
      <c r="I787" s="13" t="e">
        <f t="shared" si="233"/>
        <v>#DIV/0!</v>
      </c>
    </row>
    <row r="788" spans="1:9" hidden="1">
      <c r="A788" s="42" t="s">
        <v>162</v>
      </c>
      <c r="B788" s="19" t="s">
        <v>363</v>
      </c>
      <c r="C788" s="19" t="s">
        <v>364</v>
      </c>
      <c r="D788" s="19" t="s">
        <v>393</v>
      </c>
      <c r="E788" s="19" t="s">
        <v>260</v>
      </c>
      <c r="F788" s="19"/>
      <c r="G788" s="20"/>
      <c r="H788" s="20"/>
      <c r="I788" s="13" t="e">
        <f t="shared" si="233"/>
        <v>#DIV/0!</v>
      </c>
    </row>
    <row r="789" spans="1:9" hidden="1">
      <c r="A789" s="18" t="s">
        <v>16</v>
      </c>
      <c r="B789" s="19" t="s">
        <v>363</v>
      </c>
      <c r="C789" s="19" t="s">
        <v>364</v>
      </c>
      <c r="D789" s="19" t="s">
        <v>393</v>
      </c>
      <c r="E789" s="19" t="s">
        <v>260</v>
      </c>
      <c r="F789" s="19" t="s">
        <v>8</v>
      </c>
      <c r="G789" s="20"/>
      <c r="H789" s="20"/>
      <c r="I789" s="13" t="e">
        <f t="shared" si="233"/>
        <v>#DIV/0!</v>
      </c>
    </row>
    <row r="790" spans="1:9" ht="50.25" hidden="1" customHeight="1">
      <c r="A790" s="18" t="s">
        <v>394</v>
      </c>
      <c r="B790" s="19" t="s">
        <v>363</v>
      </c>
      <c r="C790" s="19" t="s">
        <v>364</v>
      </c>
      <c r="D790" s="19" t="s">
        <v>395</v>
      </c>
      <c r="E790" s="19"/>
      <c r="F790" s="19"/>
      <c r="G790" s="17">
        <f>G791</f>
        <v>0</v>
      </c>
      <c r="H790" s="17"/>
      <c r="I790" s="13" t="e">
        <f t="shared" si="233"/>
        <v>#DIV/0!</v>
      </c>
    </row>
    <row r="791" spans="1:9" ht="38.25" hidden="1">
      <c r="A791" s="56" t="s">
        <v>396</v>
      </c>
      <c r="B791" s="19" t="s">
        <v>363</v>
      </c>
      <c r="C791" s="19" t="s">
        <v>364</v>
      </c>
      <c r="D791" s="19" t="s">
        <v>395</v>
      </c>
      <c r="E791" s="19" t="s">
        <v>258</v>
      </c>
      <c r="F791" s="19"/>
      <c r="G791" s="17">
        <f>G792</f>
        <v>0</v>
      </c>
      <c r="H791" s="17"/>
      <c r="I791" s="13" t="e">
        <f t="shared" si="233"/>
        <v>#DIV/0!</v>
      </c>
    </row>
    <row r="792" spans="1:9" hidden="1">
      <c r="A792" s="56" t="s">
        <v>259</v>
      </c>
      <c r="B792" s="19" t="s">
        <v>363</v>
      </c>
      <c r="C792" s="19" t="s">
        <v>364</v>
      </c>
      <c r="D792" s="19" t="s">
        <v>395</v>
      </c>
      <c r="E792" s="19" t="s">
        <v>260</v>
      </c>
      <c r="F792" s="19"/>
      <c r="G792" s="17">
        <f>G793</f>
        <v>0</v>
      </c>
      <c r="H792" s="17"/>
      <c r="I792" s="13" t="e">
        <f t="shared" si="233"/>
        <v>#DIV/0!</v>
      </c>
    </row>
    <row r="793" spans="1:9" hidden="1">
      <c r="A793" s="18" t="s">
        <v>111</v>
      </c>
      <c r="B793" s="19" t="s">
        <v>363</v>
      </c>
      <c r="C793" s="19" t="s">
        <v>364</v>
      </c>
      <c r="D793" s="19" t="s">
        <v>395</v>
      </c>
      <c r="E793" s="19" t="s">
        <v>260</v>
      </c>
      <c r="F793" s="19" t="s">
        <v>8</v>
      </c>
      <c r="G793" s="20"/>
      <c r="H793" s="20"/>
      <c r="I793" s="13" t="e">
        <f t="shared" si="233"/>
        <v>#DIV/0!</v>
      </c>
    </row>
    <row r="794" spans="1:9" ht="36" hidden="1">
      <c r="A794" s="18" t="s">
        <v>397</v>
      </c>
      <c r="B794" s="19" t="s">
        <v>363</v>
      </c>
      <c r="C794" s="19" t="s">
        <v>364</v>
      </c>
      <c r="D794" s="19" t="s">
        <v>398</v>
      </c>
      <c r="E794" s="19"/>
      <c r="F794" s="19"/>
      <c r="G794" s="17">
        <f t="shared" ref="G794:G797" si="234">G795</f>
        <v>0</v>
      </c>
      <c r="H794" s="17"/>
      <c r="I794" s="13" t="e">
        <f t="shared" si="233"/>
        <v>#DIV/0!</v>
      </c>
    </row>
    <row r="795" spans="1:9" hidden="1">
      <c r="A795" s="18" t="s">
        <v>399</v>
      </c>
      <c r="B795" s="19" t="s">
        <v>363</v>
      </c>
      <c r="C795" s="19" t="s">
        <v>364</v>
      </c>
      <c r="D795" s="19" t="s">
        <v>400</v>
      </c>
      <c r="E795" s="19"/>
      <c r="F795" s="19"/>
      <c r="G795" s="17">
        <f t="shared" si="234"/>
        <v>0</v>
      </c>
      <c r="H795" s="17"/>
      <c r="I795" s="13" t="e">
        <f t="shared" si="233"/>
        <v>#DIV/0!</v>
      </c>
    </row>
    <row r="796" spans="1:9" ht="24" hidden="1">
      <c r="A796" s="88" t="s">
        <v>257</v>
      </c>
      <c r="B796" s="19" t="s">
        <v>363</v>
      </c>
      <c r="C796" s="19" t="s">
        <v>364</v>
      </c>
      <c r="D796" s="19" t="s">
        <v>400</v>
      </c>
      <c r="E796" s="19" t="s">
        <v>258</v>
      </c>
      <c r="F796" s="19"/>
      <c r="G796" s="17">
        <f t="shared" si="234"/>
        <v>0</v>
      </c>
      <c r="H796" s="17"/>
      <c r="I796" s="13" t="e">
        <f t="shared" si="233"/>
        <v>#DIV/0!</v>
      </c>
    </row>
    <row r="797" spans="1:9" hidden="1">
      <c r="A797" s="88" t="s">
        <v>259</v>
      </c>
      <c r="B797" s="19" t="s">
        <v>363</v>
      </c>
      <c r="C797" s="19" t="s">
        <v>364</v>
      </c>
      <c r="D797" s="19" t="s">
        <v>400</v>
      </c>
      <c r="E797" s="19" t="s">
        <v>260</v>
      </c>
      <c r="F797" s="19"/>
      <c r="G797" s="17">
        <f t="shared" si="234"/>
        <v>0</v>
      </c>
      <c r="H797" s="17"/>
      <c r="I797" s="13" t="e">
        <f t="shared" si="233"/>
        <v>#DIV/0!</v>
      </c>
    </row>
    <row r="798" spans="1:9" hidden="1">
      <c r="A798" s="18" t="s">
        <v>283</v>
      </c>
      <c r="B798" s="19" t="s">
        <v>363</v>
      </c>
      <c r="C798" s="19" t="s">
        <v>364</v>
      </c>
      <c r="D798" s="19" t="s">
        <v>400</v>
      </c>
      <c r="E798" s="19" t="s">
        <v>260</v>
      </c>
      <c r="F798" s="19" t="s">
        <v>15</v>
      </c>
      <c r="G798" s="20"/>
      <c r="H798" s="20"/>
      <c r="I798" s="13" t="e">
        <f t="shared" si="233"/>
        <v>#DIV/0!</v>
      </c>
    </row>
    <row r="799" spans="1:9" ht="51" hidden="1">
      <c r="A799" s="48" t="s">
        <v>401</v>
      </c>
      <c r="B799" s="19" t="s">
        <v>363</v>
      </c>
      <c r="C799" s="19" t="s">
        <v>364</v>
      </c>
      <c r="D799" s="19" t="s">
        <v>140</v>
      </c>
      <c r="E799" s="19"/>
      <c r="F799" s="19"/>
      <c r="G799" s="17">
        <f t="shared" ref="G799:G802" si="235">G800</f>
        <v>0</v>
      </c>
      <c r="H799" s="17"/>
      <c r="I799" s="13" t="e">
        <f t="shared" si="233"/>
        <v>#DIV/0!</v>
      </c>
    </row>
    <row r="800" spans="1:9" ht="20.25" hidden="1" customHeight="1">
      <c r="A800" s="24" t="s">
        <v>134</v>
      </c>
      <c r="B800" s="19" t="s">
        <v>363</v>
      </c>
      <c r="C800" s="19" t="s">
        <v>364</v>
      </c>
      <c r="D800" s="39" t="s">
        <v>141</v>
      </c>
      <c r="E800" s="19"/>
      <c r="F800" s="19"/>
      <c r="G800" s="17">
        <f t="shared" si="235"/>
        <v>0</v>
      </c>
      <c r="H800" s="17"/>
      <c r="I800" s="13" t="e">
        <f t="shared" si="233"/>
        <v>#DIV/0!</v>
      </c>
    </row>
    <row r="801" spans="1:9" ht="38.25" hidden="1" customHeight="1">
      <c r="A801" s="56" t="s">
        <v>257</v>
      </c>
      <c r="B801" s="19" t="s">
        <v>363</v>
      </c>
      <c r="C801" s="19" t="s">
        <v>364</v>
      </c>
      <c r="D801" s="39" t="s">
        <v>141</v>
      </c>
      <c r="E801" s="19" t="s">
        <v>258</v>
      </c>
      <c r="F801" s="19"/>
      <c r="G801" s="17">
        <f t="shared" si="235"/>
        <v>0</v>
      </c>
      <c r="H801" s="17"/>
      <c r="I801" s="13" t="e">
        <f t="shared" si="233"/>
        <v>#DIV/0!</v>
      </c>
    </row>
    <row r="802" spans="1:9" hidden="1">
      <c r="A802" s="56" t="s">
        <v>259</v>
      </c>
      <c r="B802" s="19" t="s">
        <v>363</v>
      </c>
      <c r="C802" s="19" t="s">
        <v>364</v>
      </c>
      <c r="D802" s="39" t="s">
        <v>141</v>
      </c>
      <c r="E802" s="19" t="s">
        <v>260</v>
      </c>
      <c r="F802" s="19"/>
      <c r="G802" s="17">
        <f t="shared" si="235"/>
        <v>0</v>
      </c>
      <c r="H802" s="17"/>
      <c r="I802" s="13" t="e">
        <f t="shared" si="233"/>
        <v>#DIV/0!</v>
      </c>
    </row>
    <row r="803" spans="1:9" hidden="1">
      <c r="A803" s="24" t="s">
        <v>14</v>
      </c>
      <c r="B803" s="19" t="s">
        <v>363</v>
      </c>
      <c r="C803" s="19" t="s">
        <v>364</v>
      </c>
      <c r="D803" s="39" t="s">
        <v>141</v>
      </c>
      <c r="E803" s="19" t="s">
        <v>260</v>
      </c>
      <c r="F803" s="19" t="s">
        <v>15</v>
      </c>
      <c r="G803" s="20"/>
      <c r="H803" s="20"/>
      <c r="I803" s="13" t="e">
        <f t="shared" si="233"/>
        <v>#DIV/0!</v>
      </c>
    </row>
    <row r="804" spans="1:9" ht="36" customHeight="1">
      <c r="A804" s="64" t="s">
        <v>403</v>
      </c>
      <c r="B804" s="15" t="s">
        <v>363</v>
      </c>
      <c r="C804" s="15" t="s">
        <v>364</v>
      </c>
      <c r="D804" s="34" t="s">
        <v>404</v>
      </c>
      <c r="E804" s="15"/>
      <c r="F804" s="15"/>
      <c r="G804" s="17">
        <f t="shared" ref="G804:H807" si="236">G805</f>
        <v>91.8</v>
      </c>
      <c r="H804" s="17">
        <f t="shared" si="236"/>
        <v>79.599999999999994</v>
      </c>
      <c r="I804" s="13">
        <f t="shared" si="233"/>
        <v>86.710239651416117</v>
      </c>
    </row>
    <row r="805" spans="1:9" ht="34.5" customHeight="1">
      <c r="A805" s="88" t="s">
        <v>405</v>
      </c>
      <c r="B805" s="19" t="s">
        <v>363</v>
      </c>
      <c r="C805" s="19" t="s">
        <v>364</v>
      </c>
      <c r="D805" s="32" t="s">
        <v>406</v>
      </c>
      <c r="E805" s="19"/>
      <c r="F805" s="19"/>
      <c r="G805" s="17">
        <f t="shared" si="236"/>
        <v>91.8</v>
      </c>
      <c r="H805" s="17">
        <f t="shared" si="236"/>
        <v>79.599999999999994</v>
      </c>
      <c r="I805" s="13">
        <f t="shared" si="233"/>
        <v>86.710239651416117</v>
      </c>
    </row>
    <row r="806" spans="1:9" ht="27.75" customHeight="1">
      <c r="A806" s="18" t="s">
        <v>44</v>
      </c>
      <c r="B806" s="19" t="s">
        <v>363</v>
      </c>
      <c r="C806" s="19" t="s">
        <v>364</v>
      </c>
      <c r="D806" s="32" t="s">
        <v>406</v>
      </c>
      <c r="E806" s="19" t="s">
        <v>45</v>
      </c>
      <c r="F806" s="19"/>
      <c r="G806" s="17">
        <f t="shared" si="236"/>
        <v>91.8</v>
      </c>
      <c r="H806" s="17">
        <f t="shared" si="236"/>
        <v>79.599999999999994</v>
      </c>
      <c r="I806" s="13">
        <f t="shared" si="233"/>
        <v>86.710239651416117</v>
      </c>
    </row>
    <row r="807" spans="1:9" ht="39" customHeight="1">
      <c r="A807" s="18" t="s">
        <v>373</v>
      </c>
      <c r="B807" s="19" t="s">
        <v>363</v>
      </c>
      <c r="C807" s="19" t="s">
        <v>364</v>
      </c>
      <c r="D807" s="32" t="s">
        <v>406</v>
      </c>
      <c r="E807" s="19" t="s">
        <v>53</v>
      </c>
      <c r="F807" s="19"/>
      <c r="G807" s="17">
        <f t="shared" si="236"/>
        <v>91.8</v>
      </c>
      <c r="H807" s="17">
        <f t="shared" si="236"/>
        <v>79.599999999999994</v>
      </c>
      <c r="I807" s="13">
        <f t="shared" si="233"/>
        <v>86.710239651416117</v>
      </c>
    </row>
    <row r="808" spans="1:9">
      <c r="A808" s="18" t="s">
        <v>14</v>
      </c>
      <c r="B808" s="19" t="s">
        <v>363</v>
      </c>
      <c r="C808" s="19" t="s">
        <v>364</v>
      </c>
      <c r="D808" s="32" t="s">
        <v>406</v>
      </c>
      <c r="E808" s="19" t="s">
        <v>53</v>
      </c>
      <c r="F808" s="19" t="s">
        <v>15</v>
      </c>
      <c r="G808" s="27">
        <v>91.8</v>
      </c>
      <c r="H808" s="27">
        <v>79.599999999999994</v>
      </c>
      <c r="I808" s="13">
        <f t="shared" si="233"/>
        <v>86.710239651416117</v>
      </c>
    </row>
    <row r="809" spans="1:9" ht="24" customHeight="1">
      <c r="A809" s="14" t="s">
        <v>407</v>
      </c>
      <c r="B809" s="15" t="s">
        <v>363</v>
      </c>
      <c r="C809" s="15" t="s">
        <v>408</v>
      </c>
      <c r="D809" s="34"/>
      <c r="E809" s="15"/>
      <c r="F809" s="15"/>
      <c r="G809" s="16">
        <f>G810</f>
        <v>1442.7280000000001</v>
      </c>
      <c r="H809" s="16">
        <f t="shared" ref="H809" si="237">H810</f>
        <v>1442.7</v>
      </c>
      <c r="I809" s="13">
        <f t="shared" si="233"/>
        <v>99.998059232232279</v>
      </c>
    </row>
    <row r="810" spans="1:9" ht="24">
      <c r="A810" s="14" t="s">
        <v>23</v>
      </c>
      <c r="B810" s="15" t="s">
        <v>363</v>
      </c>
      <c r="C810" s="15" t="s">
        <v>408</v>
      </c>
      <c r="D810" s="15" t="s">
        <v>24</v>
      </c>
      <c r="E810" s="15"/>
      <c r="F810" s="15"/>
      <c r="G810" s="17">
        <f t="shared" ref="G810:H810" si="238">G815+G811</f>
        <v>1442.7280000000001</v>
      </c>
      <c r="H810" s="17">
        <f t="shared" si="238"/>
        <v>1442.7</v>
      </c>
      <c r="I810" s="13">
        <f t="shared" si="233"/>
        <v>99.998059232232279</v>
      </c>
    </row>
    <row r="811" spans="1:9" ht="38.25">
      <c r="A811" s="24" t="s">
        <v>31</v>
      </c>
      <c r="B811" s="15" t="s">
        <v>363</v>
      </c>
      <c r="C811" s="15" t="s">
        <v>408</v>
      </c>
      <c r="D811" s="25" t="s">
        <v>32</v>
      </c>
      <c r="E811" s="25"/>
      <c r="F811" s="25"/>
      <c r="G811" s="17">
        <f t="shared" ref="G811:G813" si="239">G812</f>
        <v>37.527999999999999</v>
      </c>
      <c r="H811" s="17">
        <f>H812</f>
        <v>37.5</v>
      </c>
      <c r="I811" s="13">
        <f t="shared" si="233"/>
        <v>99.92538904284801</v>
      </c>
    </row>
    <row r="812" spans="1:9" ht="76.5">
      <c r="A812" s="24" t="s">
        <v>27</v>
      </c>
      <c r="B812" s="15" t="s">
        <v>363</v>
      </c>
      <c r="C812" s="15" t="s">
        <v>408</v>
      </c>
      <c r="D812" s="25" t="s">
        <v>32</v>
      </c>
      <c r="E812" s="25" t="s">
        <v>28</v>
      </c>
      <c r="F812" s="25"/>
      <c r="G812" s="17">
        <f t="shared" si="239"/>
        <v>37.527999999999999</v>
      </c>
      <c r="H812" s="17">
        <f>H813</f>
        <v>37.5</v>
      </c>
      <c r="I812" s="13">
        <f t="shared" si="233"/>
        <v>99.92538904284801</v>
      </c>
    </row>
    <row r="813" spans="1:9" ht="30.75" customHeight="1">
      <c r="A813" s="24" t="s">
        <v>29</v>
      </c>
      <c r="B813" s="15" t="s">
        <v>363</v>
      </c>
      <c r="C813" s="15" t="s">
        <v>408</v>
      </c>
      <c r="D813" s="25" t="s">
        <v>32</v>
      </c>
      <c r="E813" s="25" t="s">
        <v>30</v>
      </c>
      <c r="F813" s="25"/>
      <c r="G813" s="17">
        <f t="shared" si="239"/>
        <v>37.527999999999999</v>
      </c>
      <c r="H813" s="17">
        <f>H814</f>
        <v>37.5</v>
      </c>
      <c r="I813" s="13">
        <f t="shared" si="233"/>
        <v>99.92538904284801</v>
      </c>
    </row>
    <row r="814" spans="1:9">
      <c r="A814" s="24" t="s">
        <v>17</v>
      </c>
      <c r="B814" s="15" t="s">
        <v>363</v>
      </c>
      <c r="C814" s="15" t="s">
        <v>408</v>
      </c>
      <c r="D814" s="25" t="s">
        <v>32</v>
      </c>
      <c r="E814" s="25" t="s">
        <v>30</v>
      </c>
      <c r="F814" s="25" t="s">
        <v>9</v>
      </c>
      <c r="G814" s="17">
        <v>37.527999999999999</v>
      </c>
      <c r="H814" s="17">
        <v>37.5</v>
      </c>
      <c r="I814" s="13">
        <f t="shared" si="233"/>
        <v>99.92538904284801</v>
      </c>
    </row>
    <row r="815" spans="1:9">
      <c r="A815" s="14" t="s">
        <v>35</v>
      </c>
      <c r="B815" s="15" t="s">
        <v>363</v>
      </c>
      <c r="C815" s="15" t="s">
        <v>408</v>
      </c>
      <c r="D815" s="15" t="s">
        <v>36</v>
      </c>
      <c r="E815" s="15"/>
      <c r="F815" s="15"/>
      <c r="G815" s="17">
        <f t="shared" ref="G815:H817" si="240">G816</f>
        <v>1405.2</v>
      </c>
      <c r="H815" s="17">
        <f t="shared" si="240"/>
        <v>1405.2</v>
      </c>
      <c r="I815" s="13">
        <f t="shared" si="233"/>
        <v>100</v>
      </c>
    </row>
    <row r="816" spans="1:9" ht="61.5" customHeight="1">
      <c r="A816" s="18" t="s">
        <v>27</v>
      </c>
      <c r="B816" s="19" t="s">
        <v>363</v>
      </c>
      <c r="C816" s="19" t="s">
        <v>408</v>
      </c>
      <c r="D816" s="19" t="s">
        <v>36</v>
      </c>
      <c r="E816" s="19" t="s">
        <v>28</v>
      </c>
      <c r="F816" s="19"/>
      <c r="G816" s="17">
        <f t="shared" si="240"/>
        <v>1405.2</v>
      </c>
      <c r="H816" s="17">
        <f t="shared" si="240"/>
        <v>1405.2</v>
      </c>
      <c r="I816" s="13">
        <f t="shared" si="233"/>
        <v>100</v>
      </c>
    </row>
    <row r="817" spans="1:10" ht="27" customHeight="1">
      <c r="A817" s="18" t="s">
        <v>29</v>
      </c>
      <c r="B817" s="19" t="s">
        <v>363</v>
      </c>
      <c r="C817" s="19" t="s">
        <v>408</v>
      </c>
      <c r="D817" s="19" t="s">
        <v>36</v>
      </c>
      <c r="E817" s="19" t="s">
        <v>30</v>
      </c>
      <c r="F817" s="19"/>
      <c r="G817" s="17">
        <f t="shared" si="240"/>
        <v>1405.2</v>
      </c>
      <c r="H817" s="17">
        <f t="shared" si="240"/>
        <v>1405.2</v>
      </c>
      <c r="I817" s="13">
        <f t="shared" si="233"/>
        <v>100</v>
      </c>
    </row>
    <row r="818" spans="1:10">
      <c r="A818" s="18" t="s">
        <v>14</v>
      </c>
      <c r="B818" s="19" t="s">
        <v>363</v>
      </c>
      <c r="C818" s="19" t="s">
        <v>408</v>
      </c>
      <c r="D818" s="19" t="s">
        <v>36</v>
      </c>
      <c r="E818" s="19" t="s">
        <v>30</v>
      </c>
      <c r="F818" s="19" t="s">
        <v>15</v>
      </c>
      <c r="G818" s="20">
        <v>1405.2</v>
      </c>
      <c r="H818" s="79">
        <v>1405.2</v>
      </c>
      <c r="I818" s="13">
        <f t="shared" si="233"/>
        <v>100</v>
      </c>
    </row>
    <row r="819" spans="1:10" ht="16.5" customHeight="1">
      <c r="A819" s="14" t="s">
        <v>409</v>
      </c>
      <c r="B819" s="15" t="s">
        <v>410</v>
      </c>
      <c r="C819" s="15"/>
      <c r="D819" s="15"/>
      <c r="E819" s="15"/>
      <c r="F819" s="15"/>
      <c r="G819" s="16">
        <f>G823+G831+G862+G914</f>
        <v>6691.5550000000003</v>
      </c>
      <c r="H819" s="16">
        <f>H823+H831+H862+H914</f>
        <v>6659.5</v>
      </c>
      <c r="I819" s="13">
        <f t="shared" si="233"/>
        <v>99.520963363523123</v>
      </c>
    </row>
    <row r="820" spans="1:10">
      <c r="A820" s="14" t="s">
        <v>283</v>
      </c>
      <c r="B820" s="15" t="s">
        <v>410</v>
      </c>
      <c r="C820" s="15"/>
      <c r="D820" s="15"/>
      <c r="E820" s="15"/>
      <c r="F820" s="15" t="s">
        <v>15</v>
      </c>
      <c r="G820" s="16">
        <f>G830+G849+G828+G859+G861</f>
        <v>1213.7</v>
      </c>
      <c r="H820" s="16">
        <f t="shared" ref="H820" si="241">H830+H849+H828+H859+H861</f>
        <v>1213.7</v>
      </c>
      <c r="I820" s="13">
        <f t="shared" si="233"/>
        <v>100</v>
      </c>
    </row>
    <row r="821" spans="1:10">
      <c r="A821" s="14" t="s">
        <v>16</v>
      </c>
      <c r="B821" s="15" t="s">
        <v>410</v>
      </c>
      <c r="C821" s="15"/>
      <c r="D821" s="15"/>
      <c r="E821" s="15"/>
      <c r="F821" s="15" t="s">
        <v>8</v>
      </c>
      <c r="G821" s="16">
        <f>G836+G867+G887+G889+G898+G907+G922+G925+G883+G894+G850+G913+G929</f>
        <v>4387.2</v>
      </c>
      <c r="H821" s="16">
        <f>H836+H867+H887+H889+H898+H907+H922+H925+H883+H894+H850+H913+H929</f>
        <v>4358.0999999999995</v>
      </c>
      <c r="I821" s="13">
        <f t="shared" si="233"/>
        <v>99.336706783369806</v>
      </c>
    </row>
    <row r="822" spans="1:10">
      <c r="A822" s="14" t="s">
        <v>17</v>
      </c>
      <c r="B822" s="15" t="s">
        <v>410</v>
      </c>
      <c r="C822" s="15"/>
      <c r="D822" s="15"/>
      <c r="E822" s="15"/>
      <c r="F822" s="15" t="s">
        <v>9</v>
      </c>
      <c r="G822" s="16">
        <f>G837+G868+G842+G855+G903+G918</f>
        <v>1090.655</v>
      </c>
      <c r="H822" s="16">
        <f>H837+H868+H842+H855+H903+H918</f>
        <v>1087.7</v>
      </c>
      <c r="I822" s="13">
        <f t="shared" si="233"/>
        <v>99.729061893999486</v>
      </c>
    </row>
    <row r="823" spans="1:10">
      <c r="A823" s="14" t="s">
        <v>411</v>
      </c>
      <c r="B823" s="15" t="s">
        <v>410</v>
      </c>
      <c r="C823" s="15" t="s">
        <v>412</v>
      </c>
      <c r="D823" s="15"/>
      <c r="E823" s="15"/>
      <c r="F823" s="15"/>
      <c r="G823" s="16">
        <f t="shared" ref="G823:H825" si="242">G824</f>
        <v>1000.8</v>
      </c>
      <c r="H823" s="16">
        <f t="shared" si="242"/>
        <v>1000.8</v>
      </c>
      <c r="I823" s="13">
        <f t="shared" si="233"/>
        <v>100</v>
      </c>
    </row>
    <row r="824" spans="1:10" ht="25.5" customHeight="1">
      <c r="A824" s="14" t="s">
        <v>23</v>
      </c>
      <c r="B824" s="15" t="s">
        <v>410</v>
      </c>
      <c r="C824" s="15" t="s">
        <v>412</v>
      </c>
      <c r="D824" s="15" t="s">
        <v>24</v>
      </c>
      <c r="E824" s="15"/>
      <c r="F824" s="15"/>
      <c r="G824" s="17">
        <f t="shared" si="242"/>
        <v>1000.8</v>
      </c>
      <c r="H824" s="17">
        <f t="shared" si="242"/>
        <v>1000.8</v>
      </c>
      <c r="I824" s="13">
        <f t="shared" si="233"/>
        <v>100</v>
      </c>
    </row>
    <row r="825" spans="1:10" ht="21.75" customHeight="1">
      <c r="A825" s="50" t="s">
        <v>413</v>
      </c>
      <c r="B825" s="19" t="s">
        <v>410</v>
      </c>
      <c r="C825" s="19" t="s">
        <v>412</v>
      </c>
      <c r="D825" s="32" t="s">
        <v>414</v>
      </c>
      <c r="E825" s="19"/>
      <c r="F825" s="19"/>
      <c r="G825" s="17">
        <f t="shared" si="242"/>
        <v>1000.8</v>
      </c>
      <c r="H825" s="17">
        <f t="shared" si="242"/>
        <v>1000.8</v>
      </c>
      <c r="I825" s="13">
        <f t="shared" si="233"/>
        <v>100</v>
      </c>
    </row>
    <row r="826" spans="1:10" ht="13.5" customHeight="1">
      <c r="A826" s="18" t="s">
        <v>74</v>
      </c>
      <c r="B826" s="19" t="s">
        <v>410</v>
      </c>
      <c r="C826" s="19" t="s">
        <v>412</v>
      </c>
      <c r="D826" s="32" t="s">
        <v>414</v>
      </c>
      <c r="E826" s="19" t="s">
        <v>75</v>
      </c>
      <c r="F826" s="19"/>
      <c r="G826" s="17">
        <f t="shared" ref="G826:H826" si="243">G829+G827</f>
        <v>1000.8</v>
      </c>
      <c r="H826" s="17">
        <f t="shared" si="243"/>
        <v>1000.8</v>
      </c>
      <c r="I826" s="13">
        <f t="shared" si="233"/>
        <v>100</v>
      </c>
    </row>
    <row r="827" spans="1:10" ht="18.75" customHeight="1">
      <c r="A827" s="24" t="s">
        <v>415</v>
      </c>
      <c r="B827" s="19" t="s">
        <v>410</v>
      </c>
      <c r="C827" s="19" t="s">
        <v>412</v>
      </c>
      <c r="D827" s="32" t="s">
        <v>414</v>
      </c>
      <c r="E827" s="19" t="s">
        <v>416</v>
      </c>
      <c r="F827" s="19"/>
      <c r="G827" s="17">
        <f t="shared" ref="G827:H827" si="244">G828</f>
        <v>1000.8</v>
      </c>
      <c r="H827" s="17">
        <f t="shared" si="244"/>
        <v>1000.8</v>
      </c>
      <c r="I827" s="13">
        <f t="shared" si="233"/>
        <v>100</v>
      </c>
    </row>
    <row r="828" spans="1:10">
      <c r="A828" s="56" t="s">
        <v>14</v>
      </c>
      <c r="B828" s="19" t="s">
        <v>410</v>
      </c>
      <c r="C828" s="19" t="s">
        <v>412</v>
      </c>
      <c r="D828" s="32" t="s">
        <v>414</v>
      </c>
      <c r="E828" s="19" t="s">
        <v>416</v>
      </c>
      <c r="F828" s="19" t="s">
        <v>15</v>
      </c>
      <c r="G828" s="17">
        <v>1000.8</v>
      </c>
      <c r="H828" s="17">
        <v>1000.8</v>
      </c>
      <c r="I828" s="13">
        <f t="shared" si="233"/>
        <v>100</v>
      </c>
    </row>
    <row r="829" spans="1:10" ht="27" hidden="1" customHeight="1">
      <c r="A829" s="50" t="s">
        <v>76</v>
      </c>
      <c r="B829" s="19" t="s">
        <v>410</v>
      </c>
      <c r="C829" s="19" t="s">
        <v>412</v>
      </c>
      <c r="D829" s="32" t="s">
        <v>414</v>
      </c>
      <c r="E829" s="19" t="s">
        <v>77</v>
      </c>
      <c r="F829" s="19"/>
      <c r="G829" s="17">
        <f t="shared" ref="G829" si="245">G830</f>
        <v>0</v>
      </c>
      <c r="H829" s="17"/>
      <c r="I829" s="13" t="e">
        <f t="shared" si="233"/>
        <v>#DIV/0!</v>
      </c>
    </row>
    <row r="830" spans="1:10" hidden="1">
      <c r="A830" s="50" t="s">
        <v>14</v>
      </c>
      <c r="B830" s="19" t="s">
        <v>410</v>
      </c>
      <c r="C830" s="19" t="s">
        <v>412</v>
      </c>
      <c r="D830" s="32" t="s">
        <v>414</v>
      </c>
      <c r="E830" s="19" t="s">
        <v>77</v>
      </c>
      <c r="F830" s="19" t="s">
        <v>15</v>
      </c>
      <c r="G830" s="17"/>
      <c r="H830" s="17"/>
      <c r="I830" s="13" t="e">
        <f t="shared" si="233"/>
        <v>#DIV/0!</v>
      </c>
    </row>
    <row r="831" spans="1:10" ht="13.5" customHeight="1">
      <c r="A831" s="14" t="s">
        <v>417</v>
      </c>
      <c r="B831" s="15" t="s">
        <v>410</v>
      </c>
      <c r="C831" s="15" t="s">
        <v>418</v>
      </c>
      <c r="D831" s="15"/>
      <c r="E831" s="15"/>
      <c r="F831" s="15"/>
      <c r="G831" s="16">
        <f t="shared" ref="G831:H831" si="246">G832+G843</f>
        <v>1282.9000000000001</v>
      </c>
      <c r="H831" s="16">
        <f t="shared" si="246"/>
        <v>1279.9000000000001</v>
      </c>
      <c r="I831" s="13">
        <f t="shared" si="233"/>
        <v>99.766154805518752</v>
      </c>
    </row>
    <row r="832" spans="1:10" ht="26.25" customHeight="1">
      <c r="A832" s="14" t="s">
        <v>23</v>
      </c>
      <c r="B832" s="15" t="s">
        <v>410</v>
      </c>
      <c r="C832" s="15" t="s">
        <v>418</v>
      </c>
      <c r="D832" s="15" t="s">
        <v>24</v>
      </c>
      <c r="E832" s="15" t="s">
        <v>64</v>
      </c>
      <c r="F832" s="15"/>
      <c r="G832" s="17">
        <f>G833+G838+G851+G856</f>
        <v>1282.9000000000001</v>
      </c>
      <c r="H832" s="17">
        <f t="shared" ref="H832" si="247">H833+H838+H851+H856</f>
        <v>1279.9000000000001</v>
      </c>
      <c r="I832" s="13">
        <f t="shared" si="233"/>
        <v>99.766154805518752</v>
      </c>
      <c r="J832">
        <f>527.8+46.7</f>
        <v>574.5</v>
      </c>
    </row>
    <row r="833" spans="1:9" ht="50.25" hidden="1" customHeight="1">
      <c r="A833" s="85" t="s">
        <v>419</v>
      </c>
      <c r="B833" s="19" t="s">
        <v>410</v>
      </c>
      <c r="C833" s="19" t="s">
        <v>418</v>
      </c>
      <c r="D833" s="91">
        <v>6500051350</v>
      </c>
      <c r="E833" s="19" t="s">
        <v>64</v>
      </c>
      <c r="F833" s="19"/>
      <c r="G833" s="17">
        <f t="shared" ref="G833:G834" si="248">G834</f>
        <v>0</v>
      </c>
      <c r="H833" s="17"/>
      <c r="I833" s="13" t="e">
        <f t="shared" si="233"/>
        <v>#DIV/0!</v>
      </c>
    </row>
    <row r="834" spans="1:9" hidden="1">
      <c r="A834" s="18" t="s">
        <v>74</v>
      </c>
      <c r="B834" s="19" t="s">
        <v>410</v>
      </c>
      <c r="C834" s="19" t="s">
        <v>418</v>
      </c>
      <c r="D834" s="91">
        <v>6500051350</v>
      </c>
      <c r="E834" s="19" t="s">
        <v>75</v>
      </c>
      <c r="F834" s="19"/>
      <c r="G834" s="17">
        <f t="shared" si="248"/>
        <v>0</v>
      </c>
      <c r="H834" s="17"/>
      <c r="I834" s="13" t="e">
        <f t="shared" si="233"/>
        <v>#DIV/0!</v>
      </c>
    </row>
    <row r="835" spans="1:9" ht="25.5" hidden="1">
      <c r="A835" s="56" t="s">
        <v>76</v>
      </c>
      <c r="B835" s="19" t="s">
        <v>410</v>
      </c>
      <c r="C835" s="19" t="s">
        <v>418</v>
      </c>
      <c r="D835" s="91">
        <v>6500051350</v>
      </c>
      <c r="E835" s="19" t="s">
        <v>77</v>
      </c>
      <c r="F835" s="19"/>
      <c r="G835" s="17">
        <f t="shared" ref="G835" si="249">G836+G837</f>
        <v>0</v>
      </c>
      <c r="H835" s="17"/>
      <c r="I835" s="13" t="e">
        <f t="shared" si="233"/>
        <v>#DIV/0!</v>
      </c>
    </row>
    <row r="836" spans="1:9" hidden="1">
      <c r="A836" s="18" t="s">
        <v>16</v>
      </c>
      <c r="B836" s="19" t="s">
        <v>410</v>
      </c>
      <c r="C836" s="19" t="s">
        <v>418</v>
      </c>
      <c r="D836" s="91">
        <v>6500051350</v>
      </c>
      <c r="E836" s="19" t="s">
        <v>420</v>
      </c>
      <c r="F836" s="19" t="s">
        <v>8</v>
      </c>
      <c r="G836" s="27"/>
      <c r="H836" s="27"/>
      <c r="I836" s="13" t="e">
        <f t="shared" si="233"/>
        <v>#DIV/0!</v>
      </c>
    </row>
    <row r="837" spans="1:9" hidden="1">
      <c r="A837" s="18" t="s">
        <v>17</v>
      </c>
      <c r="B837" s="19" t="s">
        <v>410</v>
      </c>
      <c r="C837" s="19" t="s">
        <v>418</v>
      </c>
      <c r="D837" s="91">
        <v>6500051350</v>
      </c>
      <c r="E837" s="19" t="s">
        <v>77</v>
      </c>
      <c r="F837" s="19" t="s">
        <v>9</v>
      </c>
      <c r="G837" s="20"/>
      <c r="H837" s="20"/>
      <c r="I837" s="13" t="e">
        <f t="shared" si="233"/>
        <v>#DIV/0!</v>
      </c>
    </row>
    <row r="838" spans="1:9" ht="115.5" hidden="1" customHeight="1">
      <c r="A838" s="92" t="s">
        <v>421</v>
      </c>
      <c r="B838" s="19" t="s">
        <v>410</v>
      </c>
      <c r="C838" s="19" t="s">
        <v>418</v>
      </c>
      <c r="D838" s="25" t="s">
        <v>422</v>
      </c>
      <c r="E838" s="25" t="s">
        <v>64</v>
      </c>
      <c r="F838" s="25"/>
      <c r="G838" s="78">
        <f t="shared" ref="G838:H839" si="250">G839</f>
        <v>0</v>
      </c>
      <c r="H838" s="78">
        <f t="shared" si="250"/>
        <v>0</v>
      </c>
      <c r="I838" s="13" t="e">
        <f t="shared" si="233"/>
        <v>#DIV/0!</v>
      </c>
    </row>
    <row r="839" spans="1:9" ht="30" hidden="1" customHeight="1">
      <c r="A839" s="24" t="s">
        <v>74</v>
      </c>
      <c r="B839" s="19" t="s">
        <v>410</v>
      </c>
      <c r="C839" s="19" t="s">
        <v>418</v>
      </c>
      <c r="D839" s="25" t="s">
        <v>422</v>
      </c>
      <c r="E839" s="25" t="s">
        <v>75</v>
      </c>
      <c r="F839" s="25"/>
      <c r="G839" s="78">
        <f t="shared" si="250"/>
        <v>0</v>
      </c>
      <c r="H839" s="78">
        <f t="shared" si="250"/>
        <v>0</v>
      </c>
      <c r="I839" s="13" t="e">
        <f t="shared" si="233"/>
        <v>#DIV/0!</v>
      </c>
    </row>
    <row r="840" spans="1:9" ht="27.75" hidden="1" customHeight="1">
      <c r="A840" s="56" t="s">
        <v>76</v>
      </c>
      <c r="B840" s="19" t="s">
        <v>410</v>
      </c>
      <c r="C840" s="19" t="s">
        <v>418</v>
      </c>
      <c r="D840" s="25" t="s">
        <v>422</v>
      </c>
      <c r="E840" s="25" t="s">
        <v>77</v>
      </c>
      <c r="F840" s="25"/>
      <c r="G840" s="78">
        <f t="shared" ref="G840:H840" si="251">G841+G842</f>
        <v>0</v>
      </c>
      <c r="H840" s="78">
        <f t="shared" si="251"/>
        <v>0</v>
      </c>
      <c r="I840" s="13" t="e">
        <f t="shared" si="233"/>
        <v>#DIV/0!</v>
      </c>
    </row>
    <row r="841" spans="1:9" ht="22.5" hidden="1" customHeight="1">
      <c r="A841" s="24" t="s">
        <v>16</v>
      </c>
      <c r="B841" s="19" t="s">
        <v>410</v>
      </c>
      <c r="C841" s="19" t="s">
        <v>418</v>
      </c>
      <c r="D841" s="25" t="s">
        <v>422</v>
      </c>
      <c r="E841" s="25" t="s">
        <v>420</v>
      </c>
      <c r="F841" s="25" t="s">
        <v>8</v>
      </c>
      <c r="G841" s="22"/>
      <c r="H841" s="22"/>
      <c r="I841" s="13" t="e">
        <f t="shared" si="233"/>
        <v>#DIV/0!</v>
      </c>
    </row>
    <row r="842" spans="1:9" ht="19.5" hidden="1" customHeight="1">
      <c r="A842" s="24" t="s">
        <v>17</v>
      </c>
      <c r="B842" s="19" t="s">
        <v>410</v>
      </c>
      <c r="C842" s="19" t="s">
        <v>418</v>
      </c>
      <c r="D842" s="25" t="s">
        <v>422</v>
      </c>
      <c r="E842" s="25" t="s">
        <v>77</v>
      </c>
      <c r="F842" s="25" t="s">
        <v>9</v>
      </c>
      <c r="G842" s="23"/>
      <c r="H842" s="23"/>
      <c r="I842" s="13" t="e">
        <f t="shared" ref="I842:I905" si="252">H842/G842*100</f>
        <v>#DIV/0!</v>
      </c>
    </row>
    <row r="843" spans="1:9" ht="22.5" hidden="1" customHeight="1">
      <c r="A843" s="48" t="s">
        <v>202</v>
      </c>
      <c r="B843" s="19" t="s">
        <v>410</v>
      </c>
      <c r="C843" s="19" t="s">
        <v>418</v>
      </c>
      <c r="D843" s="62" t="s">
        <v>203</v>
      </c>
      <c r="E843" s="19"/>
      <c r="F843" s="19"/>
      <c r="G843" s="17">
        <f t="shared" ref="G843:G847" si="253">G844</f>
        <v>0</v>
      </c>
      <c r="H843" s="17"/>
      <c r="I843" s="13" t="e">
        <f t="shared" si="252"/>
        <v>#DIV/0!</v>
      </c>
    </row>
    <row r="844" spans="1:9" ht="38.25" hidden="1">
      <c r="A844" s="24" t="s">
        <v>423</v>
      </c>
      <c r="B844" s="19" t="s">
        <v>410</v>
      </c>
      <c r="C844" s="19" t="s">
        <v>418</v>
      </c>
      <c r="D844" s="25" t="s">
        <v>424</v>
      </c>
      <c r="E844" s="19"/>
      <c r="F844" s="19"/>
      <c r="G844" s="17">
        <f t="shared" si="253"/>
        <v>0</v>
      </c>
      <c r="H844" s="17"/>
      <c r="I844" s="13" t="e">
        <f t="shared" si="252"/>
        <v>#DIV/0!</v>
      </c>
    </row>
    <row r="845" spans="1:9" ht="103.5" hidden="1" customHeight="1">
      <c r="A845" s="82" t="s">
        <v>425</v>
      </c>
      <c r="B845" s="19" t="s">
        <v>410</v>
      </c>
      <c r="C845" s="19" t="s">
        <v>418</v>
      </c>
      <c r="D845" s="25" t="s">
        <v>426</v>
      </c>
      <c r="E845" s="19"/>
      <c r="F845" s="19"/>
      <c r="G845" s="17">
        <f t="shared" si="253"/>
        <v>0</v>
      </c>
      <c r="H845" s="17"/>
      <c r="I845" s="13" t="e">
        <f t="shared" si="252"/>
        <v>#DIV/0!</v>
      </c>
    </row>
    <row r="846" spans="1:9" hidden="1">
      <c r="A846" s="24" t="s">
        <v>134</v>
      </c>
      <c r="B846" s="19" t="s">
        <v>410</v>
      </c>
      <c r="C846" s="19" t="s">
        <v>418</v>
      </c>
      <c r="D846" s="25" t="s">
        <v>427</v>
      </c>
      <c r="E846" s="19"/>
      <c r="F846" s="19"/>
      <c r="G846" s="17">
        <f t="shared" si="253"/>
        <v>0</v>
      </c>
      <c r="H846" s="17"/>
      <c r="I846" s="13" t="e">
        <f t="shared" si="252"/>
        <v>#DIV/0!</v>
      </c>
    </row>
    <row r="847" spans="1:9" ht="29.25" hidden="1" customHeight="1">
      <c r="A847" s="24" t="s">
        <v>74</v>
      </c>
      <c r="B847" s="19" t="s">
        <v>410</v>
      </c>
      <c r="C847" s="19" t="s">
        <v>418</v>
      </c>
      <c r="D847" s="25" t="s">
        <v>427</v>
      </c>
      <c r="E847" s="25" t="s">
        <v>75</v>
      </c>
      <c r="F847" s="25"/>
      <c r="G847" s="17">
        <f t="shared" si="253"/>
        <v>0</v>
      </c>
      <c r="H847" s="17"/>
      <c r="I847" s="13" t="e">
        <f t="shared" si="252"/>
        <v>#DIV/0!</v>
      </c>
    </row>
    <row r="848" spans="1:9" ht="44.25" hidden="1" customHeight="1">
      <c r="A848" s="56" t="s">
        <v>76</v>
      </c>
      <c r="B848" s="19" t="s">
        <v>410</v>
      </c>
      <c r="C848" s="19" t="s">
        <v>418</v>
      </c>
      <c r="D848" s="25" t="s">
        <v>427</v>
      </c>
      <c r="E848" s="25" t="s">
        <v>77</v>
      </c>
      <c r="F848" s="25"/>
      <c r="G848" s="17">
        <f t="shared" ref="G848" si="254">G849+G850</f>
        <v>0</v>
      </c>
      <c r="H848" s="17"/>
      <c r="I848" s="13" t="e">
        <f t="shared" si="252"/>
        <v>#DIV/0!</v>
      </c>
    </row>
    <row r="849" spans="1:9" hidden="1">
      <c r="A849" s="56" t="s">
        <v>14</v>
      </c>
      <c r="B849" s="19" t="s">
        <v>410</v>
      </c>
      <c r="C849" s="19" t="s">
        <v>418</v>
      </c>
      <c r="D849" s="25" t="s">
        <v>427</v>
      </c>
      <c r="E849" s="25" t="s">
        <v>77</v>
      </c>
      <c r="F849" s="25" t="s">
        <v>15</v>
      </c>
      <c r="G849" s="27"/>
      <c r="H849" s="27"/>
      <c r="I849" s="13" t="e">
        <f t="shared" si="252"/>
        <v>#DIV/0!</v>
      </c>
    </row>
    <row r="850" spans="1:9" hidden="1">
      <c r="A850" s="56" t="s">
        <v>16</v>
      </c>
      <c r="B850" s="19" t="s">
        <v>410</v>
      </c>
      <c r="C850" s="19" t="s">
        <v>418</v>
      </c>
      <c r="D850" s="25" t="s">
        <v>427</v>
      </c>
      <c r="E850" s="25" t="s">
        <v>77</v>
      </c>
      <c r="F850" s="25" t="s">
        <v>8</v>
      </c>
      <c r="G850" s="27"/>
      <c r="H850" s="27"/>
      <c r="I850" s="13" t="e">
        <f t="shared" si="252"/>
        <v>#DIV/0!</v>
      </c>
    </row>
    <row r="851" spans="1:9" ht="65.25" customHeight="1">
      <c r="A851" s="24" t="s">
        <v>428</v>
      </c>
      <c r="B851" s="25" t="s">
        <v>410</v>
      </c>
      <c r="C851" s="25" t="s">
        <v>418</v>
      </c>
      <c r="D851" s="25" t="s">
        <v>429</v>
      </c>
      <c r="E851" s="25"/>
      <c r="F851" s="25"/>
      <c r="G851" s="78">
        <f t="shared" ref="G851:H852" si="255">G852</f>
        <v>1070</v>
      </c>
      <c r="H851" s="78">
        <f t="shared" si="255"/>
        <v>1067</v>
      </c>
      <c r="I851" s="13">
        <f t="shared" si="252"/>
        <v>99.719626168224295</v>
      </c>
    </row>
    <row r="852" spans="1:9" ht="27.75" customHeight="1">
      <c r="A852" s="24" t="s">
        <v>74</v>
      </c>
      <c r="B852" s="25" t="s">
        <v>410</v>
      </c>
      <c r="C852" s="25" t="s">
        <v>418</v>
      </c>
      <c r="D852" s="25" t="s">
        <v>429</v>
      </c>
      <c r="E852" s="25" t="s">
        <v>75</v>
      </c>
      <c r="F852" s="25"/>
      <c r="G852" s="78">
        <f t="shared" si="255"/>
        <v>1070</v>
      </c>
      <c r="H852" s="78">
        <f t="shared" si="255"/>
        <v>1067</v>
      </c>
      <c r="I852" s="13">
        <f t="shared" si="252"/>
        <v>99.719626168224295</v>
      </c>
    </row>
    <row r="853" spans="1:9" ht="25.5">
      <c r="A853" s="56" t="s">
        <v>430</v>
      </c>
      <c r="B853" s="25" t="s">
        <v>410</v>
      </c>
      <c r="C853" s="25" t="s">
        <v>418</v>
      </c>
      <c r="D853" s="25" t="s">
        <v>429</v>
      </c>
      <c r="E853" s="25" t="s">
        <v>77</v>
      </c>
      <c r="F853" s="25"/>
      <c r="G853" s="78">
        <f t="shared" ref="G853:H853" si="256">G855</f>
        <v>1070</v>
      </c>
      <c r="H853" s="78">
        <f t="shared" si="256"/>
        <v>1067</v>
      </c>
      <c r="I853" s="13">
        <f t="shared" si="252"/>
        <v>99.719626168224295</v>
      </c>
    </row>
    <row r="854" spans="1:9" hidden="1">
      <c r="A854" s="24" t="s">
        <v>16</v>
      </c>
      <c r="B854" s="25" t="s">
        <v>410</v>
      </c>
      <c r="C854" s="25" t="s">
        <v>418</v>
      </c>
      <c r="D854" s="25" t="s">
        <v>431</v>
      </c>
      <c r="E854" s="25" t="s">
        <v>420</v>
      </c>
      <c r="F854" s="25" t="s">
        <v>8</v>
      </c>
      <c r="G854" s="79"/>
      <c r="H854" s="79"/>
      <c r="I854" s="13" t="e">
        <f t="shared" si="252"/>
        <v>#DIV/0!</v>
      </c>
    </row>
    <row r="855" spans="1:9">
      <c r="A855" s="24" t="s">
        <v>17</v>
      </c>
      <c r="B855" s="25" t="s">
        <v>410</v>
      </c>
      <c r="C855" s="25" t="s">
        <v>418</v>
      </c>
      <c r="D855" s="25" t="s">
        <v>429</v>
      </c>
      <c r="E855" s="25" t="s">
        <v>77</v>
      </c>
      <c r="F855" s="25" t="s">
        <v>9</v>
      </c>
      <c r="G855" s="79">
        <v>1070</v>
      </c>
      <c r="H855" s="79">
        <v>1067</v>
      </c>
      <c r="I855" s="13">
        <f t="shared" si="252"/>
        <v>99.719626168224295</v>
      </c>
    </row>
    <row r="856" spans="1:9" ht="44.25" customHeight="1">
      <c r="A856" s="131" t="s">
        <v>578</v>
      </c>
      <c r="B856" s="132" t="s">
        <v>410</v>
      </c>
      <c r="C856" s="132" t="s">
        <v>418</v>
      </c>
      <c r="D856" s="132" t="s">
        <v>63</v>
      </c>
      <c r="E856" s="132"/>
      <c r="F856" s="132"/>
      <c r="G856" s="79">
        <f>G857</f>
        <v>212.9</v>
      </c>
      <c r="H856" s="79">
        <f t="shared" ref="H856:H858" si="257">H857</f>
        <v>212.9</v>
      </c>
      <c r="I856" s="13">
        <f t="shared" si="252"/>
        <v>100</v>
      </c>
    </row>
    <row r="857" spans="1:9" ht="25.5">
      <c r="A857" s="131" t="s">
        <v>74</v>
      </c>
      <c r="B857" s="132" t="s">
        <v>410</v>
      </c>
      <c r="C857" s="132" t="s">
        <v>418</v>
      </c>
      <c r="D857" s="132" t="s">
        <v>63</v>
      </c>
      <c r="E857" s="132" t="s">
        <v>75</v>
      </c>
      <c r="F857" s="132"/>
      <c r="G857" s="79">
        <f>G858+G860</f>
        <v>212.9</v>
      </c>
      <c r="H857" s="79">
        <f t="shared" ref="H857" si="258">H858+H860</f>
        <v>212.9</v>
      </c>
      <c r="I857" s="13">
        <f t="shared" si="252"/>
        <v>100</v>
      </c>
    </row>
    <row r="858" spans="1:9" ht="28.5" hidden="1" customHeight="1">
      <c r="A858" s="133" t="s">
        <v>76</v>
      </c>
      <c r="B858" s="132" t="s">
        <v>410</v>
      </c>
      <c r="C858" s="132" t="s">
        <v>418</v>
      </c>
      <c r="D858" s="132" t="s">
        <v>63</v>
      </c>
      <c r="E858" s="132" t="s">
        <v>77</v>
      </c>
      <c r="F858" s="132"/>
      <c r="G858" s="79">
        <f>G859</f>
        <v>0</v>
      </c>
      <c r="H858" s="79">
        <f t="shared" si="257"/>
        <v>0</v>
      </c>
      <c r="I858" s="13" t="e">
        <f t="shared" si="252"/>
        <v>#DIV/0!</v>
      </c>
    </row>
    <row r="859" spans="1:9" hidden="1">
      <c r="A859" s="131" t="s">
        <v>14</v>
      </c>
      <c r="B859" s="132" t="s">
        <v>410</v>
      </c>
      <c r="C859" s="132" t="s">
        <v>418</v>
      </c>
      <c r="D859" s="132" t="s">
        <v>63</v>
      </c>
      <c r="E859" s="132" t="s">
        <v>77</v>
      </c>
      <c r="F859" s="132" t="s">
        <v>15</v>
      </c>
      <c r="G859" s="79"/>
      <c r="H859" s="79">
        <v>0</v>
      </c>
      <c r="I859" s="13" t="e">
        <f t="shared" si="252"/>
        <v>#DIV/0!</v>
      </c>
    </row>
    <row r="860" spans="1:9" ht="17.25" customHeight="1">
      <c r="A860" s="131" t="s">
        <v>608</v>
      </c>
      <c r="B860" s="132" t="s">
        <v>410</v>
      </c>
      <c r="C860" s="132" t="s">
        <v>418</v>
      </c>
      <c r="D860" s="132" t="s">
        <v>63</v>
      </c>
      <c r="E860" s="132" t="s">
        <v>609</v>
      </c>
      <c r="F860" s="132"/>
      <c r="G860" s="79">
        <f>G861</f>
        <v>212.9</v>
      </c>
      <c r="H860" s="79">
        <f t="shared" ref="H860" si="259">H861</f>
        <v>212.9</v>
      </c>
      <c r="I860" s="13">
        <f t="shared" si="252"/>
        <v>100</v>
      </c>
    </row>
    <row r="861" spans="1:9">
      <c r="A861" s="131" t="s">
        <v>14</v>
      </c>
      <c r="B861" s="132" t="s">
        <v>410</v>
      </c>
      <c r="C861" s="132" t="s">
        <v>418</v>
      </c>
      <c r="D861" s="132" t="s">
        <v>63</v>
      </c>
      <c r="E861" s="132" t="s">
        <v>609</v>
      </c>
      <c r="F861" s="132" t="s">
        <v>15</v>
      </c>
      <c r="G861" s="79">
        <v>212.9</v>
      </c>
      <c r="H861" s="79">
        <v>212.9</v>
      </c>
      <c r="I861" s="13">
        <f t="shared" si="252"/>
        <v>100</v>
      </c>
    </row>
    <row r="862" spans="1:9">
      <c r="A862" s="14" t="s">
        <v>432</v>
      </c>
      <c r="B862" s="15" t="s">
        <v>410</v>
      </c>
      <c r="C862" s="15" t="s">
        <v>433</v>
      </c>
      <c r="D862" s="15"/>
      <c r="E862" s="15"/>
      <c r="F862" s="15"/>
      <c r="G862" s="16">
        <f t="shared" ref="G862:H862" si="260">G863</f>
        <v>3316.4</v>
      </c>
      <c r="H862" s="16">
        <f t="shared" si="260"/>
        <v>3287.2999999999997</v>
      </c>
      <c r="I862" s="13">
        <f t="shared" si="252"/>
        <v>99.122542515981166</v>
      </c>
    </row>
    <row r="863" spans="1:9" ht="24">
      <c r="A863" s="69" t="s">
        <v>23</v>
      </c>
      <c r="B863" s="15" t="s">
        <v>410</v>
      </c>
      <c r="C863" s="15" t="s">
        <v>433</v>
      </c>
      <c r="D863" s="93" t="s">
        <v>24</v>
      </c>
      <c r="E863" s="15"/>
      <c r="F863" s="15"/>
      <c r="G863" s="16">
        <f>G864+G884+G895+G904+G880+G890+G899+G909</f>
        <v>3316.4</v>
      </c>
      <c r="H863" s="16">
        <f>H864+H884+H895+H904+H880+H890+H899+H909</f>
        <v>3287.2999999999997</v>
      </c>
      <c r="I863" s="13">
        <f t="shared" si="252"/>
        <v>99.122542515981166</v>
      </c>
    </row>
    <row r="864" spans="1:9" ht="48" hidden="1" customHeight="1">
      <c r="A864" s="28" t="s">
        <v>434</v>
      </c>
      <c r="B864" s="19" t="s">
        <v>410</v>
      </c>
      <c r="C864" s="19" t="s">
        <v>433</v>
      </c>
      <c r="D864" s="94" t="s">
        <v>435</v>
      </c>
      <c r="E864" s="19"/>
      <c r="F864" s="19"/>
      <c r="G864" s="17">
        <f t="shared" ref="G864:G865" si="261">G865</f>
        <v>0</v>
      </c>
      <c r="H864" s="17"/>
      <c r="I864" s="13" t="e">
        <f t="shared" si="252"/>
        <v>#DIV/0!</v>
      </c>
    </row>
    <row r="865" spans="1:9" hidden="1">
      <c r="A865" s="28" t="s">
        <v>74</v>
      </c>
      <c r="B865" s="19" t="s">
        <v>410</v>
      </c>
      <c r="C865" s="19" t="s">
        <v>433</v>
      </c>
      <c r="D865" s="94" t="s">
        <v>435</v>
      </c>
      <c r="E865" s="19" t="s">
        <v>75</v>
      </c>
      <c r="F865" s="19"/>
      <c r="G865" s="17">
        <f t="shared" si="261"/>
        <v>0</v>
      </c>
      <c r="H865" s="17"/>
      <c r="I865" s="13" t="e">
        <f t="shared" si="252"/>
        <v>#DIV/0!</v>
      </c>
    </row>
    <row r="866" spans="1:9" ht="24" hidden="1">
      <c r="A866" s="28" t="s">
        <v>430</v>
      </c>
      <c r="B866" s="19" t="s">
        <v>410</v>
      </c>
      <c r="C866" s="19" t="s">
        <v>433</v>
      </c>
      <c r="D866" s="94" t="s">
        <v>435</v>
      </c>
      <c r="E866" s="19" t="s">
        <v>420</v>
      </c>
      <c r="F866" s="19"/>
      <c r="G866" s="17">
        <f t="shared" ref="G866" si="262">G867+G868</f>
        <v>0</v>
      </c>
      <c r="H866" s="17"/>
      <c r="I866" s="13" t="e">
        <f t="shared" si="252"/>
        <v>#DIV/0!</v>
      </c>
    </row>
    <row r="867" spans="1:9" hidden="1">
      <c r="A867" s="95" t="s">
        <v>16</v>
      </c>
      <c r="B867" s="19" t="s">
        <v>410</v>
      </c>
      <c r="C867" s="19" t="s">
        <v>433</v>
      </c>
      <c r="D867" s="96" t="s">
        <v>435</v>
      </c>
      <c r="E867" s="19" t="s">
        <v>420</v>
      </c>
      <c r="F867" s="19" t="s">
        <v>8</v>
      </c>
      <c r="G867" s="97"/>
      <c r="H867" s="97"/>
      <c r="I867" s="13" t="e">
        <f t="shared" si="252"/>
        <v>#DIV/0!</v>
      </c>
    </row>
    <row r="868" spans="1:9" hidden="1">
      <c r="A868" s="95" t="s">
        <v>17</v>
      </c>
      <c r="B868" s="19" t="s">
        <v>410</v>
      </c>
      <c r="C868" s="19" t="s">
        <v>433</v>
      </c>
      <c r="D868" s="96" t="s">
        <v>435</v>
      </c>
      <c r="E868" s="19" t="s">
        <v>420</v>
      </c>
      <c r="F868" s="19" t="s">
        <v>9</v>
      </c>
      <c r="G868" s="97"/>
      <c r="H868" s="97"/>
      <c r="I868" s="13" t="e">
        <f t="shared" si="252"/>
        <v>#DIV/0!</v>
      </c>
    </row>
    <row r="869" spans="1:9" ht="152.25" hidden="1" customHeight="1">
      <c r="A869" s="42" t="s">
        <v>436</v>
      </c>
      <c r="B869" s="19" t="s">
        <v>410</v>
      </c>
      <c r="C869" s="19" t="s">
        <v>433</v>
      </c>
      <c r="D869" s="98" t="s">
        <v>437</v>
      </c>
      <c r="E869" s="19"/>
      <c r="F869" s="19"/>
      <c r="G869" s="17">
        <f>G870</f>
        <v>0</v>
      </c>
      <c r="H869" s="17"/>
      <c r="I869" s="13" t="e">
        <f t="shared" si="252"/>
        <v>#DIV/0!</v>
      </c>
    </row>
    <row r="870" spans="1:9" hidden="1">
      <c r="A870" s="28" t="s">
        <v>74</v>
      </c>
      <c r="B870" s="19" t="s">
        <v>410</v>
      </c>
      <c r="C870" s="19" t="s">
        <v>433</v>
      </c>
      <c r="D870" s="98" t="s">
        <v>437</v>
      </c>
      <c r="E870" s="19" t="s">
        <v>75</v>
      </c>
      <c r="F870" s="19"/>
      <c r="G870" s="17">
        <f>G871+G879</f>
        <v>0</v>
      </c>
      <c r="H870" s="17"/>
      <c r="I870" s="13" t="e">
        <f t="shared" si="252"/>
        <v>#DIV/0!</v>
      </c>
    </row>
    <row r="871" spans="1:9" ht="24" hidden="1" customHeight="1">
      <c r="A871" s="28" t="s">
        <v>76</v>
      </c>
      <c r="B871" s="19" t="s">
        <v>410</v>
      </c>
      <c r="C871" s="19" t="s">
        <v>433</v>
      </c>
      <c r="D871" s="98" t="s">
        <v>437</v>
      </c>
      <c r="E871" s="19" t="s">
        <v>77</v>
      </c>
      <c r="F871" s="19"/>
      <c r="G871" s="17">
        <f>G872</f>
        <v>0</v>
      </c>
      <c r="H871" s="17"/>
      <c r="I871" s="13" t="e">
        <f t="shared" si="252"/>
        <v>#DIV/0!</v>
      </c>
    </row>
    <row r="872" spans="1:9" hidden="1">
      <c r="A872" s="28" t="s">
        <v>16</v>
      </c>
      <c r="B872" s="19" t="s">
        <v>410</v>
      </c>
      <c r="C872" s="19" t="s">
        <v>433</v>
      </c>
      <c r="D872" s="98" t="s">
        <v>437</v>
      </c>
      <c r="E872" s="19" t="s">
        <v>77</v>
      </c>
      <c r="F872" s="19" t="s">
        <v>8</v>
      </c>
      <c r="G872" s="20"/>
      <c r="H872" s="20"/>
      <c r="I872" s="13" t="e">
        <f t="shared" si="252"/>
        <v>#DIV/0!</v>
      </c>
    </row>
    <row r="873" spans="1:9" ht="168" hidden="1">
      <c r="A873" s="28" t="s">
        <v>438</v>
      </c>
      <c r="B873" s="19" t="s">
        <v>410</v>
      </c>
      <c r="C873" s="19" t="s">
        <v>433</v>
      </c>
      <c r="D873" s="98" t="s">
        <v>437</v>
      </c>
      <c r="E873" s="19"/>
      <c r="F873" s="19"/>
      <c r="G873" s="17">
        <f t="shared" ref="G873:G876" si="263">G874</f>
        <v>0</v>
      </c>
      <c r="H873" s="17"/>
      <c r="I873" s="13" t="e">
        <f t="shared" si="252"/>
        <v>#DIV/0!</v>
      </c>
    </row>
    <row r="874" spans="1:9" hidden="1">
      <c r="A874" s="28" t="s">
        <v>74</v>
      </c>
      <c r="B874" s="19" t="s">
        <v>410</v>
      </c>
      <c r="C874" s="19" t="s">
        <v>433</v>
      </c>
      <c r="D874" s="98" t="s">
        <v>437</v>
      </c>
      <c r="E874" s="19" t="s">
        <v>75</v>
      </c>
      <c r="F874" s="19"/>
      <c r="G874" s="17">
        <f t="shared" si="263"/>
        <v>0</v>
      </c>
      <c r="H874" s="17"/>
      <c r="I874" s="13" t="e">
        <f t="shared" si="252"/>
        <v>#DIV/0!</v>
      </c>
    </row>
    <row r="875" spans="1:9" ht="24" hidden="1">
      <c r="A875" s="28" t="s">
        <v>342</v>
      </c>
      <c r="B875" s="19" t="s">
        <v>410</v>
      </c>
      <c r="C875" s="19" t="s">
        <v>433</v>
      </c>
      <c r="D875" s="98" t="s">
        <v>437</v>
      </c>
      <c r="E875" s="19" t="s">
        <v>77</v>
      </c>
      <c r="F875" s="19"/>
      <c r="G875" s="17">
        <f t="shared" si="263"/>
        <v>0</v>
      </c>
      <c r="H875" s="17"/>
      <c r="I875" s="13" t="e">
        <f t="shared" si="252"/>
        <v>#DIV/0!</v>
      </c>
    </row>
    <row r="876" spans="1:9" ht="36" hidden="1">
      <c r="A876" s="28" t="s">
        <v>439</v>
      </c>
      <c r="B876" s="19" t="s">
        <v>410</v>
      </c>
      <c r="C876" s="19" t="s">
        <v>433</v>
      </c>
      <c r="D876" s="98" t="s">
        <v>437</v>
      </c>
      <c r="E876" s="19" t="s">
        <v>440</v>
      </c>
      <c r="F876" s="19"/>
      <c r="G876" s="17">
        <f t="shared" si="263"/>
        <v>0</v>
      </c>
      <c r="H876" s="17"/>
      <c r="I876" s="13" t="e">
        <f t="shared" si="252"/>
        <v>#DIV/0!</v>
      </c>
    </row>
    <row r="877" spans="1:9" hidden="1">
      <c r="A877" s="28" t="s">
        <v>16</v>
      </c>
      <c r="B877" s="19" t="s">
        <v>410</v>
      </c>
      <c r="C877" s="19" t="s">
        <v>433</v>
      </c>
      <c r="D877" s="98" t="s">
        <v>437</v>
      </c>
      <c r="E877" s="19" t="s">
        <v>440</v>
      </c>
      <c r="F877" s="19" t="s">
        <v>8</v>
      </c>
      <c r="G877" s="99"/>
      <c r="H877" s="99"/>
      <c r="I877" s="13" t="e">
        <f t="shared" si="252"/>
        <v>#DIV/0!</v>
      </c>
    </row>
    <row r="878" spans="1:9" ht="24" hidden="1">
      <c r="A878" s="28" t="s">
        <v>430</v>
      </c>
      <c r="B878" s="19" t="s">
        <v>410</v>
      </c>
      <c r="C878" s="19" t="s">
        <v>433</v>
      </c>
      <c r="D878" s="98" t="s">
        <v>437</v>
      </c>
      <c r="E878" s="19" t="s">
        <v>420</v>
      </c>
      <c r="F878" s="19"/>
      <c r="G878" s="17">
        <f>G879</f>
        <v>0</v>
      </c>
      <c r="H878" s="17"/>
      <c r="I878" s="13" t="e">
        <f t="shared" si="252"/>
        <v>#DIV/0!</v>
      </c>
    </row>
    <row r="879" spans="1:9" hidden="1">
      <c r="A879" s="28" t="s">
        <v>16</v>
      </c>
      <c r="B879" s="19" t="s">
        <v>410</v>
      </c>
      <c r="C879" s="19" t="s">
        <v>433</v>
      </c>
      <c r="D879" s="98" t="s">
        <v>437</v>
      </c>
      <c r="E879" s="19" t="s">
        <v>420</v>
      </c>
      <c r="F879" s="19" t="s">
        <v>8</v>
      </c>
      <c r="G879" s="20"/>
      <c r="H879" s="20"/>
      <c r="I879" s="13" t="e">
        <f t="shared" si="252"/>
        <v>#DIV/0!</v>
      </c>
    </row>
    <row r="880" spans="1:9" ht="36.75" hidden="1" customHeight="1">
      <c r="A880" s="45" t="s">
        <v>441</v>
      </c>
      <c r="B880" s="19" t="s">
        <v>410</v>
      </c>
      <c r="C880" s="19" t="s">
        <v>433</v>
      </c>
      <c r="D880" s="100" t="s">
        <v>442</v>
      </c>
      <c r="E880" s="25"/>
      <c r="F880" s="25"/>
      <c r="G880" s="78">
        <f t="shared" ref="G880:G882" si="264">G881</f>
        <v>0</v>
      </c>
      <c r="H880" s="78"/>
      <c r="I880" s="13" t="e">
        <f t="shared" si="252"/>
        <v>#DIV/0!</v>
      </c>
    </row>
    <row r="881" spans="1:9" ht="25.5" hidden="1">
      <c r="A881" s="45" t="s">
        <v>74</v>
      </c>
      <c r="B881" s="19" t="s">
        <v>410</v>
      </c>
      <c r="C881" s="19" t="s">
        <v>433</v>
      </c>
      <c r="D881" s="100" t="s">
        <v>442</v>
      </c>
      <c r="E881" s="25" t="s">
        <v>75</v>
      </c>
      <c r="F881" s="25"/>
      <c r="G881" s="78">
        <f t="shared" si="264"/>
        <v>0</v>
      </c>
      <c r="H881" s="78"/>
      <c r="I881" s="13" t="e">
        <f t="shared" si="252"/>
        <v>#DIV/0!</v>
      </c>
    </row>
    <row r="882" spans="1:9" ht="27" hidden="1" customHeight="1">
      <c r="A882" s="45" t="s">
        <v>76</v>
      </c>
      <c r="B882" s="19" t="s">
        <v>410</v>
      </c>
      <c r="C882" s="19" t="s">
        <v>433</v>
      </c>
      <c r="D882" s="100" t="s">
        <v>442</v>
      </c>
      <c r="E882" s="25" t="s">
        <v>77</v>
      </c>
      <c r="F882" s="25"/>
      <c r="G882" s="78">
        <f t="shared" si="264"/>
        <v>0</v>
      </c>
      <c r="H882" s="78"/>
      <c r="I882" s="13" t="e">
        <f t="shared" si="252"/>
        <v>#DIV/0!</v>
      </c>
    </row>
    <row r="883" spans="1:9" hidden="1">
      <c r="A883" s="45" t="s">
        <v>16</v>
      </c>
      <c r="B883" s="19" t="s">
        <v>410</v>
      </c>
      <c r="C883" s="19" t="s">
        <v>433</v>
      </c>
      <c r="D883" s="100" t="s">
        <v>442</v>
      </c>
      <c r="E883" s="25" t="s">
        <v>77</v>
      </c>
      <c r="F883" s="25" t="s">
        <v>8</v>
      </c>
      <c r="G883" s="79"/>
      <c r="H883" s="79"/>
      <c r="I883" s="13" t="e">
        <f t="shared" si="252"/>
        <v>#DIV/0!</v>
      </c>
    </row>
    <row r="884" spans="1:9" ht="36" customHeight="1">
      <c r="A884" s="28" t="s">
        <v>443</v>
      </c>
      <c r="B884" s="19" t="s">
        <v>410</v>
      </c>
      <c r="C884" s="19" t="s">
        <v>433</v>
      </c>
      <c r="D884" s="100" t="s">
        <v>444</v>
      </c>
      <c r="E884" s="19"/>
      <c r="F884" s="19"/>
      <c r="G884" s="17">
        <f t="shared" ref="G884:H884" si="265">G885</f>
        <v>1725.1</v>
      </c>
      <c r="H884" s="17">
        <f t="shared" si="265"/>
        <v>1713.1999999999998</v>
      </c>
      <c r="I884" s="13">
        <f t="shared" si="252"/>
        <v>99.310184916816411</v>
      </c>
    </row>
    <row r="885" spans="1:9" ht="12" customHeight="1">
      <c r="A885" s="28" t="s">
        <v>74</v>
      </c>
      <c r="B885" s="19" t="s">
        <v>410</v>
      </c>
      <c r="C885" s="19" t="s">
        <v>433</v>
      </c>
      <c r="D885" s="100" t="s">
        <v>444</v>
      </c>
      <c r="E885" s="19" t="s">
        <v>75</v>
      </c>
      <c r="F885" s="19"/>
      <c r="G885" s="17">
        <f t="shared" ref="G885:H885" si="266">G886+G888</f>
        <v>1725.1</v>
      </c>
      <c r="H885" s="17">
        <f t="shared" si="266"/>
        <v>1713.1999999999998</v>
      </c>
      <c r="I885" s="13">
        <f t="shared" si="252"/>
        <v>99.310184916816411</v>
      </c>
    </row>
    <row r="886" spans="1:9" ht="27" customHeight="1">
      <c r="A886" s="28" t="s">
        <v>430</v>
      </c>
      <c r="B886" s="19" t="s">
        <v>410</v>
      </c>
      <c r="C886" s="19" t="s">
        <v>433</v>
      </c>
      <c r="D886" s="100" t="s">
        <v>444</v>
      </c>
      <c r="E886" s="19" t="s">
        <v>420</v>
      </c>
      <c r="F886" s="19"/>
      <c r="G886" s="17">
        <f t="shared" ref="G886:H886" si="267">G887</f>
        <v>1117.0999999999999</v>
      </c>
      <c r="H886" s="17">
        <f t="shared" si="267"/>
        <v>1108.3</v>
      </c>
      <c r="I886" s="13">
        <f t="shared" si="252"/>
        <v>99.212245994091859</v>
      </c>
    </row>
    <row r="887" spans="1:9">
      <c r="A887" s="28" t="s">
        <v>16</v>
      </c>
      <c r="B887" s="19" t="s">
        <v>410</v>
      </c>
      <c r="C887" s="19" t="s">
        <v>433</v>
      </c>
      <c r="D887" s="100" t="s">
        <v>444</v>
      </c>
      <c r="E887" s="19" t="s">
        <v>420</v>
      </c>
      <c r="F887" s="19" t="s">
        <v>8</v>
      </c>
      <c r="G887" s="79">
        <v>1117.0999999999999</v>
      </c>
      <c r="H887" s="79">
        <v>1108.3</v>
      </c>
      <c r="I887" s="13">
        <f t="shared" si="252"/>
        <v>99.212245994091859</v>
      </c>
    </row>
    <row r="888" spans="1:9" ht="24.75" customHeight="1">
      <c r="A888" s="28" t="s">
        <v>342</v>
      </c>
      <c r="B888" s="19" t="s">
        <v>410</v>
      </c>
      <c r="C888" s="19" t="s">
        <v>433</v>
      </c>
      <c r="D888" s="100" t="s">
        <v>444</v>
      </c>
      <c r="E888" s="19" t="s">
        <v>77</v>
      </c>
      <c r="F888" s="19"/>
      <c r="G888" s="17">
        <f t="shared" ref="G888:H888" si="268">G889</f>
        <v>608</v>
      </c>
      <c r="H888" s="17">
        <f t="shared" si="268"/>
        <v>604.9</v>
      </c>
      <c r="I888" s="13">
        <f t="shared" si="252"/>
        <v>99.490131578947356</v>
      </c>
    </row>
    <row r="889" spans="1:9">
      <c r="A889" s="28" t="s">
        <v>16</v>
      </c>
      <c r="B889" s="19" t="s">
        <v>410</v>
      </c>
      <c r="C889" s="19" t="s">
        <v>433</v>
      </c>
      <c r="D889" s="100" t="s">
        <v>444</v>
      </c>
      <c r="E889" s="19" t="s">
        <v>77</v>
      </c>
      <c r="F889" s="19" t="s">
        <v>8</v>
      </c>
      <c r="G889" s="79">
        <v>608</v>
      </c>
      <c r="H889" s="79">
        <v>604.9</v>
      </c>
      <c r="I889" s="13">
        <f t="shared" si="252"/>
        <v>99.490131578947356</v>
      </c>
    </row>
    <row r="890" spans="1:9" ht="91.5" hidden="1" customHeight="1">
      <c r="A890" s="101" t="s">
        <v>445</v>
      </c>
      <c r="B890" s="19" t="s">
        <v>410</v>
      </c>
      <c r="C890" s="19" t="s">
        <v>433</v>
      </c>
      <c r="D890" s="94" t="s">
        <v>446</v>
      </c>
      <c r="E890" s="36"/>
      <c r="F890" s="36"/>
      <c r="G890" s="17">
        <f t="shared" ref="G890:G893" si="269">G891</f>
        <v>0</v>
      </c>
      <c r="H890" s="17"/>
      <c r="I890" s="13" t="e">
        <f t="shared" si="252"/>
        <v>#DIV/0!</v>
      </c>
    </row>
    <row r="891" spans="1:9" hidden="1">
      <c r="A891" s="28" t="s">
        <v>74</v>
      </c>
      <c r="B891" s="19" t="s">
        <v>410</v>
      </c>
      <c r="C891" s="19" t="s">
        <v>433</v>
      </c>
      <c r="D891" s="94" t="s">
        <v>446</v>
      </c>
      <c r="E891" s="19" t="s">
        <v>75</v>
      </c>
      <c r="F891" s="19"/>
      <c r="G891" s="17">
        <f t="shared" si="269"/>
        <v>0</v>
      </c>
      <c r="H891" s="17"/>
      <c r="I891" s="13" t="e">
        <f t="shared" si="252"/>
        <v>#DIV/0!</v>
      </c>
    </row>
    <row r="892" spans="1:9" ht="24" hidden="1">
      <c r="A892" s="28" t="s">
        <v>76</v>
      </c>
      <c r="B892" s="19" t="s">
        <v>410</v>
      </c>
      <c r="C892" s="19" t="s">
        <v>433</v>
      </c>
      <c r="D892" s="94" t="s">
        <v>446</v>
      </c>
      <c r="E892" s="19" t="s">
        <v>77</v>
      </c>
      <c r="F892" s="19"/>
      <c r="G892" s="17">
        <f t="shared" si="269"/>
        <v>0</v>
      </c>
      <c r="H892" s="17"/>
      <c r="I892" s="13" t="e">
        <f t="shared" si="252"/>
        <v>#DIV/0!</v>
      </c>
    </row>
    <row r="893" spans="1:9" ht="36" hidden="1">
      <c r="A893" s="28" t="s">
        <v>447</v>
      </c>
      <c r="B893" s="19" t="s">
        <v>410</v>
      </c>
      <c r="C893" s="19" t="s">
        <v>433</v>
      </c>
      <c r="D893" s="94" t="s">
        <v>446</v>
      </c>
      <c r="E893" s="19" t="s">
        <v>77</v>
      </c>
      <c r="F893" s="19"/>
      <c r="G893" s="17">
        <f t="shared" si="269"/>
        <v>0</v>
      </c>
      <c r="H893" s="17"/>
      <c r="I893" s="13" t="e">
        <f t="shared" si="252"/>
        <v>#DIV/0!</v>
      </c>
    </row>
    <row r="894" spans="1:9" hidden="1">
      <c r="A894" s="28" t="s">
        <v>16</v>
      </c>
      <c r="B894" s="19" t="s">
        <v>410</v>
      </c>
      <c r="C894" s="19" t="s">
        <v>433</v>
      </c>
      <c r="D894" s="94" t="s">
        <v>446</v>
      </c>
      <c r="E894" s="19" t="s">
        <v>77</v>
      </c>
      <c r="F894" s="19" t="s">
        <v>8</v>
      </c>
      <c r="G894" s="20"/>
      <c r="H894" s="20"/>
      <c r="I894" s="13" t="e">
        <f t="shared" si="252"/>
        <v>#DIV/0!</v>
      </c>
    </row>
    <row r="895" spans="1:9" ht="60.75" customHeight="1">
      <c r="A895" s="42" t="s">
        <v>448</v>
      </c>
      <c r="B895" s="19" t="s">
        <v>410</v>
      </c>
      <c r="C895" s="19" t="s">
        <v>433</v>
      </c>
      <c r="D895" s="102" t="s">
        <v>449</v>
      </c>
      <c r="E895" s="36"/>
      <c r="F895" s="36"/>
      <c r="G895" s="17">
        <f>G896</f>
        <v>415.8</v>
      </c>
      <c r="H895" s="17">
        <f>H896</f>
        <v>398.6</v>
      </c>
      <c r="I895" s="13">
        <f t="shared" si="252"/>
        <v>95.863395863395866</v>
      </c>
    </row>
    <row r="896" spans="1:9" ht="10.5" customHeight="1">
      <c r="A896" s="28" t="s">
        <v>74</v>
      </c>
      <c r="B896" s="19" t="s">
        <v>410</v>
      </c>
      <c r="C896" s="19" t="s">
        <v>433</v>
      </c>
      <c r="D896" s="102" t="s">
        <v>449</v>
      </c>
      <c r="E896" s="19" t="s">
        <v>75</v>
      </c>
      <c r="F896" s="19"/>
      <c r="G896" s="17">
        <f t="shared" ref="G896:H897" si="270">G897</f>
        <v>415.8</v>
      </c>
      <c r="H896" s="17">
        <f t="shared" si="270"/>
        <v>398.6</v>
      </c>
      <c r="I896" s="13">
        <f t="shared" si="252"/>
        <v>95.863395863395866</v>
      </c>
    </row>
    <row r="897" spans="1:9" ht="24.75" customHeight="1">
      <c r="A897" s="28" t="s">
        <v>76</v>
      </c>
      <c r="B897" s="19" t="s">
        <v>410</v>
      </c>
      <c r="C897" s="19" t="s">
        <v>433</v>
      </c>
      <c r="D897" s="102" t="s">
        <v>449</v>
      </c>
      <c r="E897" s="19" t="s">
        <v>77</v>
      </c>
      <c r="F897" s="19"/>
      <c r="G897" s="17">
        <f t="shared" si="270"/>
        <v>415.8</v>
      </c>
      <c r="H897" s="17">
        <f t="shared" si="270"/>
        <v>398.6</v>
      </c>
      <c r="I897" s="13">
        <f t="shared" si="252"/>
        <v>95.863395863395866</v>
      </c>
    </row>
    <row r="898" spans="1:9">
      <c r="A898" s="28" t="s">
        <v>16</v>
      </c>
      <c r="B898" s="19" t="s">
        <v>410</v>
      </c>
      <c r="C898" s="19" t="s">
        <v>433</v>
      </c>
      <c r="D898" s="102" t="s">
        <v>449</v>
      </c>
      <c r="E898" s="19" t="s">
        <v>77</v>
      </c>
      <c r="F898" s="19" t="s">
        <v>8</v>
      </c>
      <c r="G898" s="79">
        <v>415.8</v>
      </c>
      <c r="H898" s="79">
        <v>398.6</v>
      </c>
      <c r="I898" s="13">
        <f t="shared" si="252"/>
        <v>95.863395863395866</v>
      </c>
    </row>
    <row r="899" spans="1:9" ht="63.75" hidden="1">
      <c r="A899" s="103" t="s">
        <v>450</v>
      </c>
      <c r="B899" s="19" t="s">
        <v>410</v>
      </c>
      <c r="C899" s="19" t="s">
        <v>433</v>
      </c>
      <c r="D899" s="102" t="s">
        <v>451</v>
      </c>
      <c r="E899" s="19"/>
      <c r="F899" s="19"/>
      <c r="G899" s="17">
        <f t="shared" ref="G899:G902" si="271">G900</f>
        <v>0</v>
      </c>
      <c r="H899" s="17"/>
      <c r="I899" s="13" t="e">
        <f t="shared" si="252"/>
        <v>#DIV/0!</v>
      </c>
    </row>
    <row r="900" spans="1:9" ht="38.25" hidden="1" customHeight="1">
      <c r="A900" s="45" t="s">
        <v>452</v>
      </c>
      <c r="B900" s="19" t="s">
        <v>410</v>
      </c>
      <c r="C900" s="19" t="s">
        <v>433</v>
      </c>
      <c r="D900" s="102" t="s">
        <v>451</v>
      </c>
      <c r="E900" s="19" t="s">
        <v>211</v>
      </c>
      <c r="F900" s="19"/>
      <c r="G900" s="17">
        <f t="shared" si="271"/>
        <v>0</v>
      </c>
      <c r="H900" s="17"/>
      <c r="I900" s="13" t="e">
        <f t="shared" si="252"/>
        <v>#DIV/0!</v>
      </c>
    </row>
    <row r="901" spans="1:9" hidden="1">
      <c r="A901" s="45" t="s">
        <v>212</v>
      </c>
      <c r="B901" s="19" t="s">
        <v>410</v>
      </c>
      <c r="C901" s="19" t="s">
        <v>433</v>
      </c>
      <c r="D901" s="102" t="s">
        <v>451</v>
      </c>
      <c r="E901" s="19" t="s">
        <v>453</v>
      </c>
      <c r="F901" s="19"/>
      <c r="G901" s="17">
        <f t="shared" si="271"/>
        <v>0</v>
      </c>
      <c r="H901" s="17"/>
      <c r="I901" s="13" t="e">
        <f t="shared" si="252"/>
        <v>#DIV/0!</v>
      </c>
    </row>
    <row r="902" spans="1:9" ht="51" hidden="1">
      <c r="A902" s="51" t="s">
        <v>454</v>
      </c>
      <c r="B902" s="19" t="s">
        <v>410</v>
      </c>
      <c r="C902" s="19" t="s">
        <v>433</v>
      </c>
      <c r="D902" s="102" t="s">
        <v>451</v>
      </c>
      <c r="E902" s="19" t="s">
        <v>455</v>
      </c>
      <c r="F902" s="19"/>
      <c r="G902" s="17">
        <f t="shared" si="271"/>
        <v>0</v>
      </c>
      <c r="H902" s="17"/>
      <c r="I902" s="13" t="e">
        <f t="shared" si="252"/>
        <v>#DIV/0!</v>
      </c>
    </row>
    <row r="903" spans="1:9" hidden="1">
      <c r="A903" s="104" t="s">
        <v>17</v>
      </c>
      <c r="B903" s="19" t="s">
        <v>410</v>
      </c>
      <c r="C903" s="19" t="s">
        <v>433</v>
      </c>
      <c r="D903" s="102" t="s">
        <v>451</v>
      </c>
      <c r="E903" s="19" t="s">
        <v>455</v>
      </c>
      <c r="F903" s="19" t="s">
        <v>9</v>
      </c>
      <c r="G903" s="27"/>
      <c r="H903" s="27"/>
      <c r="I903" s="13" t="e">
        <f t="shared" si="252"/>
        <v>#DIV/0!</v>
      </c>
    </row>
    <row r="904" spans="1:9" ht="49.5" customHeight="1">
      <c r="A904" s="65" t="s">
        <v>456</v>
      </c>
      <c r="B904" s="19" t="s">
        <v>410</v>
      </c>
      <c r="C904" s="19" t="s">
        <v>433</v>
      </c>
      <c r="D904" s="102" t="s">
        <v>457</v>
      </c>
      <c r="E904" s="19"/>
      <c r="F904" s="19"/>
      <c r="G904" s="17">
        <f t="shared" ref="G904:H906" si="272">G905</f>
        <v>1175.5</v>
      </c>
      <c r="H904" s="17">
        <f t="shared" si="272"/>
        <v>1175.5</v>
      </c>
      <c r="I904" s="13">
        <f t="shared" si="252"/>
        <v>100</v>
      </c>
    </row>
    <row r="905" spans="1:9" ht="36.75" customHeight="1">
      <c r="A905" s="28" t="s">
        <v>452</v>
      </c>
      <c r="B905" s="19" t="s">
        <v>410</v>
      </c>
      <c r="C905" s="19" t="s">
        <v>433</v>
      </c>
      <c r="D905" s="102" t="s">
        <v>457</v>
      </c>
      <c r="E905" s="19" t="s">
        <v>211</v>
      </c>
      <c r="F905" s="19"/>
      <c r="G905" s="17">
        <f t="shared" si="272"/>
        <v>1175.5</v>
      </c>
      <c r="H905" s="17">
        <f t="shared" si="272"/>
        <v>1175.5</v>
      </c>
      <c r="I905" s="13">
        <f t="shared" si="252"/>
        <v>100</v>
      </c>
    </row>
    <row r="906" spans="1:9">
      <c r="A906" s="28" t="s">
        <v>212</v>
      </c>
      <c r="B906" s="19" t="s">
        <v>410</v>
      </c>
      <c r="C906" s="19" t="s">
        <v>433</v>
      </c>
      <c r="D906" s="102" t="s">
        <v>457</v>
      </c>
      <c r="E906" s="19" t="s">
        <v>453</v>
      </c>
      <c r="F906" s="19"/>
      <c r="G906" s="17">
        <f t="shared" si="272"/>
        <v>1175.5</v>
      </c>
      <c r="H906" s="17">
        <f t="shared" si="272"/>
        <v>1175.5</v>
      </c>
      <c r="I906" s="13">
        <f t="shared" ref="I906:I969" si="273">H906/G906*100</f>
        <v>100</v>
      </c>
    </row>
    <row r="907" spans="1:9">
      <c r="A907" s="105" t="s">
        <v>16</v>
      </c>
      <c r="B907" s="19" t="s">
        <v>410</v>
      </c>
      <c r="C907" s="19" t="s">
        <v>433</v>
      </c>
      <c r="D907" s="102" t="s">
        <v>457</v>
      </c>
      <c r="E907" s="19" t="s">
        <v>453</v>
      </c>
      <c r="F907" s="19" t="s">
        <v>8</v>
      </c>
      <c r="G907" s="79">
        <v>1175.5</v>
      </c>
      <c r="H907" s="79">
        <v>1175.5</v>
      </c>
      <c r="I907" s="13">
        <f t="shared" si="273"/>
        <v>100</v>
      </c>
    </row>
    <row r="908" spans="1:9" hidden="1">
      <c r="A908" s="105" t="s">
        <v>17</v>
      </c>
      <c r="B908" s="19" t="s">
        <v>410</v>
      </c>
      <c r="C908" s="19" t="s">
        <v>433</v>
      </c>
      <c r="D908" s="102" t="s">
        <v>457</v>
      </c>
      <c r="E908" s="19" t="s">
        <v>453</v>
      </c>
      <c r="F908" s="19" t="s">
        <v>9</v>
      </c>
      <c r="G908" s="20"/>
      <c r="H908" s="20"/>
      <c r="I908" s="13" t="e">
        <f t="shared" si="273"/>
        <v>#DIV/0!</v>
      </c>
    </row>
    <row r="909" spans="1:9" ht="63.75" hidden="1" customHeight="1">
      <c r="A909" s="106" t="s">
        <v>458</v>
      </c>
      <c r="B909" s="19" t="s">
        <v>410</v>
      </c>
      <c r="C909" s="19" t="s">
        <v>433</v>
      </c>
      <c r="D909" s="100" t="s">
        <v>459</v>
      </c>
      <c r="E909" s="19"/>
      <c r="F909" s="19"/>
      <c r="G909" s="20">
        <f t="shared" ref="G909:H912" si="274">G910</f>
        <v>0</v>
      </c>
      <c r="H909" s="20">
        <f t="shared" si="274"/>
        <v>0</v>
      </c>
      <c r="I909" s="13" t="e">
        <f t="shared" si="273"/>
        <v>#DIV/0!</v>
      </c>
    </row>
    <row r="910" spans="1:9" ht="44.25" hidden="1" customHeight="1">
      <c r="A910" s="45" t="s">
        <v>452</v>
      </c>
      <c r="B910" s="19" t="s">
        <v>410</v>
      </c>
      <c r="C910" s="19" t="s">
        <v>433</v>
      </c>
      <c r="D910" s="100" t="s">
        <v>459</v>
      </c>
      <c r="E910" s="19" t="s">
        <v>211</v>
      </c>
      <c r="F910" s="19"/>
      <c r="G910" s="20">
        <f t="shared" si="274"/>
        <v>0</v>
      </c>
      <c r="H910" s="20">
        <f t="shared" si="274"/>
        <v>0</v>
      </c>
      <c r="I910" s="13" t="e">
        <f t="shared" si="273"/>
        <v>#DIV/0!</v>
      </c>
    </row>
    <row r="911" spans="1:9" hidden="1">
      <c r="A911" s="45" t="s">
        <v>212</v>
      </c>
      <c r="B911" s="19" t="s">
        <v>410</v>
      </c>
      <c r="C911" s="19" t="s">
        <v>433</v>
      </c>
      <c r="D911" s="100" t="s">
        <v>459</v>
      </c>
      <c r="E911" s="19" t="s">
        <v>453</v>
      </c>
      <c r="F911" s="19"/>
      <c r="G911" s="20">
        <f t="shared" si="274"/>
        <v>0</v>
      </c>
      <c r="H911" s="20">
        <f t="shared" si="274"/>
        <v>0</v>
      </c>
      <c r="I911" s="13" t="e">
        <f t="shared" si="273"/>
        <v>#DIV/0!</v>
      </c>
    </row>
    <row r="912" spans="1:9" ht="53.25" hidden="1" customHeight="1">
      <c r="A912" s="51" t="s">
        <v>454</v>
      </c>
      <c r="B912" s="19" t="s">
        <v>410</v>
      </c>
      <c r="C912" s="19" t="s">
        <v>433</v>
      </c>
      <c r="D912" s="100" t="s">
        <v>459</v>
      </c>
      <c r="E912" s="19" t="s">
        <v>455</v>
      </c>
      <c r="F912" s="19"/>
      <c r="G912" s="20">
        <f>G913</f>
        <v>0</v>
      </c>
      <c r="H912" s="20">
        <f t="shared" si="274"/>
        <v>0</v>
      </c>
      <c r="I912" s="13" t="e">
        <f t="shared" si="273"/>
        <v>#DIV/0!</v>
      </c>
    </row>
    <row r="913" spans="1:9" hidden="1">
      <c r="A913" s="104" t="s">
        <v>16</v>
      </c>
      <c r="B913" s="19" t="s">
        <v>410</v>
      </c>
      <c r="C913" s="19" t="s">
        <v>433</v>
      </c>
      <c r="D913" s="100" t="s">
        <v>459</v>
      </c>
      <c r="E913" s="19" t="s">
        <v>455</v>
      </c>
      <c r="F913" s="19" t="s">
        <v>8</v>
      </c>
      <c r="G913" s="20"/>
      <c r="H913" s="79"/>
      <c r="I913" s="13" t="e">
        <f t="shared" si="273"/>
        <v>#DIV/0!</v>
      </c>
    </row>
    <row r="914" spans="1:9" ht="13.5" customHeight="1">
      <c r="A914" s="107" t="s">
        <v>460</v>
      </c>
      <c r="B914" s="15" t="s">
        <v>410</v>
      </c>
      <c r="C914" s="15" t="s">
        <v>461</v>
      </c>
      <c r="D914" s="108" t="s">
        <v>24</v>
      </c>
      <c r="E914" s="15"/>
      <c r="F914" s="15"/>
      <c r="G914" s="16">
        <f>G919+G915+G926</f>
        <v>1091.4549999999999</v>
      </c>
      <c r="H914" s="16">
        <f t="shared" ref="H914" si="275">H919+H915+H926</f>
        <v>1091.5</v>
      </c>
      <c r="I914" s="13">
        <f t="shared" si="273"/>
        <v>100.00412293681372</v>
      </c>
    </row>
    <row r="915" spans="1:9" ht="38.25">
      <c r="A915" s="24" t="s">
        <v>31</v>
      </c>
      <c r="B915" s="15" t="s">
        <v>410</v>
      </c>
      <c r="C915" s="15" t="s">
        <v>461</v>
      </c>
      <c r="D915" s="25" t="s">
        <v>32</v>
      </c>
      <c r="E915" s="25"/>
      <c r="F915" s="25"/>
      <c r="G915" s="16">
        <f t="shared" ref="G915:G917" si="276">G916</f>
        <v>20.655000000000001</v>
      </c>
      <c r="H915" s="16">
        <f>H916</f>
        <v>20.7</v>
      </c>
      <c r="I915" s="13">
        <f t="shared" si="273"/>
        <v>100.21786492374727</v>
      </c>
    </row>
    <row r="916" spans="1:9" ht="76.5">
      <c r="A916" s="24" t="s">
        <v>27</v>
      </c>
      <c r="B916" s="15" t="s">
        <v>410</v>
      </c>
      <c r="C916" s="15" t="s">
        <v>461</v>
      </c>
      <c r="D916" s="25" t="s">
        <v>32</v>
      </c>
      <c r="E916" s="25" t="s">
        <v>28</v>
      </c>
      <c r="F916" s="25"/>
      <c r="G916" s="16">
        <f t="shared" si="276"/>
        <v>20.655000000000001</v>
      </c>
      <c r="H916" s="16">
        <f>H917</f>
        <v>20.7</v>
      </c>
      <c r="I916" s="13">
        <f t="shared" si="273"/>
        <v>100.21786492374727</v>
      </c>
    </row>
    <row r="917" spans="1:9" ht="30" customHeight="1">
      <c r="A917" s="24" t="s">
        <v>29</v>
      </c>
      <c r="B917" s="15" t="s">
        <v>410</v>
      </c>
      <c r="C917" s="15" t="s">
        <v>461</v>
      </c>
      <c r="D917" s="25" t="s">
        <v>32</v>
      </c>
      <c r="E917" s="25" t="s">
        <v>30</v>
      </c>
      <c r="F917" s="25"/>
      <c r="G917" s="16">
        <f t="shared" si="276"/>
        <v>20.655000000000001</v>
      </c>
      <c r="H917" s="16">
        <f>H918</f>
        <v>20.7</v>
      </c>
      <c r="I917" s="13">
        <f t="shared" si="273"/>
        <v>100.21786492374727</v>
      </c>
    </row>
    <row r="918" spans="1:9">
      <c r="A918" s="24" t="s">
        <v>17</v>
      </c>
      <c r="B918" s="15" t="s">
        <v>410</v>
      </c>
      <c r="C918" s="15" t="s">
        <v>461</v>
      </c>
      <c r="D918" s="25" t="s">
        <v>32</v>
      </c>
      <c r="E918" s="25" t="s">
        <v>30</v>
      </c>
      <c r="F918" s="25" t="s">
        <v>9</v>
      </c>
      <c r="G918" s="16">
        <v>20.655000000000001</v>
      </c>
      <c r="H918" s="16">
        <v>20.7</v>
      </c>
      <c r="I918" s="13">
        <f t="shared" si="273"/>
        <v>100.21786492374727</v>
      </c>
    </row>
    <row r="919" spans="1:9" ht="36">
      <c r="A919" s="28" t="s">
        <v>462</v>
      </c>
      <c r="B919" s="19" t="s">
        <v>410</v>
      </c>
      <c r="C919" s="19" t="s">
        <v>461</v>
      </c>
      <c r="D919" s="102" t="s">
        <v>463</v>
      </c>
      <c r="E919" s="19"/>
      <c r="F919" s="19"/>
      <c r="G919" s="17">
        <f t="shared" ref="G919:H919" si="277">G920+G923</f>
        <v>891.9</v>
      </c>
      <c r="H919" s="17">
        <f t="shared" si="277"/>
        <v>891.9</v>
      </c>
      <c r="I919" s="13">
        <f t="shared" si="273"/>
        <v>100</v>
      </c>
    </row>
    <row r="920" spans="1:9" ht="58.5" customHeight="1">
      <c r="A920" s="18" t="s">
        <v>27</v>
      </c>
      <c r="B920" s="19" t="s">
        <v>410</v>
      </c>
      <c r="C920" s="19" t="s">
        <v>461</v>
      </c>
      <c r="D920" s="102" t="s">
        <v>463</v>
      </c>
      <c r="E920" s="19" t="s">
        <v>28</v>
      </c>
      <c r="F920" s="19"/>
      <c r="G920" s="17">
        <f t="shared" ref="G920:H921" si="278">G921</f>
        <v>793.9</v>
      </c>
      <c r="H920" s="17">
        <f t="shared" si="278"/>
        <v>793.9</v>
      </c>
      <c r="I920" s="13">
        <f t="shared" si="273"/>
        <v>100</v>
      </c>
    </row>
    <row r="921" spans="1:9" ht="26.25" customHeight="1">
      <c r="A921" s="18" t="s">
        <v>29</v>
      </c>
      <c r="B921" s="19" t="s">
        <v>410</v>
      </c>
      <c r="C921" s="19" t="s">
        <v>461</v>
      </c>
      <c r="D921" s="102" t="s">
        <v>463</v>
      </c>
      <c r="E921" s="19" t="s">
        <v>30</v>
      </c>
      <c r="F921" s="19"/>
      <c r="G921" s="17">
        <f t="shared" si="278"/>
        <v>793.9</v>
      </c>
      <c r="H921" s="17">
        <f t="shared" si="278"/>
        <v>793.9</v>
      </c>
      <c r="I921" s="13">
        <f t="shared" si="273"/>
        <v>100</v>
      </c>
    </row>
    <row r="922" spans="1:9">
      <c r="A922" s="18" t="s">
        <v>111</v>
      </c>
      <c r="B922" s="19" t="s">
        <v>410</v>
      </c>
      <c r="C922" s="19" t="s">
        <v>461</v>
      </c>
      <c r="D922" s="102" t="s">
        <v>463</v>
      </c>
      <c r="E922" s="19" t="s">
        <v>30</v>
      </c>
      <c r="F922" s="19" t="s">
        <v>8</v>
      </c>
      <c r="G922" s="27">
        <v>793.9</v>
      </c>
      <c r="H922" s="20">
        <v>793.9</v>
      </c>
      <c r="I922" s="13">
        <f t="shared" si="273"/>
        <v>100</v>
      </c>
    </row>
    <row r="923" spans="1:9" ht="26.25" customHeight="1">
      <c r="A923" s="18" t="s">
        <v>44</v>
      </c>
      <c r="B923" s="19" t="s">
        <v>410</v>
      </c>
      <c r="C923" s="19" t="s">
        <v>461</v>
      </c>
      <c r="D923" s="102" t="s">
        <v>463</v>
      </c>
      <c r="E923" s="19" t="s">
        <v>45</v>
      </c>
      <c r="F923" s="19"/>
      <c r="G923" s="17">
        <f t="shared" ref="G923:H924" si="279">G924</f>
        <v>98</v>
      </c>
      <c r="H923" s="17">
        <f t="shared" si="279"/>
        <v>98</v>
      </c>
      <c r="I923" s="13">
        <f t="shared" si="273"/>
        <v>100</v>
      </c>
    </row>
    <row r="924" spans="1:9" ht="39" customHeight="1">
      <c r="A924" s="18" t="s">
        <v>46</v>
      </c>
      <c r="B924" s="19" t="s">
        <v>410</v>
      </c>
      <c r="C924" s="19" t="s">
        <v>461</v>
      </c>
      <c r="D924" s="102" t="s">
        <v>463</v>
      </c>
      <c r="E924" s="19" t="s">
        <v>53</v>
      </c>
      <c r="F924" s="19"/>
      <c r="G924" s="17">
        <f t="shared" si="279"/>
        <v>98</v>
      </c>
      <c r="H924" s="17">
        <f t="shared" si="279"/>
        <v>98</v>
      </c>
      <c r="I924" s="13">
        <f t="shared" si="273"/>
        <v>100</v>
      </c>
    </row>
    <row r="925" spans="1:9">
      <c r="A925" s="18" t="s">
        <v>111</v>
      </c>
      <c r="B925" s="19" t="s">
        <v>410</v>
      </c>
      <c r="C925" s="19" t="s">
        <v>461</v>
      </c>
      <c r="D925" s="102" t="s">
        <v>463</v>
      </c>
      <c r="E925" s="19" t="s">
        <v>53</v>
      </c>
      <c r="F925" s="19" t="s">
        <v>8</v>
      </c>
      <c r="G925" s="20">
        <v>98</v>
      </c>
      <c r="H925" s="20">
        <v>98</v>
      </c>
      <c r="I925" s="13">
        <f t="shared" si="273"/>
        <v>100</v>
      </c>
    </row>
    <row r="926" spans="1:9" ht="193.5" customHeight="1">
      <c r="A926" s="149" t="s">
        <v>579</v>
      </c>
      <c r="B926" s="132" t="s">
        <v>410</v>
      </c>
      <c r="C926" s="132" t="s">
        <v>461</v>
      </c>
      <c r="D926" s="100" t="s">
        <v>580</v>
      </c>
      <c r="E926" s="132"/>
      <c r="F926" s="132"/>
      <c r="G926" s="20">
        <f t="shared" ref="G926:H928" si="280">G927</f>
        <v>178.9</v>
      </c>
      <c r="H926" s="20">
        <f t="shared" si="280"/>
        <v>178.9</v>
      </c>
      <c r="I926" s="13">
        <f t="shared" si="273"/>
        <v>100</v>
      </c>
    </row>
    <row r="927" spans="1:9" ht="25.5">
      <c r="A927" s="131" t="s">
        <v>44</v>
      </c>
      <c r="B927" s="132" t="s">
        <v>410</v>
      </c>
      <c r="C927" s="132" t="s">
        <v>461</v>
      </c>
      <c r="D927" s="100" t="s">
        <v>580</v>
      </c>
      <c r="E927" s="132" t="s">
        <v>45</v>
      </c>
      <c r="F927" s="132"/>
      <c r="G927" s="20">
        <f t="shared" si="280"/>
        <v>178.9</v>
      </c>
      <c r="H927" s="20">
        <f t="shared" si="280"/>
        <v>178.9</v>
      </c>
      <c r="I927" s="13">
        <f t="shared" si="273"/>
        <v>100</v>
      </c>
    </row>
    <row r="928" spans="1:9" ht="38.25">
      <c r="A928" s="131" t="s">
        <v>46</v>
      </c>
      <c r="B928" s="132" t="s">
        <v>410</v>
      </c>
      <c r="C928" s="132" t="s">
        <v>461</v>
      </c>
      <c r="D928" s="100" t="s">
        <v>580</v>
      </c>
      <c r="E928" s="132" t="s">
        <v>53</v>
      </c>
      <c r="F928" s="132"/>
      <c r="G928" s="20">
        <f t="shared" si="280"/>
        <v>178.9</v>
      </c>
      <c r="H928" s="20">
        <f t="shared" si="280"/>
        <v>178.9</v>
      </c>
      <c r="I928" s="13">
        <f t="shared" si="273"/>
        <v>100</v>
      </c>
    </row>
    <row r="929" spans="1:9">
      <c r="A929" s="131" t="s">
        <v>111</v>
      </c>
      <c r="B929" s="132" t="s">
        <v>410</v>
      </c>
      <c r="C929" s="132" t="s">
        <v>461</v>
      </c>
      <c r="D929" s="100" t="s">
        <v>580</v>
      </c>
      <c r="E929" s="132" t="s">
        <v>53</v>
      </c>
      <c r="F929" s="132" t="s">
        <v>8</v>
      </c>
      <c r="G929" s="20">
        <v>178.9</v>
      </c>
      <c r="H929" s="20">
        <v>178.9</v>
      </c>
      <c r="I929" s="13">
        <f t="shared" si="273"/>
        <v>100</v>
      </c>
    </row>
    <row r="930" spans="1:9" ht="11.25" customHeight="1">
      <c r="A930" s="33" t="s">
        <v>464</v>
      </c>
      <c r="B930" s="15" t="s">
        <v>465</v>
      </c>
      <c r="C930" s="15"/>
      <c r="D930" s="15"/>
      <c r="E930" s="15"/>
      <c r="F930" s="15"/>
      <c r="G930" s="16">
        <f t="shared" ref="G930:H930" si="281">G931+G932</f>
        <v>100</v>
      </c>
      <c r="H930" s="16">
        <f t="shared" si="281"/>
        <v>100</v>
      </c>
      <c r="I930" s="13">
        <f t="shared" si="273"/>
        <v>100</v>
      </c>
    </row>
    <row r="931" spans="1:9">
      <c r="A931" s="14" t="s">
        <v>283</v>
      </c>
      <c r="B931" s="15" t="s">
        <v>465</v>
      </c>
      <c r="C931" s="15"/>
      <c r="D931" s="15"/>
      <c r="E931" s="15"/>
      <c r="F931" s="15" t="s">
        <v>15</v>
      </c>
      <c r="G931" s="16">
        <f>G986+G1002</f>
        <v>100</v>
      </c>
      <c r="H931" s="16">
        <f>H986+H1002</f>
        <v>100</v>
      </c>
      <c r="I931" s="13">
        <f t="shared" si="273"/>
        <v>100</v>
      </c>
    </row>
    <row r="932" spans="1:9">
      <c r="A932" s="14" t="s">
        <v>16</v>
      </c>
      <c r="B932" s="15" t="s">
        <v>465</v>
      </c>
      <c r="C932" s="15"/>
      <c r="D932" s="15"/>
      <c r="E932" s="15"/>
      <c r="F932" s="15" t="s">
        <v>8</v>
      </c>
      <c r="G932" s="16">
        <f>G995+G1006</f>
        <v>0</v>
      </c>
      <c r="H932" s="16">
        <f>H995+H1006</f>
        <v>0</v>
      </c>
      <c r="I932" s="13" t="e">
        <f t="shared" si="273"/>
        <v>#DIV/0!</v>
      </c>
    </row>
    <row r="933" spans="1:9">
      <c r="A933" s="33" t="s">
        <v>466</v>
      </c>
      <c r="B933" s="15" t="s">
        <v>465</v>
      </c>
      <c r="C933" s="15" t="s">
        <v>467</v>
      </c>
      <c r="D933" s="15"/>
      <c r="E933" s="15"/>
      <c r="F933" s="15"/>
      <c r="G933" s="16">
        <f t="shared" ref="G933:H933" si="282">G981</f>
        <v>100</v>
      </c>
      <c r="H933" s="16">
        <f t="shared" si="282"/>
        <v>100</v>
      </c>
      <c r="I933" s="13">
        <f t="shared" si="273"/>
        <v>100</v>
      </c>
    </row>
    <row r="934" spans="1:9" ht="36" hidden="1">
      <c r="A934" s="85" t="s">
        <v>468</v>
      </c>
      <c r="B934" s="19" t="s">
        <v>465</v>
      </c>
      <c r="C934" s="19" t="s">
        <v>467</v>
      </c>
      <c r="D934" s="102" t="s">
        <v>469</v>
      </c>
      <c r="E934" s="19"/>
      <c r="F934" s="19"/>
      <c r="G934" s="99"/>
      <c r="H934" s="99"/>
      <c r="I934" s="13" t="e">
        <f t="shared" si="273"/>
        <v>#DIV/0!</v>
      </c>
    </row>
    <row r="935" spans="1:9" ht="24" hidden="1">
      <c r="A935" s="18" t="s">
        <v>71</v>
      </c>
      <c r="B935" s="19" t="s">
        <v>465</v>
      </c>
      <c r="C935" s="19" t="s">
        <v>467</v>
      </c>
      <c r="D935" s="102" t="s">
        <v>469</v>
      </c>
      <c r="E935" s="19" t="s">
        <v>45</v>
      </c>
      <c r="F935" s="19"/>
      <c r="G935" s="99"/>
      <c r="H935" s="99"/>
      <c r="I935" s="13" t="e">
        <f t="shared" si="273"/>
        <v>#DIV/0!</v>
      </c>
    </row>
    <row r="936" spans="1:9" ht="36" hidden="1">
      <c r="A936" s="18" t="s">
        <v>46</v>
      </c>
      <c r="B936" s="19" t="s">
        <v>465</v>
      </c>
      <c r="C936" s="19" t="s">
        <v>467</v>
      </c>
      <c r="D936" s="102" t="s">
        <v>469</v>
      </c>
      <c r="E936" s="19" t="s">
        <v>53</v>
      </c>
      <c r="F936" s="19"/>
      <c r="G936" s="99"/>
      <c r="H936" s="99"/>
      <c r="I936" s="13" t="e">
        <f t="shared" si="273"/>
        <v>#DIV/0!</v>
      </c>
    </row>
    <row r="937" spans="1:9" hidden="1">
      <c r="A937" s="18" t="s">
        <v>14</v>
      </c>
      <c r="B937" s="19" t="s">
        <v>465</v>
      </c>
      <c r="C937" s="19" t="s">
        <v>467</v>
      </c>
      <c r="D937" s="102" t="s">
        <v>469</v>
      </c>
      <c r="E937" s="19" t="s">
        <v>53</v>
      </c>
      <c r="F937" s="19" t="s">
        <v>15</v>
      </c>
      <c r="G937" s="99"/>
      <c r="H937" s="99"/>
      <c r="I937" s="13" t="e">
        <f t="shared" si="273"/>
        <v>#DIV/0!</v>
      </c>
    </row>
    <row r="938" spans="1:9" ht="48" hidden="1">
      <c r="A938" s="50" t="s">
        <v>402</v>
      </c>
      <c r="B938" s="19" t="s">
        <v>465</v>
      </c>
      <c r="C938" s="19" t="s">
        <v>467</v>
      </c>
      <c r="D938" s="102" t="s">
        <v>470</v>
      </c>
      <c r="E938" s="19"/>
      <c r="F938" s="19"/>
      <c r="G938" s="99"/>
      <c r="H938" s="99"/>
      <c r="I938" s="13" t="e">
        <f t="shared" si="273"/>
        <v>#DIV/0!</v>
      </c>
    </row>
    <row r="939" spans="1:9" ht="24" hidden="1">
      <c r="A939" s="18" t="s">
        <v>44</v>
      </c>
      <c r="B939" s="19" t="s">
        <v>465</v>
      </c>
      <c r="C939" s="19" t="s">
        <v>467</v>
      </c>
      <c r="D939" s="102" t="s">
        <v>470</v>
      </c>
      <c r="E939" s="19" t="s">
        <v>45</v>
      </c>
      <c r="F939" s="19"/>
      <c r="G939" s="99"/>
      <c r="H939" s="99"/>
      <c r="I939" s="13" t="e">
        <f t="shared" si="273"/>
        <v>#DIV/0!</v>
      </c>
    </row>
    <row r="940" spans="1:9" ht="36" hidden="1">
      <c r="A940" s="18" t="s">
        <v>46</v>
      </c>
      <c r="B940" s="19" t="s">
        <v>465</v>
      </c>
      <c r="C940" s="19" t="s">
        <v>467</v>
      </c>
      <c r="D940" s="102" t="s">
        <v>470</v>
      </c>
      <c r="E940" s="19" t="s">
        <v>53</v>
      </c>
      <c r="F940" s="19"/>
      <c r="G940" s="99"/>
      <c r="H940" s="99"/>
      <c r="I940" s="13" t="e">
        <f t="shared" si="273"/>
        <v>#DIV/0!</v>
      </c>
    </row>
    <row r="941" spans="1:9" ht="36" hidden="1">
      <c r="A941" s="50" t="s">
        <v>210</v>
      </c>
      <c r="B941" s="19" t="s">
        <v>465</v>
      </c>
      <c r="C941" s="19" t="s">
        <v>467</v>
      </c>
      <c r="D941" s="102" t="s">
        <v>470</v>
      </c>
      <c r="E941" s="19" t="s">
        <v>211</v>
      </c>
      <c r="F941" s="19"/>
      <c r="G941" s="99"/>
      <c r="H941" s="99"/>
      <c r="I941" s="13" t="e">
        <f t="shared" si="273"/>
        <v>#DIV/0!</v>
      </c>
    </row>
    <row r="942" spans="1:9" hidden="1">
      <c r="A942" s="18" t="s">
        <v>16</v>
      </c>
      <c r="B942" s="19" t="s">
        <v>465</v>
      </c>
      <c r="C942" s="19" t="s">
        <v>467</v>
      </c>
      <c r="D942" s="102" t="s">
        <v>470</v>
      </c>
      <c r="E942" s="19" t="s">
        <v>211</v>
      </c>
      <c r="F942" s="19" t="s">
        <v>8</v>
      </c>
      <c r="G942" s="99"/>
      <c r="H942" s="99"/>
      <c r="I942" s="13" t="e">
        <f t="shared" si="273"/>
        <v>#DIV/0!</v>
      </c>
    </row>
    <row r="943" spans="1:9" ht="36" hidden="1">
      <c r="A943" s="109" t="s">
        <v>471</v>
      </c>
      <c r="B943" s="15" t="s">
        <v>465</v>
      </c>
      <c r="C943" s="15" t="s">
        <v>467</v>
      </c>
      <c r="D943" s="108" t="s">
        <v>472</v>
      </c>
      <c r="E943" s="15"/>
      <c r="F943" s="15"/>
      <c r="G943" s="16">
        <f>G944</f>
        <v>0</v>
      </c>
      <c r="H943" s="16"/>
      <c r="I943" s="13" t="e">
        <f t="shared" si="273"/>
        <v>#DIV/0!</v>
      </c>
    </row>
    <row r="944" spans="1:9" ht="36" hidden="1">
      <c r="A944" s="109" t="s">
        <v>473</v>
      </c>
      <c r="B944" s="15" t="s">
        <v>465</v>
      </c>
      <c r="C944" s="15" t="s">
        <v>467</v>
      </c>
      <c r="D944" s="108" t="s">
        <v>474</v>
      </c>
      <c r="E944" s="15"/>
      <c r="F944" s="15"/>
      <c r="G944" s="16">
        <f>G945</f>
        <v>0</v>
      </c>
      <c r="H944" s="16"/>
      <c r="I944" s="13" t="e">
        <f t="shared" si="273"/>
        <v>#DIV/0!</v>
      </c>
    </row>
    <row r="945" spans="1:9" ht="24" hidden="1">
      <c r="A945" s="18" t="s">
        <v>475</v>
      </c>
      <c r="B945" s="19" t="s">
        <v>465</v>
      </c>
      <c r="C945" s="19" t="s">
        <v>467</v>
      </c>
      <c r="D945" s="102" t="s">
        <v>476</v>
      </c>
      <c r="E945" s="15"/>
      <c r="F945" s="15"/>
      <c r="G945" s="17">
        <f>G950+G968+G957</f>
        <v>0</v>
      </c>
      <c r="H945" s="17"/>
      <c r="I945" s="13" t="e">
        <f t="shared" si="273"/>
        <v>#DIV/0!</v>
      </c>
    </row>
    <row r="946" spans="1:9" ht="48" hidden="1">
      <c r="A946" s="18" t="s">
        <v>477</v>
      </c>
      <c r="B946" s="19" t="s">
        <v>465</v>
      </c>
      <c r="C946" s="19" t="s">
        <v>467</v>
      </c>
      <c r="D946" s="102" t="s">
        <v>478</v>
      </c>
      <c r="E946" s="19"/>
      <c r="F946" s="19"/>
      <c r="G946" s="17">
        <f>G950</f>
        <v>0</v>
      </c>
      <c r="H946" s="17"/>
      <c r="I946" s="13" t="e">
        <f t="shared" si="273"/>
        <v>#DIV/0!</v>
      </c>
    </row>
    <row r="947" spans="1:9" ht="37.5" hidden="1" customHeight="1">
      <c r="A947" s="88" t="s">
        <v>210</v>
      </c>
      <c r="B947" s="19" t="s">
        <v>465</v>
      </c>
      <c r="C947" s="19" t="s">
        <v>467</v>
      </c>
      <c r="D947" s="102" t="s">
        <v>479</v>
      </c>
      <c r="E947" s="19" t="s">
        <v>211</v>
      </c>
      <c r="F947" s="19"/>
      <c r="G947" s="99"/>
      <c r="H947" s="99"/>
      <c r="I947" s="13" t="e">
        <f t="shared" si="273"/>
        <v>#DIV/0!</v>
      </c>
    </row>
    <row r="948" spans="1:9" hidden="1">
      <c r="A948" s="88" t="s">
        <v>212</v>
      </c>
      <c r="B948" s="19" t="s">
        <v>465</v>
      </c>
      <c r="C948" s="19" t="s">
        <v>467</v>
      </c>
      <c r="D948" s="102" t="s">
        <v>479</v>
      </c>
      <c r="E948" s="19" t="s">
        <v>453</v>
      </c>
      <c r="F948" s="19"/>
      <c r="G948" s="99"/>
      <c r="H948" s="99"/>
      <c r="I948" s="13" t="e">
        <f t="shared" si="273"/>
        <v>#DIV/0!</v>
      </c>
    </row>
    <row r="949" spans="1:9" hidden="1">
      <c r="A949" s="18" t="s">
        <v>14</v>
      </c>
      <c r="B949" s="19" t="s">
        <v>465</v>
      </c>
      <c r="C949" s="19" t="s">
        <v>467</v>
      </c>
      <c r="D949" s="102" t="s">
        <v>479</v>
      </c>
      <c r="E949" s="19" t="s">
        <v>453</v>
      </c>
      <c r="F949" s="19" t="s">
        <v>15</v>
      </c>
      <c r="G949" s="99"/>
      <c r="H949" s="99"/>
      <c r="I949" s="13" t="e">
        <f t="shared" si="273"/>
        <v>#DIV/0!</v>
      </c>
    </row>
    <row r="950" spans="1:9" hidden="1">
      <c r="A950" s="18" t="s">
        <v>480</v>
      </c>
      <c r="B950" s="19" t="s">
        <v>465</v>
      </c>
      <c r="C950" s="19" t="s">
        <v>467</v>
      </c>
      <c r="D950" s="102" t="s">
        <v>478</v>
      </c>
      <c r="E950" s="19"/>
      <c r="F950" s="19"/>
      <c r="G950" s="17">
        <f>G951+G954</f>
        <v>0</v>
      </c>
      <c r="H950" s="17"/>
      <c r="I950" s="13" t="e">
        <f t="shared" si="273"/>
        <v>#DIV/0!</v>
      </c>
    </row>
    <row r="951" spans="1:9" ht="24" hidden="1">
      <c r="A951" s="18" t="s">
        <v>44</v>
      </c>
      <c r="B951" s="19" t="s">
        <v>465</v>
      </c>
      <c r="C951" s="19" t="s">
        <v>467</v>
      </c>
      <c r="D951" s="102" t="s">
        <v>478</v>
      </c>
      <c r="E951" s="19" t="s">
        <v>45</v>
      </c>
      <c r="F951" s="19"/>
      <c r="G951" s="17">
        <f>G952</f>
        <v>0</v>
      </c>
      <c r="H951" s="17"/>
      <c r="I951" s="13" t="e">
        <f t="shared" si="273"/>
        <v>#DIV/0!</v>
      </c>
    </row>
    <row r="952" spans="1:9" ht="36" hidden="1">
      <c r="A952" s="18" t="s">
        <v>46</v>
      </c>
      <c r="B952" s="19" t="s">
        <v>465</v>
      </c>
      <c r="C952" s="19" t="s">
        <v>467</v>
      </c>
      <c r="D952" s="102" t="s">
        <v>478</v>
      </c>
      <c r="E952" s="19" t="s">
        <v>53</v>
      </c>
      <c r="F952" s="19"/>
      <c r="G952" s="17">
        <f>G953</f>
        <v>0</v>
      </c>
      <c r="H952" s="17"/>
      <c r="I952" s="13" t="e">
        <f t="shared" si="273"/>
        <v>#DIV/0!</v>
      </c>
    </row>
    <row r="953" spans="1:9" hidden="1">
      <c r="A953" s="18" t="s">
        <v>14</v>
      </c>
      <c r="B953" s="19" t="s">
        <v>465</v>
      </c>
      <c r="C953" s="19" t="s">
        <v>467</v>
      </c>
      <c r="D953" s="102" t="s">
        <v>478</v>
      </c>
      <c r="E953" s="19" t="s">
        <v>53</v>
      </c>
      <c r="F953" s="19" t="s">
        <v>15</v>
      </c>
      <c r="G953" s="20"/>
      <c r="H953" s="20"/>
      <c r="I953" s="13" t="e">
        <f t="shared" si="273"/>
        <v>#DIV/0!</v>
      </c>
    </row>
    <row r="954" spans="1:9" ht="34.5" hidden="1" customHeight="1">
      <c r="A954" s="71" t="s">
        <v>210</v>
      </c>
      <c r="B954" s="19" t="s">
        <v>465</v>
      </c>
      <c r="C954" s="19" t="s">
        <v>467</v>
      </c>
      <c r="D954" s="102" t="s">
        <v>478</v>
      </c>
      <c r="E954" s="19" t="s">
        <v>211</v>
      </c>
      <c r="F954" s="19"/>
      <c r="G954" s="20">
        <f>G955</f>
        <v>0</v>
      </c>
      <c r="H954" s="20"/>
      <c r="I954" s="13" t="e">
        <f t="shared" si="273"/>
        <v>#DIV/0!</v>
      </c>
    </row>
    <row r="955" spans="1:9" hidden="1">
      <c r="A955" s="71" t="s">
        <v>212</v>
      </c>
      <c r="B955" s="19" t="s">
        <v>465</v>
      </c>
      <c r="C955" s="19" t="s">
        <v>467</v>
      </c>
      <c r="D955" s="102" t="s">
        <v>478</v>
      </c>
      <c r="E955" s="19" t="s">
        <v>453</v>
      </c>
      <c r="F955" s="19"/>
      <c r="G955" s="20">
        <f>G956</f>
        <v>0</v>
      </c>
      <c r="H955" s="20"/>
      <c r="I955" s="13" t="e">
        <f t="shared" si="273"/>
        <v>#DIV/0!</v>
      </c>
    </row>
    <row r="956" spans="1:9" hidden="1">
      <c r="A956" s="18" t="s">
        <v>14</v>
      </c>
      <c r="B956" s="19" t="s">
        <v>465</v>
      </c>
      <c r="C956" s="19" t="s">
        <v>467</v>
      </c>
      <c r="D956" s="102" t="s">
        <v>478</v>
      </c>
      <c r="E956" s="19" t="s">
        <v>453</v>
      </c>
      <c r="F956" s="19" t="s">
        <v>15</v>
      </c>
      <c r="G956" s="20"/>
      <c r="H956" s="20"/>
      <c r="I956" s="13" t="e">
        <f t="shared" si="273"/>
        <v>#DIV/0!</v>
      </c>
    </row>
    <row r="957" spans="1:9" ht="36" hidden="1">
      <c r="A957" s="18" t="s">
        <v>481</v>
      </c>
      <c r="B957" s="19" t="s">
        <v>465</v>
      </c>
      <c r="C957" s="19" t="s">
        <v>467</v>
      </c>
      <c r="D957" s="102" t="s">
        <v>482</v>
      </c>
      <c r="E957" s="19"/>
      <c r="F957" s="19"/>
      <c r="G957" s="17">
        <f>G958</f>
        <v>0</v>
      </c>
      <c r="H957" s="17"/>
      <c r="I957" s="13" t="e">
        <f t="shared" si="273"/>
        <v>#DIV/0!</v>
      </c>
    </row>
    <row r="958" spans="1:9" ht="36" hidden="1">
      <c r="A958" s="71" t="s">
        <v>210</v>
      </c>
      <c r="B958" s="19" t="s">
        <v>465</v>
      </c>
      <c r="C958" s="19" t="s">
        <v>467</v>
      </c>
      <c r="D958" s="102" t="s">
        <v>482</v>
      </c>
      <c r="E958" s="19" t="s">
        <v>211</v>
      </c>
      <c r="F958" s="19"/>
      <c r="G958" s="17">
        <f>G959</f>
        <v>0</v>
      </c>
      <c r="H958" s="17"/>
      <c r="I958" s="13" t="e">
        <f t="shared" si="273"/>
        <v>#DIV/0!</v>
      </c>
    </row>
    <row r="959" spans="1:9" hidden="1">
      <c r="A959" s="71" t="s">
        <v>212</v>
      </c>
      <c r="B959" s="19" t="s">
        <v>465</v>
      </c>
      <c r="C959" s="19" t="s">
        <v>467</v>
      </c>
      <c r="D959" s="102" t="s">
        <v>482</v>
      </c>
      <c r="E959" s="19" t="s">
        <v>453</v>
      </c>
      <c r="F959" s="19"/>
      <c r="G959" s="17">
        <f>G960</f>
        <v>0</v>
      </c>
      <c r="H959" s="17"/>
      <c r="I959" s="13" t="e">
        <f t="shared" si="273"/>
        <v>#DIV/0!</v>
      </c>
    </row>
    <row r="960" spans="1:9" hidden="1">
      <c r="A960" s="18" t="s">
        <v>16</v>
      </c>
      <c r="B960" s="19" t="s">
        <v>465</v>
      </c>
      <c r="C960" s="19" t="s">
        <v>467</v>
      </c>
      <c r="D960" s="102" t="s">
        <v>482</v>
      </c>
      <c r="E960" s="19" t="s">
        <v>453</v>
      </c>
      <c r="F960" s="19" t="s">
        <v>8</v>
      </c>
      <c r="G960" s="20"/>
      <c r="H960" s="20"/>
      <c r="I960" s="13" t="e">
        <f t="shared" si="273"/>
        <v>#DIV/0!</v>
      </c>
    </row>
    <row r="961" spans="1:9" ht="24" hidden="1">
      <c r="A961" s="18" t="s">
        <v>483</v>
      </c>
      <c r="B961" s="19" t="s">
        <v>465</v>
      </c>
      <c r="C961" s="19" t="s">
        <v>467</v>
      </c>
      <c r="D961" s="102" t="s">
        <v>484</v>
      </c>
      <c r="E961" s="19"/>
      <c r="F961" s="19"/>
      <c r="G961" s="20"/>
      <c r="H961" s="20"/>
      <c r="I961" s="13" t="e">
        <f t="shared" si="273"/>
        <v>#DIV/0!</v>
      </c>
    </row>
    <row r="962" spans="1:9" ht="36" hidden="1">
      <c r="A962" s="71" t="s">
        <v>210</v>
      </c>
      <c r="B962" s="19" t="s">
        <v>465</v>
      </c>
      <c r="C962" s="19" t="s">
        <v>467</v>
      </c>
      <c r="D962" s="102" t="s">
        <v>484</v>
      </c>
      <c r="E962" s="19" t="s">
        <v>211</v>
      </c>
      <c r="F962" s="19"/>
      <c r="G962" s="17">
        <f>G963</f>
        <v>0</v>
      </c>
      <c r="H962" s="17"/>
      <c r="I962" s="13" t="e">
        <f t="shared" si="273"/>
        <v>#DIV/0!</v>
      </c>
    </row>
    <row r="963" spans="1:9" hidden="1">
      <c r="A963" s="71" t="s">
        <v>212</v>
      </c>
      <c r="B963" s="19" t="s">
        <v>465</v>
      </c>
      <c r="C963" s="19" t="s">
        <v>467</v>
      </c>
      <c r="D963" s="102" t="s">
        <v>484</v>
      </c>
      <c r="E963" s="19" t="s">
        <v>453</v>
      </c>
      <c r="F963" s="19"/>
      <c r="G963" s="17">
        <f>G964</f>
        <v>0</v>
      </c>
      <c r="H963" s="17"/>
      <c r="I963" s="13" t="e">
        <f t="shared" si="273"/>
        <v>#DIV/0!</v>
      </c>
    </row>
    <row r="964" spans="1:9" hidden="1">
      <c r="A964" s="18" t="s">
        <v>14</v>
      </c>
      <c r="B964" s="19" t="s">
        <v>465</v>
      </c>
      <c r="C964" s="19" t="s">
        <v>467</v>
      </c>
      <c r="D964" s="102" t="s">
        <v>484</v>
      </c>
      <c r="E964" s="19" t="s">
        <v>453</v>
      </c>
      <c r="F964" s="19" t="s">
        <v>15</v>
      </c>
      <c r="G964" s="20"/>
      <c r="H964" s="20"/>
      <c r="I964" s="13" t="e">
        <f t="shared" si="273"/>
        <v>#DIV/0!</v>
      </c>
    </row>
    <row r="965" spans="1:9" ht="36" hidden="1">
      <c r="A965" s="14" t="s">
        <v>394</v>
      </c>
      <c r="B965" s="19" t="s">
        <v>465</v>
      </c>
      <c r="C965" s="19" t="s">
        <v>467</v>
      </c>
      <c r="D965" s="102" t="s">
        <v>485</v>
      </c>
      <c r="E965" s="19"/>
      <c r="F965" s="19"/>
      <c r="G965" s="17">
        <f>G966</f>
        <v>0</v>
      </c>
      <c r="H965" s="17"/>
      <c r="I965" s="13" t="e">
        <f t="shared" si="273"/>
        <v>#DIV/0!</v>
      </c>
    </row>
    <row r="966" spans="1:9" ht="36" hidden="1">
      <c r="A966" s="71" t="s">
        <v>210</v>
      </c>
      <c r="B966" s="19" t="s">
        <v>465</v>
      </c>
      <c r="C966" s="19" t="s">
        <v>467</v>
      </c>
      <c r="D966" s="102" t="s">
        <v>485</v>
      </c>
      <c r="E966" s="19" t="s">
        <v>211</v>
      </c>
      <c r="F966" s="19"/>
      <c r="G966" s="17">
        <f>G967</f>
        <v>0</v>
      </c>
      <c r="H966" s="17"/>
      <c r="I966" s="13" t="e">
        <f t="shared" si="273"/>
        <v>#DIV/0!</v>
      </c>
    </row>
    <row r="967" spans="1:9" hidden="1">
      <c r="A967" s="71" t="s">
        <v>212</v>
      </c>
      <c r="B967" s="19" t="s">
        <v>465</v>
      </c>
      <c r="C967" s="19" t="s">
        <v>467</v>
      </c>
      <c r="D967" s="102" t="s">
        <v>485</v>
      </c>
      <c r="E967" s="19" t="s">
        <v>453</v>
      </c>
      <c r="F967" s="19"/>
      <c r="G967" s="17">
        <f>G968</f>
        <v>0</v>
      </c>
      <c r="H967" s="17"/>
      <c r="I967" s="13" t="e">
        <f t="shared" si="273"/>
        <v>#DIV/0!</v>
      </c>
    </row>
    <row r="968" spans="1:9" hidden="1">
      <c r="A968" s="18" t="s">
        <v>16</v>
      </c>
      <c r="B968" s="19" t="s">
        <v>465</v>
      </c>
      <c r="C968" s="19" t="s">
        <v>467</v>
      </c>
      <c r="D968" s="102" t="s">
        <v>485</v>
      </c>
      <c r="E968" s="19" t="s">
        <v>453</v>
      </c>
      <c r="F968" s="19" t="s">
        <v>8</v>
      </c>
      <c r="G968" s="20"/>
      <c r="H968" s="20"/>
      <c r="I968" s="13" t="e">
        <f t="shared" si="273"/>
        <v>#DIV/0!</v>
      </c>
    </row>
    <row r="969" spans="1:9" ht="36" hidden="1" customHeight="1">
      <c r="A969" s="71" t="s">
        <v>486</v>
      </c>
      <c r="B969" s="19" t="s">
        <v>465</v>
      </c>
      <c r="C969" s="19" t="s">
        <v>467</v>
      </c>
      <c r="D969" s="102" t="s">
        <v>487</v>
      </c>
      <c r="E969" s="19"/>
      <c r="F969" s="19"/>
      <c r="G969" s="20"/>
      <c r="H969" s="20"/>
      <c r="I969" s="13" t="e">
        <f t="shared" si="273"/>
        <v>#DIV/0!</v>
      </c>
    </row>
    <row r="970" spans="1:9" ht="38.25" hidden="1" customHeight="1">
      <c r="A970" s="71" t="s">
        <v>210</v>
      </c>
      <c r="B970" s="19" t="s">
        <v>465</v>
      </c>
      <c r="C970" s="19" t="s">
        <v>467</v>
      </c>
      <c r="D970" s="102" t="s">
        <v>487</v>
      </c>
      <c r="E970" s="19" t="s">
        <v>211</v>
      </c>
      <c r="F970" s="19"/>
      <c r="G970" s="20"/>
      <c r="H970" s="20"/>
      <c r="I970" s="13" t="e">
        <f t="shared" ref="I970:I1033" si="283">H970/G970*100</f>
        <v>#DIV/0!</v>
      </c>
    </row>
    <row r="971" spans="1:9" hidden="1">
      <c r="A971" s="71" t="s">
        <v>212</v>
      </c>
      <c r="B971" s="19" t="s">
        <v>465</v>
      </c>
      <c r="C971" s="19" t="s">
        <v>467</v>
      </c>
      <c r="D971" s="102" t="s">
        <v>487</v>
      </c>
      <c r="E971" s="19" t="s">
        <v>453</v>
      </c>
      <c r="F971" s="19"/>
      <c r="G971" s="20"/>
      <c r="H971" s="20"/>
      <c r="I971" s="13" t="e">
        <f t="shared" si="283"/>
        <v>#DIV/0!</v>
      </c>
    </row>
    <row r="972" spans="1:9" hidden="1">
      <c r="A972" s="18" t="s">
        <v>16</v>
      </c>
      <c r="B972" s="19" t="s">
        <v>465</v>
      </c>
      <c r="C972" s="19" t="s">
        <v>467</v>
      </c>
      <c r="D972" s="110" t="s">
        <v>487</v>
      </c>
      <c r="E972" s="19" t="s">
        <v>453</v>
      </c>
      <c r="F972" s="19" t="s">
        <v>8</v>
      </c>
      <c r="G972" s="97"/>
      <c r="H972" s="97"/>
      <c r="I972" s="13" t="e">
        <f t="shared" si="283"/>
        <v>#DIV/0!</v>
      </c>
    </row>
    <row r="973" spans="1:9" ht="48" hidden="1">
      <c r="A973" s="18" t="s">
        <v>488</v>
      </c>
      <c r="B973" s="19" t="s">
        <v>465</v>
      </c>
      <c r="C973" s="19" t="s">
        <v>467</v>
      </c>
      <c r="D973" s="102" t="s">
        <v>489</v>
      </c>
      <c r="E973" s="19"/>
      <c r="F973" s="19"/>
      <c r="G973" s="20"/>
      <c r="H973" s="20"/>
      <c r="I973" s="13" t="e">
        <f t="shared" si="283"/>
        <v>#DIV/0!</v>
      </c>
    </row>
    <row r="974" spans="1:9" ht="36" hidden="1">
      <c r="A974" s="71" t="s">
        <v>210</v>
      </c>
      <c r="B974" s="19" t="s">
        <v>465</v>
      </c>
      <c r="C974" s="19" t="s">
        <v>467</v>
      </c>
      <c r="D974" s="102" t="s">
        <v>489</v>
      </c>
      <c r="E974" s="19" t="s">
        <v>211</v>
      </c>
      <c r="F974" s="19"/>
      <c r="G974" s="20"/>
      <c r="H974" s="20"/>
      <c r="I974" s="13" t="e">
        <f t="shared" si="283"/>
        <v>#DIV/0!</v>
      </c>
    </row>
    <row r="975" spans="1:9" hidden="1">
      <c r="A975" s="71" t="s">
        <v>212</v>
      </c>
      <c r="B975" s="19" t="s">
        <v>465</v>
      </c>
      <c r="C975" s="19" t="s">
        <v>467</v>
      </c>
      <c r="D975" s="102" t="s">
        <v>489</v>
      </c>
      <c r="E975" s="19" t="s">
        <v>453</v>
      </c>
      <c r="F975" s="19"/>
      <c r="G975" s="20"/>
      <c r="H975" s="20"/>
      <c r="I975" s="13" t="e">
        <f t="shared" si="283"/>
        <v>#DIV/0!</v>
      </c>
    </row>
    <row r="976" spans="1:9" hidden="1">
      <c r="A976" s="18" t="s">
        <v>14</v>
      </c>
      <c r="B976" s="19" t="s">
        <v>465</v>
      </c>
      <c r="C976" s="19" t="s">
        <v>467</v>
      </c>
      <c r="D976" s="102" t="s">
        <v>489</v>
      </c>
      <c r="E976" s="19" t="s">
        <v>453</v>
      </c>
      <c r="F976" s="19" t="s">
        <v>15</v>
      </c>
      <c r="G976" s="20"/>
      <c r="H976" s="20"/>
      <c r="I976" s="13" t="e">
        <f t="shared" si="283"/>
        <v>#DIV/0!</v>
      </c>
    </row>
    <row r="977" spans="1:9" ht="35.25" hidden="1" customHeight="1">
      <c r="A977" s="71" t="s">
        <v>486</v>
      </c>
      <c r="B977" s="15" t="s">
        <v>465</v>
      </c>
      <c r="C977" s="15" t="s">
        <v>467</v>
      </c>
      <c r="D977" s="102" t="s">
        <v>490</v>
      </c>
      <c r="E977" s="19"/>
      <c r="F977" s="19"/>
      <c r="G977" s="20"/>
      <c r="H977" s="20"/>
      <c r="I977" s="13" t="e">
        <f t="shared" si="283"/>
        <v>#DIV/0!</v>
      </c>
    </row>
    <row r="978" spans="1:9" ht="38.25" hidden="1" customHeight="1">
      <c r="A978" s="71" t="s">
        <v>210</v>
      </c>
      <c r="B978" s="19" t="s">
        <v>465</v>
      </c>
      <c r="C978" s="19" t="s">
        <v>467</v>
      </c>
      <c r="D978" s="102" t="s">
        <v>490</v>
      </c>
      <c r="E978" s="19" t="s">
        <v>211</v>
      </c>
      <c r="F978" s="19"/>
      <c r="G978" s="20"/>
      <c r="H978" s="20"/>
      <c r="I978" s="13" t="e">
        <f t="shared" si="283"/>
        <v>#DIV/0!</v>
      </c>
    </row>
    <row r="979" spans="1:9" hidden="1">
      <c r="A979" s="71" t="s">
        <v>212</v>
      </c>
      <c r="B979" s="19" t="s">
        <v>465</v>
      </c>
      <c r="C979" s="19" t="s">
        <v>467</v>
      </c>
      <c r="D979" s="102" t="s">
        <v>490</v>
      </c>
      <c r="E979" s="19" t="s">
        <v>453</v>
      </c>
      <c r="F979" s="19"/>
      <c r="G979" s="20"/>
      <c r="H979" s="20"/>
      <c r="I979" s="13" t="e">
        <f t="shared" si="283"/>
        <v>#DIV/0!</v>
      </c>
    </row>
    <row r="980" spans="1:9" hidden="1">
      <c r="A980" s="18" t="s">
        <v>16</v>
      </c>
      <c r="B980" s="19" t="s">
        <v>465</v>
      </c>
      <c r="C980" s="19" t="s">
        <v>467</v>
      </c>
      <c r="D980" s="110" t="s">
        <v>490</v>
      </c>
      <c r="E980" s="19" t="s">
        <v>453</v>
      </c>
      <c r="F980" s="19" t="s">
        <v>8</v>
      </c>
      <c r="G980" s="20"/>
      <c r="H980" s="20"/>
      <c r="I980" s="13" t="e">
        <f t="shared" si="283"/>
        <v>#DIV/0!</v>
      </c>
    </row>
    <row r="981" spans="1:9" ht="39" customHeight="1">
      <c r="A981" s="85" t="s">
        <v>491</v>
      </c>
      <c r="B981" s="19" t="s">
        <v>465</v>
      </c>
      <c r="C981" s="19" t="s">
        <v>467</v>
      </c>
      <c r="D981" s="102" t="s">
        <v>404</v>
      </c>
      <c r="E981" s="19"/>
      <c r="F981" s="19"/>
      <c r="G981" s="17">
        <f t="shared" ref="G981:H985" si="284">G982</f>
        <v>100</v>
      </c>
      <c r="H981" s="17">
        <f t="shared" si="284"/>
        <v>100</v>
      </c>
      <c r="I981" s="13">
        <f t="shared" si="283"/>
        <v>100</v>
      </c>
    </row>
    <row r="982" spans="1:9" ht="40.5" customHeight="1">
      <c r="A982" s="85" t="s">
        <v>492</v>
      </c>
      <c r="B982" s="19" t="s">
        <v>465</v>
      </c>
      <c r="C982" s="19" t="s">
        <v>467</v>
      </c>
      <c r="D982" s="102" t="s">
        <v>493</v>
      </c>
      <c r="E982" s="19"/>
      <c r="F982" s="19"/>
      <c r="G982" s="17">
        <f t="shared" si="284"/>
        <v>100</v>
      </c>
      <c r="H982" s="17">
        <f t="shared" si="284"/>
        <v>100</v>
      </c>
      <c r="I982" s="13">
        <f t="shared" si="283"/>
        <v>100</v>
      </c>
    </row>
    <row r="983" spans="1:9" ht="15" customHeight="1">
      <c r="A983" s="85" t="s">
        <v>494</v>
      </c>
      <c r="B983" s="19" t="s">
        <v>465</v>
      </c>
      <c r="C983" s="19" t="s">
        <v>467</v>
      </c>
      <c r="D983" s="102" t="s">
        <v>493</v>
      </c>
      <c r="E983" s="19"/>
      <c r="F983" s="19"/>
      <c r="G983" s="17">
        <f t="shared" si="284"/>
        <v>100</v>
      </c>
      <c r="H983" s="17">
        <f t="shared" si="284"/>
        <v>100</v>
      </c>
      <c r="I983" s="13">
        <f t="shared" si="283"/>
        <v>100</v>
      </c>
    </row>
    <row r="984" spans="1:9" ht="28.5" customHeight="1">
      <c r="A984" s="18" t="s">
        <v>44</v>
      </c>
      <c r="B984" s="19" t="s">
        <v>465</v>
      </c>
      <c r="C984" s="19" t="s">
        <v>467</v>
      </c>
      <c r="D984" s="102" t="s">
        <v>493</v>
      </c>
      <c r="E984" s="19" t="s">
        <v>45</v>
      </c>
      <c r="F984" s="19"/>
      <c r="G984" s="17">
        <f t="shared" si="284"/>
        <v>100</v>
      </c>
      <c r="H984" s="17">
        <f t="shared" si="284"/>
        <v>100</v>
      </c>
      <c r="I984" s="13">
        <f t="shared" si="283"/>
        <v>100</v>
      </c>
    </row>
    <row r="985" spans="1:9" ht="39" customHeight="1">
      <c r="A985" s="18" t="s">
        <v>46</v>
      </c>
      <c r="B985" s="19" t="s">
        <v>465</v>
      </c>
      <c r="C985" s="19" t="s">
        <v>467</v>
      </c>
      <c r="D985" s="102" t="s">
        <v>493</v>
      </c>
      <c r="E985" s="19" t="s">
        <v>53</v>
      </c>
      <c r="F985" s="19"/>
      <c r="G985" s="17">
        <f t="shared" si="284"/>
        <v>100</v>
      </c>
      <c r="H985" s="17">
        <f t="shared" si="284"/>
        <v>100</v>
      </c>
      <c r="I985" s="13">
        <f t="shared" si="283"/>
        <v>100</v>
      </c>
    </row>
    <row r="986" spans="1:9">
      <c r="A986" s="18" t="s">
        <v>14</v>
      </c>
      <c r="B986" s="19" t="s">
        <v>465</v>
      </c>
      <c r="C986" s="19" t="s">
        <v>467</v>
      </c>
      <c r="D986" s="102" t="s">
        <v>493</v>
      </c>
      <c r="E986" s="19" t="s">
        <v>53</v>
      </c>
      <c r="F986" s="19" t="s">
        <v>15</v>
      </c>
      <c r="G986" s="20">
        <v>100</v>
      </c>
      <c r="H986" s="20">
        <v>100</v>
      </c>
      <c r="I986" s="13">
        <f t="shared" si="283"/>
        <v>100</v>
      </c>
    </row>
    <row r="987" spans="1:9" ht="60" hidden="1">
      <c r="A987" s="18" t="s">
        <v>37</v>
      </c>
      <c r="B987" s="19" t="s">
        <v>465</v>
      </c>
      <c r="C987" s="19" t="s">
        <v>467</v>
      </c>
      <c r="D987" s="102" t="s">
        <v>495</v>
      </c>
      <c r="E987" s="19" t="s">
        <v>28</v>
      </c>
      <c r="F987" s="19"/>
      <c r="G987" s="17">
        <f>G988</f>
        <v>0</v>
      </c>
      <c r="H987" s="17"/>
      <c r="I987" s="13" t="e">
        <f t="shared" si="283"/>
        <v>#DIV/0!</v>
      </c>
    </row>
    <row r="988" spans="1:9" ht="24" hidden="1">
      <c r="A988" s="18" t="s">
        <v>144</v>
      </c>
      <c r="B988" s="19" t="s">
        <v>465</v>
      </c>
      <c r="C988" s="19" t="s">
        <v>467</v>
      </c>
      <c r="D988" s="102" t="s">
        <v>495</v>
      </c>
      <c r="E988" s="19" t="s">
        <v>145</v>
      </c>
      <c r="F988" s="19"/>
      <c r="G988" s="17">
        <f>G989</f>
        <v>0</v>
      </c>
      <c r="H988" s="17"/>
      <c r="I988" s="13" t="e">
        <f t="shared" si="283"/>
        <v>#DIV/0!</v>
      </c>
    </row>
    <row r="989" spans="1:9" hidden="1">
      <c r="A989" s="18" t="s">
        <v>14</v>
      </c>
      <c r="B989" s="19" t="s">
        <v>465</v>
      </c>
      <c r="C989" s="19" t="s">
        <v>467</v>
      </c>
      <c r="D989" s="102" t="s">
        <v>495</v>
      </c>
      <c r="E989" s="19" t="s">
        <v>145</v>
      </c>
      <c r="F989" s="19" t="s">
        <v>15</v>
      </c>
      <c r="G989" s="20"/>
      <c r="H989" s="20"/>
      <c r="I989" s="13" t="e">
        <f t="shared" si="283"/>
        <v>#DIV/0!</v>
      </c>
    </row>
    <row r="990" spans="1:9" hidden="1">
      <c r="A990" s="14" t="s">
        <v>496</v>
      </c>
      <c r="B990" s="15" t="s">
        <v>465</v>
      </c>
      <c r="C990" s="15" t="s">
        <v>497</v>
      </c>
      <c r="D990" s="108"/>
      <c r="E990" s="19"/>
      <c r="F990" s="19"/>
      <c r="G990" s="17">
        <f>G991+G1003+G996</f>
        <v>0</v>
      </c>
      <c r="H990" s="17"/>
      <c r="I990" s="13" t="e">
        <f t="shared" si="283"/>
        <v>#DIV/0!</v>
      </c>
    </row>
    <row r="991" spans="1:9" ht="25.5" hidden="1">
      <c r="A991" s="24" t="s">
        <v>23</v>
      </c>
      <c r="B991" s="19" t="s">
        <v>465</v>
      </c>
      <c r="C991" s="19" t="s">
        <v>497</v>
      </c>
      <c r="D991" s="102" t="s">
        <v>120</v>
      </c>
      <c r="E991" s="19"/>
      <c r="F991" s="19"/>
      <c r="G991" s="20"/>
      <c r="H991" s="20"/>
      <c r="I991" s="13" t="e">
        <f t="shared" si="283"/>
        <v>#DIV/0!</v>
      </c>
    </row>
    <row r="992" spans="1:9" ht="24" hidden="1" customHeight="1">
      <c r="A992" s="56" t="s">
        <v>498</v>
      </c>
      <c r="B992" s="19" t="s">
        <v>465</v>
      </c>
      <c r="C992" s="19" t="s">
        <v>497</v>
      </c>
      <c r="D992" s="32" t="s">
        <v>499</v>
      </c>
      <c r="E992" s="19" t="s">
        <v>260</v>
      </c>
      <c r="F992" s="19"/>
      <c r="G992" s="20"/>
      <c r="H992" s="20"/>
      <c r="I992" s="13" t="e">
        <f t="shared" si="283"/>
        <v>#DIV/0!</v>
      </c>
    </row>
    <row r="993" spans="1:9" ht="38.25" hidden="1">
      <c r="A993" s="111" t="s">
        <v>257</v>
      </c>
      <c r="B993" s="19" t="s">
        <v>465</v>
      </c>
      <c r="C993" s="19" t="s">
        <v>497</v>
      </c>
      <c r="D993" s="32" t="s">
        <v>499</v>
      </c>
      <c r="E993" s="19" t="s">
        <v>260</v>
      </c>
      <c r="F993" s="19"/>
      <c r="G993" s="20"/>
      <c r="H993" s="20"/>
      <c r="I993" s="13" t="e">
        <f t="shared" si="283"/>
        <v>#DIV/0!</v>
      </c>
    </row>
    <row r="994" spans="1:9" ht="15.75" hidden="1" customHeight="1">
      <c r="A994" s="111" t="s">
        <v>500</v>
      </c>
      <c r="B994" s="19" t="s">
        <v>465</v>
      </c>
      <c r="C994" s="19" t="s">
        <v>497</v>
      </c>
      <c r="D994" s="32" t="s">
        <v>499</v>
      </c>
      <c r="E994" s="19" t="s">
        <v>260</v>
      </c>
      <c r="F994" s="19"/>
      <c r="G994" s="20"/>
      <c r="H994" s="20"/>
      <c r="I994" s="13" t="e">
        <f t="shared" si="283"/>
        <v>#DIV/0!</v>
      </c>
    </row>
    <row r="995" spans="1:9" hidden="1">
      <c r="A995" s="56" t="s">
        <v>16</v>
      </c>
      <c r="B995" s="19" t="s">
        <v>465</v>
      </c>
      <c r="C995" s="19" t="s">
        <v>497</v>
      </c>
      <c r="D995" s="32" t="s">
        <v>499</v>
      </c>
      <c r="E995" s="19" t="s">
        <v>260</v>
      </c>
      <c r="F995" s="19" t="s">
        <v>8</v>
      </c>
      <c r="G995" s="20"/>
      <c r="H995" s="20"/>
      <c r="I995" s="13" t="e">
        <f t="shared" si="283"/>
        <v>#DIV/0!</v>
      </c>
    </row>
    <row r="996" spans="1:9" ht="25.5" hidden="1">
      <c r="A996" s="56" t="s">
        <v>202</v>
      </c>
      <c r="B996" s="19" t="s">
        <v>465</v>
      </c>
      <c r="C996" s="19" t="s">
        <v>497</v>
      </c>
      <c r="D996" s="25" t="s">
        <v>203</v>
      </c>
      <c r="E996" s="19"/>
      <c r="F996" s="19"/>
      <c r="G996" s="17">
        <f t="shared" ref="G996:G1001" si="285">G997</f>
        <v>0</v>
      </c>
      <c r="H996" s="17"/>
      <c r="I996" s="13" t="e">
        <f t="shared" si="283"/>
        <v>#DIV/0!</v>
      </c>
    </row>
    <row r="997" spans="1:9" ht="25.5" hidden="1">
      <c r="A997" s="56" t="s">
        <v>305</v>
      </c>
      <c r="B997" s="19" t="s">
        <v>465</v>
      </c>
      <c r="C997" s="19" t="s">
        <v>497</v>
      </c>
      <c r="D997" s="25" t="s">
        <v>306</v>
      </c>
      <c r="E997" s="19"/>
      <c r="F997" s="19"/>
      <c r="G997" s="17">
        <f t="shared" si="285"/>
        <v>0</v>
      </c>
      <c r="H997" s="17"/>
      <c r="I997" s="13" t="e">
        <f t="shared" si="283"/>
        <v>#DIV/0!</v>
      </c>
    </row>
    <row r="998" spans="1:9" ht="38.25" hidden="1">
      <c r="A998" s="56" t="s">
        <v>501</v>
      </c>
      <c r="B998" s="19" t="s">
        <v>465</v>
      </c>
      <c r="C998" s="19" t="s">
        <v>497</v>
      </c>
      <c r="D998" s="25" t="s">
        <v>502</v>
      </c>
      <c r="E998" s="19"/>
      <c r="F998" s="19"/>
      <c r="G998" s="17">
        <f t="shared" si="285"/>
        <v>0</v>
      </c>
      <c r="H998" s="17"/>
      <c r="I998" s="13" t="e">
        <f t="shared" si="283"/>
        <v>#DIV/0!</v>
      </c>
    </row>
    <row r="999" spans="1:9" hidden="1">
      <c r="A999" s="56" t="s">
        <v>134</v>
      </c>
      <c r="B999" s="19" t="s">
        <v>465</v>
      </c>
      <c r="C999" s="19" t="s">
        <v>497</v>
      </c>
      <c r="D999" s="25" t="s">
        <v>503</v>
      </c>
      <c r="E999" s="19"/>
      <c r="F999" s="19"/>
      <c r="G999" s="17">
        <f t="shared" si="285"/>
        <v>0</v>
      </c>
      <c r="H999" s="17"/>
      <c r="I999" s="13" t="e">
        <f t="shared" si="283"/>
        <v>#DIV/0!</v>
      </c>
    </row>
    <row r="1000" spans="1:9" ht="38.25" hidden="1">
      <c r="A1000" s="52" t="s">
        <v>210</v>
      </c>
      <c r="B1000" s="19" t="s">
        <v>465</v>
      </c>
      <c r="C1000" s="19" t="s">
        <v>497</v>
      </c>
      <c r="D1000" s="25" t="s">
        <v>503</v>
      </c>
      <c r="E1000" s="19" t="s">
        <v>211</v>
      </c>
      <c r="F1000" s="19"/>
      <c r="G1000" s="17">
        <f t="shared" si="285"/>
        <v>0</v>
      </c>
      <c r="H1000" s="17"/>
      <c r="I1000" s="13" t="e">
        <f t="shared" si="283"/>
        <v>#DIV/0!</v>
      </c>
    </row>
    <row r="1001" spans="1:9" hidden="1">
      <c r="A1001" s="52" t="s">
        <v>212</v>
      </c>
      <c r="B1001" s="19" t="s">
        <v>465</v>
      </c>
      <c r="C1001" s="19" t="s">
        <v>497</v>
      </c>
      <c r="D1001" s="25" t="s">
        <v>503</v>
      </c>
      <c r="E1001" s="19" t="s">
        <v>453</v>
      </c>
      <c r="F1001" s="19"/>
      <c r="G1001" s="17">
        <f t="shared" si="285"/>
        <v>0</v>
      </c>
      <c r="H1001" s="17"/>
      <c r="I1001" s="13" t="e">
        <f t="shared" si="283"/>
        <v>#DIV/0!</v>
      </c>
    </row>
    <row r="1002" spans="1:9" hidden="1">
      <c r="A1002" s="24" t="s">
        <v>82</v>
      </c>
      <c r="B1002" s="19" t="s">
        <v>465</v>
      </c>
      <c r="C1002" s="19" t="s">
        <v>497</v>
      </c>
      <c r="D1002" s="25" t="s">
        <v>503</v>
      </c>
      <c r="E1002" s="19" t="s">
        <v>453</v>
      </c>
      <c r="F1002" s="19" t="s">
        <v>15</v>
      </c>
      <c r="G1002" s="20"/>
      <c r="H1002" s="20"/>
      <c r="I1002" s="13" t="e">
        <f t="shared" si="283"/>
        <v>#DIV/0!</v>
      </c>
    </row>
    <row r="1003" spans="1:9" ht="25.5" hidden="1">
      <c r="A1003" s="24" t="s">
        <v>23</v>
      </c>
      <c r="B1003" s="19" t="s">
        <v>465</v>
      </c>
      <c r="C1003" s="19" t="s">
        <v>497</v>
      </c>
      <c r="D1003" s="102" t="s">
        <v>504</v>
      </c>
      <c r="E1003" s="19"/>
      <c r="F1003" s="19"/>
      <c r="G1003" s="17">
        <f t="shared" ref="G1003:G1005" si="286">G1004</f>
        <v>0</v>
      </c>
      <c r="H1003" s="17"/>
      <c r="I1003" s="13" t="e">
        <f t="shared" si="283"/>
        <v>#DIV/0!</v>
      </c>
    </row>
    <row r="1004" spans="1:9" ht="25.5" hidden="1">
      <c r="A1004" s="56" t="s">
        <v>498</v>
      </c>
      <c r="B1004" s="19" t="s">
        <v>465</v>
      </c>
      <c r="C1004" s="19" t="s">
        <v>497</v>
      </c>
      <c r="D1004" s="32" t="s">
        <v>505</v>
      </c>
      <c r="E1004" s="19" t="s">
        <v>260</v>
      </c>
      <c r="F1004" s="19"/>
      <c r="G1004" s="17">
        <f t="shared" si="286"/>
        <v>0</v>
      </c>
      <c r="H1004" s="17"/>
      <c r="I1004" s="13" t="e">
        <f t="shared" si="283"/>
        <v>#DIV/0!</v>
      </c>
    </row>
    <row r="1005" spans="1:9" ht="38.25" hidden="1">
      <c r="A1005" s="111" t="s">
        <v>257</v>
      </c>
      <c r="B1005" s="19" t="s">
        <v>465</v>
      </c>
      <c r="C1005" s="19" t="s">
        <v>497</v>
      </c>
      <c r="D1005" s="32" t="s">
        <v>505</v>
      </c>
      <c r="E1005" s="19" t="s">
        <v>260</v>
      </c>
      <c r="F1005" s="19"/>
      <c r="G1005" s="17">
        <f t="shared" si="286"/>
        <v>0</v>
      </c>
      <c r="H1005" s="17"/>
      <c r="I1005" s="13" t="e">
        <f t="shared" si="283"/>
        <v>#DIV/0!</v>
      </c>
    </row>
    <row r="1006" spans="1:9" hidden="1">
      <c r="A1006" s="56" t="s">
        <v>16</v>
      </c>
      <c r="B1006" s="19" t="s">
        <v>465</v>
      </c>
      <c r="C1006" s="19" t="s">
        <v>497</v>
      </c>
      <c r="D1006" s="32" t="s">
        <v>505</v>
      </c>
      <c r="E1006" s="19" t="s">
        <v>260</v>
      </c>
      <c r="F1006" s="19" t="s">
        <v>8</v>
      </c>
      <c r="G1006" s="20"/>
      <c r="H1006" s="20"/>
      <c r="I1006" s="13" t="e">
        <f t="shared" si="283"/>
        <v>#DIV/0!</v>
      </c>
    </row>
    <row r="1007" spans="1:9" ht="47.25" customHeight="1">
      <c r="A1007" s="14" t="s">
        <v>506</v>
      </c>
      <c r="B1007" s="15" t="s">
        <v>507</v>
      </c>
      <c r="C1007" s="15"/>
      <c r="D1007" s="15" t="s">
        <v>508</v>
      </c>
      <c r="E1007" s="15"/>
      <c r="F1007" s="15"/>
      <c r="G1007" s="16">
        <f t="shared" ref="G1007:H1007" si="287">G1008+G1009</f>
        <v>4553.1000000000004</v>
      </c>
      <c r="H1007" s="16">
        <f t="shared" si="287"/>
        <v>4533.1000000000004</v>
      </c>
      <c r="I1007" s="13">
        <f t="shared" si="283"/>
        <v>99.560738837275693</v>
      </c>
    </row>
    <row r="1008" spans="1:9">
      <c r="A1008" s="14" t="s">
        <v>283</v>
      </c>
      <c r="B1008" s="15" t="s">
        <v>507</v>
      </c>
      <c r="C1008" s="15"/>
      <c r="D1008" s="15"/>
      <c r="E1008" s="15"/>
      <c r="F1008" s="15" t="s">
        <v>15</v>
      </c>
      <c r="G1008" s="16">
        <f t="shared" ref="G1008:H1008" si="288">G1022+G1027+G1031</f>
        <v>1290</v>
      </c>
      <c r="H1008" s="16">
        <f t="shared" si="288"/>
        <v>1270</v>
      </c>
      <c r="I1008" s="13">
        <f t="shared" si="283"/>
        <v>98.449612403100772</v>
      </c>
    </row>
    <row r="1009" spans="1:9">
      <c r="A1009" s="14" t="s">
        <v>16</v>
      </c>
      <c r="B1009" s="15" t="s">
        <v>507</v>
      </c>
      <c r="C1009" s="15"/>
      <c r="D1009" s="15"/>
      <c r="E1009" s="15"/>
      <c r="F1009" s="15" t="s">
        <v>8</v>
      </c>
      <c r="G1009" s="16">
        <f t="shared" ref="G1009:H1009" si="289">G1016+G1032</f>
        <v>3263.1</v>
      </c>
      <c r="H1009" s="16">
        <f t="shared" si="289"/>
        <v>3263.1</v>
      </c>
      <c r="I1009" s="13">
        <f t="shared" si="283"/>
        <v>100</v>
      </c>
    </row>
    <row r="1010" spans="1:9" ht="37.5" customHeight="1">
      <c r="A1010" s="14" t="s">
        <v>509</v>
      </c>
      <c r="B1010" s="15" t="s">
        <v>507</v>
      </c>
      <c r="C1010" s="15" t="s">
        <v>510</v>
      </c>
      <c r="D1010" s="15"/>
      <c r="E1010" s="15"/>
      <c r="F1010" s="19"/>
      <c r="G1010" s="16">
        <f t="shared" ref="G1010:H1015" si="290">G1011</f>
        <v>3263.1</v>
      </c>
      <c r="H1010" s="16">
        <f t="shared" si="290"/>
        <v>3263.1</v>
      </c>
      <c r="I1010" s="13">
        <f t="shared" si="283"/>
        <v>100</v>
      </c>
    </row>
    <row r="1011" spans="1:9" ht="25.5" customHeight="1">
      <c r="A1011" s="18" t="s">
        <v>23</v>
      </c>
      <c r="B1011" s="19" t="s">
        <v>507</v>
      </c>
      <c r="C1011" s="19" t="s">
        <v>510</v>
      </c>
      <c r="D1011" s="19" t="s">
        <v>24</v>
      </c>
      <c r="E1011" s="19"/>
      <c r="F1011" s="36"/>
      <c r="G1011" s="17">
        <f t="shared" si="290"/>
        <v>3263.1</v>
      </c>
      <c r="H1011" s="17">
        <f t="shared" si="290"/>
        <v>3263.1</v>
      </c>
      <c r="I1011" s="13">
        <f t="shared" si="283"/>
        <v>100</v>
      </c>
    </row>
    <row r="1012" spans="1:9" ht="17.25" customHeight="1">
      <c r="A1012" s="18" t="s">
        <v>511</v>
      </c>
      <c r="B1012" s="19" t="s">
        <v>507</v>
      </c>
      <c r="C1012" s="19" t="s">
        <v>510</v>
      </c>
      <c r="D1012" s="32" t="s">
        <v>24</v>
      </c>
      <c r="E1012" s="19"/>
      <c r="F1012" s="36"/>
      <c r="G1012" s="17">
        <f t="shared" si="290"/>
        <v>3263.1</v>
      </c>
      <c r="H1012" s="17">
        <f t="shared" si="290"/>
        <v>3263.1</v>
      </c>
      <c r="I1012" s="13">
        <f t="shared" si="283"/>
        <v>100</v>
      </c>
    </row>
    <row r="1013" spans="1:9" ht="24">
      <c r="A1013" s="18" t="s">
        <v>512</v>
      </c>
      <c r="B1013" s="19" t="s">
        <v>507</v>
      </c>
      <c r="C1013" s="19" t="s">
        <v>510</v>
      </c>
      <c r="D1013" s="32" t="s">
        <v>24</v>
      </c>
      <c r="E1013" s="19"/>
      <c r="F1013" s="19"/>
      <c r="G1013" s="17">
        <f t="shared" si="290"/>
        <v>3263.1</v>
      </c>
      <c r="H1013" s="17">
        <f t="shared" si="290"/>
        <v>3263.1</v>
      </c>
      <c r="I1013" s="13">
        <f t="shared" si="283"/>
        <v>100</v>
      </c>
    </row>
    <row r="1014" spans="1:9" ht="26.25" customHeight="1">
      <c r="A1014" s="18" t="s">
        <v>513</v>
      </c>
      <c r="B1014" s="19" t="s">
        <v>507</v>
      </c>
      <c r="C1014" s="19" t="s">
        <v>510</v>
      </c>
      <c r="D1014" s="32" t="s">
        <v>514</v>
      </c>
      <c r="E1014" s="19"/>
      <c r="F1014" s="19"/>
      <c r="G1014" s="17">
        <f t="shared" si="290"/>
        <v>3263.1</v>
      </c>
      <c r="H1014" s="17">
        <f t="shared" si="290"/>
        <v>3263.1</v>
      </c>
      <c r="I1014" s="13">
        <f t="shared" si="283"/>
        <v>100</v>
      </c>
    </row>
    <row r="1015" spans="1:9">
      <c r="A1015" s="112" t="s">
        <v>123</v>
      </c>
      <c r="B1015" s="19" t="s">
        <v>507</v>
      </c>
      <c r="C1015" s="19" t="s">
        <v>510</v>
      </c>
      <c r="D1015" s="32" t="s">
        <v>514</v>
      </c>
      <c r="E1015" s="19" t="s">
        <v>515</v>
      </c>
      <c r="F1015" s="19"/>
      <c r="G1015" s="17">
        <f t="shared" si="290"/>
        <v>3263.1</v>
      </c>
      <c r="H1015" s="17">
        <f t="shared" si="290"/>
        <v>3263.1</v>
      </c>
      <c r="I1015" s="13">
        <f t="shared" si="283"/>
        <v>100</v>
      </c>
    </row>
    <row r="1016" spans="1:9">
      <c r="A1016" s="18" t="s">
        <v>16</v>
      </c>
      <c r="B1016" s="19" t="s">
        <v>507</v>
      </c>
      <c r="C1016" s="19" t="s">
        <v>510</v>
      </c>
      <c r="D1016" s="32" t="s">
        <v>514</v>
      </c>
      <c r="E1016" s="19" t="s">
        <v>515</v>
      </c>
      <c r="F1016" s="19" t="s">
        <v>8</v>
      </c>
      <c r="G1016" s="20">
        <v>3263.1</v>
      </c>
      <c r="H1016" s="20">
        <v>3263.1</v>
      </c>
      <c r="I1016" s="13">
        <f t="shared" si="283"/>
        <v>100</v>
      </c>
    </row>
    <row r="1017" spans="1:9" hidden="1">
      <c r="A1017" s="113" t="s">
        <v>516</v>
      </c>
      <c r="B1017" s="15" t="s">
        <v>507</v>
      </c>
      <c r="C1017" s="15" t="s">
        <v>517</v>
      </c>
      <c r="D1017" s="15"/>
      <c r="E1017" s="15"/>
      <c r="F1017" s="114"/>
      <c r="G1017" s="115">
        <f t="shared" ref="G1017:G1021" si="291">G1018</f>
        <v>0</v>
      </c>
      <c r="H1017" s="115"/>
      <c r="I1017" s="13" t="e">
        <f t="shared" si="283"/>
        <v>#DIV/0!</v>
      </c>
    </row>
    <row r="1018" spans="1:9" ht="24" hidden="1">
      <c r="A1018" s="113" t="s">
        <v>23</v>
      </c>
      <c r="B1018" s="15" t="s">
        <v>507</v>
      </c>
      <c r="C1018" s="15" t="s">
        <v>517</v>
      </c>
      <c r="D1018" s="15" t="s">
        <v>24</v>
      </c>
      <c r="E1018" s="15"/>
      <c r="F1018" s="114"/>
      <c r="G1018" s="116">
        <f t="shared" si="291"/>
        <v>0</v>
      </c>
      <c r="H1018" s="116"/>
      <c r="I1018" s="13" t="e">
        <f t="shared" si="283"/>
        <v>#DIV/0!</v>
      </c>
    </row>
    <row r="1019" spans="1:9" ht="24" hidden="1">
      <c r="A1019" s="117" t="s">
        <v>518</v>
      </c>
      <c r="B1019" s="19" t="s">
        <v>507</v>
      </c>
      <c r="C1019" s="19" t="s">
        <v>517</v>
      </c>
      <c r="D1019" s="32" t="s">
        <v>519</v>
      </c>
      <c r="E1019" s="19"/>
      <c r="F1019" s="118"/>
      <c r="G1019" s="116">
        <f t="shared" si="291"/>
        <v>0</v>
      </c>
      <c r="H1019" s="116"/>
      <c r="I1019" s="13" t="e">
        <f t="shared" si="283"/>
        <v>#DIV/0!</v>
      </c>
    </row>
    <row r="1020" spans="1:9" hidden="1">
      <c r="A1020" s="117" t="s">
        <v>123</v>
      </c>
      <c r="B1020" s="19" t="s">
        <v>507</v>
      </c>
      <c r="C1020" s="19" t="s">
        <v>517</v>
      </c>
      <c r="D1020" s="32" t="s">
        <v>519</v>
      </c>
      <c r="E1020" s="19" t="s">
        <v>124</v>
      </c>
      <c r="F1020" s="118"/>
      <c r="G1020" s="116">
        <f t="shared" si="291"/>
        <v>0</v>
      </c>
      <c r="H1020" s="116"/>
      <c r="I1020" s="13" t="e">
        <f t="shared" si="283"/>
        <v>#DIV/0!</v>
      </c>
    </row>
    <row r="1021" spans="1:9" hidden="1">
      <c r="A1021" s="117" t="s">
        <v>520</v>
      </c>
      <c r="B1021" s="19" t="s">
        <v>507</v>
      </c>
      <c r="C1021" s="19" t="s">
        <v>517</v>
      </c>
      <c r="D1021" s="32" t="s">
        <v>519</v>
      </c>
      <c r="E1021" s="19" t="s">
        <v>515</v>
      </c>
      <c r="F1021" s="119"/>
      <c r="G1021" s="116">
        <f t="shared" si="291"/>
        <v>0</v>
      </c>
      <c r="H1021" s="116"/>
      <c r="I1021" s="13" t="e">
        <f t="shared" si="283"/>
        <v>#DIV/0!</v>
      </c>
    </row>
    <row r="1022" spans="1:9" hidden="1">
      <c r="A1022" s="120" t="s">
        <v>14</v>
      </c>
      <c r="B1022" s="19" t="s">
        <v>507</v>
      </c>
      <c r="C1022" s="19" t="s">
        <v>517</v>
      </c>
      <c r="D1022" s="32" t="s">
        <v>519</v>
      </c>
      <c r="E1022" s="19" t="s">
        <v>515</v>
      </c>
      <c r="F1022" s="118" t="s">
        <v>15</v>
      </c>
      <c r="G1022" s="20"/>
      <c r="H1022" s="20"/>
      <c r="I1022" s="13" t="e">
        <f t="shared" si="283"/>
        <v>#DIV/0!</v>
      </c>
    </row>
    <row r="1023" spans="1:9" s="58" customFormat="1" ht="41.25" customHeight="1">
      <c r="A1023" s="121" t="s">
        <v>521</v>
      </c>
      <c r="B1023" s="19" t="s">
        <v>507</v>
      </c>
      <c r="C1023" s="25" t="s">
        <v>522</v>
      </c>
      <c r="D1023" s="122"/>
      <c r="E1023" s="122"/>
      <c r="F1023" s="122"/>
      <c r="G1023" s="123">
        <f t="shared" ref="G1023:H1023" si="292">G1024+G1028</f>
        <v>1290</v>
      </c>
      <c r="H1023" s="123">
        <f t="shared" si="292"/>
        <v>1270</v>
      </c>
      <c r="I1023" s="13">
        <f t="shared" si="283"/>
        <v>98.449612403100772</v>
      </c>
    </row>
    <row r="1024" spans="1:9" s="58" customFormat="1" ht="27" customHeight="1">
      <c r="A1024" s="56" t="s">
        <v>83</v>
      </c>
      <c r="B1024" s="19" t="s">
        <v>507</v>
      </c>
      <c r="C1024" s="25" t="s">
        <v>522</v>
      </c>
      <c r="D1024" s="39" t="s">
        <v>85</v>
      </c>
      <c r="E1024" s="122"/>
      <c r="F1024" s="122"/>
      <c r="G1024" s="123">
        <f t="shared" ref="G1024:G1026" si="293">G1025</f>
        <v>80</v>
      </c>
      <c r="H1024" s="123">
        <f>H1025</f>
        <v>60</v>
      </c>
      <c r="I1024" s="13">
        <f t="shared" si="283"/>
        <v>75</v>
      </c>
    </row>
    <row r="1025" spans="1:9" s="58" customFormat="1">
      <c r="A1025" s="51" t="s">
        <v>123</v>
      </c>
      <c r="B1025" s="19" t="s">
        <v>507</v>
      </c>
      <c r="C1025" s="25" t="s">
        <v>522</v>
      </c>
      <c r="D1025" s="39" t="s">
        <v>85</v>
      </c>
      <c r="E1025" s="122" t="s">
        <v>124</v>
      </c>
      <c r="F1025" s="122"/>
      <c r="G1025" s="123">
        <f t="shared" si="293"/>
        <v>80</v>
      </c>
      <c r="H1025" s="123">
        <f>H1026</f>
        <v>60</v>
      </c>
      <c r="I1025" s="13">
        <f t="shared" si="283"/>
        <v>75</v>
      </c>
    </row>
    <row r="1026" spans="1:9" s="58" customFormat="1">
      <c r="A1026" s="51" t="s">
        <v>162</v>
      </c>
      <c r="B1026" s="19" t="s">
        <v>507</v>
      </c>
      <c r="C1026" s="25" t="s">
        <v>522</v>
      </c>
      <c r="D1026" s="39" t="s">
        <v>85</v>
      </c>
      <c r="E1026" s="122" t="s">
        <v>163</v>
      </c>
      <c r="F1026" s="122"/>
      <c r="G1026" s="123">
        <f t="shared" si="293"/>
        <v>80</v>
      </c>
      <c r="H1026" s="123">
        <f>H1027</f>
        <v>60</v>
      </c>
      <c r="I1026" s="13">
        <f t="shared" si="283"/>
        <v>75</v>
      </c>
    </row>
    <row r="1027" spans="1:9" s="58" customFormat="1">
      <c r="A1027" s="24" t="s">
        <v>14</v>
      </c>
      <c r="B1027" s="19" t="s">
        <v>507</v>
      </c>
      <c r="C1027" s="25" t="s">
        <v>522</v>
      </c>
      <c r="D1027" s="39" t="s">
        <v>85</v>
      </c>
      <c r="E1027" s="122" t="s">
        <v>163</v>
      </c>
      <c r="F1027" s="122" t="s">
        <v>15</v>
      </c>
      <c r="G1027" s="23">
        <v>80</v>
      </c>
      <c r="H1027" s="23">
        <v>60</v>
      </c>
      <c r="I1027" s="13">
        <f t="shared" si="283"/>
        <v>75</v>
      </c>
    </row>
    <row r="1028" spans="1:9" s="58" customFormat="1">
      <c r="A1028" s="124" t="s">
        <v>523</v>
      </c>
      <c r="B1028" s="19" t="s">
        <v>507</v>
      </c>
      <c r="C1028" s="25" t="s">
        <v>522</v>
      </c>
      <c r="D1028" s="39" t="s">
        <v>524</v>
      </c>
      <c r="E1028" s="122"/>
      <c r="F1028" s="122"/>
      <c r="G1028" s="123">
        <f t="shared" ref="G1028:H1029" si="294">G1029</f>
        <v>1210</v>
      </c>
      <c r="H1028" s="123">
        <f t="shared" si="294"/>
        <v>1210</v>
      </c>
      <c r="I1028" s="13">
        <f t="shared" si="283"/>
        <v>100</v>
      </c>
    </row>
    <row r="1029" spans="1:9" s="58" customFormat="1">
      <c r="A1029" s="51" t="s">
        <v>123</v>
      </c>
      <c r="B1029" s="19" t="s">
        <v>507</v>
      </c>
      <c r="C1029" s="25" t="s">
        <v>522</v>
      </c>
      <c r="D1029" s="39" t="s">
        <v>524</v>
      </c>
      <c r="E1029" s="122" t="s">
        <v>124</v>
      </c>
      <c r="F1029" s="122"/>
      <c r="G1029" s="123">
        <f t="shared" si="294"/>
        <v>1210</v>
      </c>
      <c r="H1029" s="123">
        <f t="shared" si="294"/>
        <v>1210</v>
      </c>
      <c r="I1029" s="13">
        <f t="shared" si="283"/>
        <v>100</v>
      </c>
    </row>
    <row r="1030" spans="1:9" s="58" customFormat="1">
      <c r="A1030" s="51" t="s">
        <v>162</v>
      </c>
      <c r="B1030" s="19" t="s">
        <v>507</v>
      </c>
      <c r="C1030" s="25" t="s">
        <v>522</v>
      </c>
      <c r="D1030" s="39" t="s">
        <v>524</v>
      </c>
      <c r="E1030" s="122" t="s">
        <v>163</v>
      </c>
      <c r="F1030" s="122"/>
      <c r="G1030" s="123">
        <f t="shared" ref="G1030:H1030" si="295">G1031+G1032</f>
        <v>1210</v>
      </c>
      <c r="H1030" s="123">
        <f t="shared" si="295"/>
        <v>1210</v>
      </c>
      <c r="I1030" s="13">
        <f t="shared" si="283"/>
        <v>100</v>
      </c>
    </row>
    <row r="1031" spans="1:9" s="58" customFormat="1">
      <c r="A1031" s="24" t="s">
        <v>14</v>
      </c>
      <c r="B1031" s="19" t="s">
        <v>507</v>
      </c>
      <c r="C1031" s="25" t="s">
        <v>522</v>
      </c>
      <c r="D1031" s="39" t="s">
        <v>524</v>
      </c>
      <c r="E1031" s="122" t="s">
        <v>163</v>
      </c>
      <c r="F1031" s="122" t="s">
        <v>15</v>
      </c>
      <c r="G1031" s="23">
        <v>1210</v>
      </c>
      <c r="H1031" s="23">
        <v>1210</v>
      </c>
      <c r="I1031" s="13">
        <f t="shared" si="283"/>
        <v>100</v>
      </c>
    </row>
    <row r="1032" spans="1:9" s="58" customFormat="1" hidden="1">
      <c r="A1032" s="24" t="s">
        <v>16</v>
      </c>
      <c r="B1032" s="19" t="s">
        <v>507</v>
      </c>
      <c r="C1032" s="25" t="s">
        <v>522</v>
      </c>
      <c r="D1032" s="39" t="s">
        <v>524</v>
      </c>
      <c r="E1032" s="122" t="s">
        <v>163</v>
      </c>
      <c r="F1032" s="122" t="s">
        <v>8</v>
      </c>
      <c r="G1032" s="22"/>
      <c r="H1032" s="22"/>
      <c r="I1032" s="13" t="e">
        <f t="shared" si="283"/>
        <v>#DIV/0!</v>
      </c>
    </row>
    <row r="1033" spans="1:9" ht="14.25" hidden="1" customHeight="1">
      <c r="A1033" s="84" t="s">
        <v>525</v>
      </c>
      <c r="B1033" s="125" t="s">
        <v>526</v>
      </c>
      <c r="C1033" s="122" t="s">
        <v>527</v>
      </c>
      <c r="D1033" s="122"/>
      <c r="E1033" s="122"/>
      <c r="F1033" s="122"/>
      <c r="G1033" s="123">
        <f t="shared" ref="G1033:H1039" si="296">G1034</f>
        <v>0</v>
      </c>
      <c r="H1033" s="123">
        <f t="shared" si="296"/>
        <v>0</v>
      </c>
      <c r="I1033" s="13" t="e">
        <f t="shared" si="283"/>
        <v>#DIV/0!</v>
      </c>
    </row>
    <row r="1034" spans="1:9" hidden="1">
      <c r="A1034" s="14" t="s">
        <v>283</v>
      </c>
      <c r="B1034" s="125" t="s">
        <v>526</v>
      </c>
      <c r="C1034" s="122" t="s">
        <v>527</v>
      </c>
      <c r="D1034" s="122"/>
      <c r="E1034" s="122"/>
      <c r="F1034" s="122" t="s">
        <v>15</v>
      </c>
      <c r="G1034" s="123">
        <f t="shared" si="296"/>
        <v>0</v>
      </c>
      <c r="H1034" s="123">
        <f t="shared" si="296"/>
        <v>0</v>
      </c>
      <c r="I1034" s="13" t="e">
        <f t="shared" ref="I1034:I1040" si="297">H1034/G1034*100</f>
        <v>#DIV/0!</v>
      </c>
    </row>
    <row r="1035" spans="1:9" hidden="1">
      <c r="A1035" s="22" t="s">
        <v>528</v>
      </c>
      <c r="B1035" s="125" t="s">
        <v>526</v>
      </c>
      <c r="C1035" s="122" t="s">
        <v>527</v>
      </c>
      <c r="D1035" s="122"/>
      <c r="E1035" s="122"/>
      <c r="F1035" s="122"/>
      <c r="G1035" s="123">
        <f t="shared" si="296"/>
        <v>0</v>
      </c>
      <c r="H1035" s="123">
        <f t="shared" si="296"/>
        <v>0</v>
      </c>
      <c r="I1035" s="13" t="e">
        <f t="shared" si="297"/>
        <v>#DIV/0!</v>
      </c>
    </row>
    <row r="1036" spans="1:9" ht="26.25" hidden="1" customHeight="1">
      <c r="A1036" s="18" t="s">
        <v>23</v>
      </c>
      <c r="B1036" s="125" t="s">
        <v>526</v>
      </c>
      <c r="C1036" s="122" t="s">
        <v>527</v>
      </c>
      <c r="D1036" s="122" t="s">
        <v>24</v>
      </c>
      <c r="E1036" s="122"/>
      <c r="F1036" s="122"/>
      <c r="G1036" s="123">
        <f t="shared" si="296"/>
        <v>0</v>
      </c>
      <c r="H1036" s="123">
        <f t="shared" si="296"/>
        <v>0</v>
      </c>
      <c r="I1036" s="13" t="e">
        <f t="shared" si="297"/>
        <v>#DIV/0!</v>
      </c>
    </row>
    <row r="1037" spans="1:9" hidden="1">
      <c r="A1037" s="22" t="s">
        <v>528</v>
      </c>
      <c r="B1037" s="125" t="s">
        <v>526</v>
      </c>
      <c r="C1037" s="122" t="s">
        <v>527</v>
      </c>
      <c r="D1037" s="126">
        <v>6500099990</v>
      </c>
      <c r="E1037" s="122"/>
      <c r="F1037" s="122"/>
      <c r="G1037" s="123">
        <f t="shared" si="296"/>
        <v>0</v>
      </c>
      <c r="H1037" s="123">
        <f t="shared" si="296"/>
        <v>0</v>
      </c>
      <c r="I1037" s="13" t="e">
        <f t="shared" si="297"/>
        <v>#DIV/0!</v>
      </c>
    </row>
    <row r="1038" spans="1:9" hidden="1">
      <c r="A1038" s="22" t="s">
        <v>56</v>
      </c>
      <c r="B1038" s="125" t="s">
        <v>526</v>
      </c>
      <c r="C1038" s="122" t="s">
        <v>527</v>
      </c>
      <c r="D1038" s="126">
        <v>6500099990</v>
      </c>
      <c r="E1038" s="122" t="s">
        <v>57</v>
      </c>
      <c r="F1038" s="122"/>
      <c r="G1038" s="123">
        <f t="shared" si="296"/>
        <v>0</v>
      </c>
      <c r="H1038" s="123">
        <f t="shared" si="296"/>
        <v>0</v>
      </c>
      <c r="I1038" s="13" t="e">
        <f t="shared" si="297"/>
        <v>#DIV/0!</v>
      </c>
    </row>
    <row r="1039" spans="1:9" hidden="1">
      <c r="A1039" s="127" t="s">
        <v>65</v>
      </c>
      <c r="B1039" s="125" t="s">
        <v>526</v>
      </c>
      <c r="C1039" s="122" t="s">
        <v>527</v>
      </c>
      <c r="D1039" s="126">
        <v>6500099990</v>
      </c>
      <c r="E1039" s="122" t="s">
        <v>66</v>
      </c>
      <c r="F1039" s="122"/>
      <c r="G1039" s="123">
        <f t="shared" si="296"/>
        <v>0</v>
      </c>
      <c r="H1039" s="123">
        <f t="shared" si="296"/>
        <v>0</v>
      </c>
      <c r="I1039" s="13" t="e">
        <f t="shared" si="297"/>
        <v>#DIV/0!</v>
      </c>
    </row>
    <row r="1040" spans="1:9" hidden="1">
      <c r="A1040" s="127" t="s">
        <v>283</v>
      </c>
      <c r="B1040" s="125" t="s">
        <v>526</v>
      </c>
      <c r="C1040" s="122" t="s">
        <v>527</v>
      </c>
      <c r="D1040" s="126">
        <v>6500099990</v>
      </c>
      <c r="E1040" s="122" t="s">
        <v>66</v>
      </c>
      <c r="F1040" s="122" t="s">
        <v>15</v>
      </c>
      <c r="G1040" s="23"/>
      <c r="H1040" s="23"/>
      <c r="I1040" s="13" t="e">
        <f t="shared" si="297"/>
        <v>#DIV/0!</v>
      </c>
    </row>
    <row r="1041" spans="1:9" ht="15" hidden="1" customHeight="1">
      <c r="A1041" s="127" t="s">
        <v>529</v>
      </c>
      <c r="B1041" s="125" t="s">
        <v>530</v>
      </c>
      <c r="C1041" s="122" t="s">
        <v>530</v>
      </c>
      <c r="D1041" s="122" t="s">
        <v>531</v>
      </c>
      <c r="E1041" s="122" t="s">
        <v>64</v>
      </c>
      <c r="F1041" s="122" t="s">
        <v>532</v>
      </c>
      <c r="G1041" s="23"/>
      <c r="H1041" s="23"/>
      <c r="I1041" s="13">
        <f t="shared" ref="I1041" si="298">G1041+H1041</f>
        <v>0</v>
      </c>
    </row>
  </sheetData>
  <mergeCells count="9">
    <mergeCell ref="A2:J2"/>
    <mergeCell ref="G4:I4"/>
    <mergeCell ref="G5:I6"/>
    <mergeCell ref="A4:A7"/>
    <mergeCell ref="B4:B7"/>
    <mergeCell ref="C4:C7"/>
    <mergeCell ref="D4:D7"/>
    <mergeCell ref="E4:E7"/>
    <mergeCell ref="F4:F7"/>
  </mergeCells>
  <pageMargins left="0" right="0" top="0" bottom="0" header="0.51181102362204722" footer="0.51181102362204722"/>
  <pageSetup paperSize="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исполнение за 2022 год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77</cp:lastModifiedBy>
  <cp:revision>5</cp:revision>
  <cp:lastPrinted>2021-12-15T08:09:38Z</cp:lastPrinted>
  <dcterms:created xsi:type="dcterms:W3CDTF">2014-11-11T10:44:13Z</dcterms:created>
  <dcterms:modified xsi:type="dcterms:W3CDTF">2023-04-03T12:09:33Z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Microsoft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