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ТРОСНА\2024 год БЮДЖЕТ\поправки март\"/>
    </mc:Choice>
  </mc:AlternateContent>
  <bookViews>
    <workbookView xWindow="0" yWindow="0" windowWidth="15480" windowHeight="9885" tabRatio="500"/>
  </bookViews>
  <sheets>
    <sheet name="2 чт 2024-2026гг " sheetId="8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49" i="8" l="1"/>
  <c r="G449" i="8"/>
  <c r="H453" i="8"/>
  <c r="G453" i="8"/>
  <c r="H459" i="8"/>
  <c r="G459" i="8"/>
  <c r="I461" i="8"/>
  <c r="H460" i="8"/>
  <c r="I460" i="8" s="1"/>
  <c r="G460" i="8"/>
  <c r="G458" i="8"/>
  <c r="H458" i="8" l="1"/>
  <c r="I458" i="8" s="1"/>
  <c r="I459" i="8"/>
  <c r="H976" i="8"/>
  <c r="H975" i="8" s="1"/>
  <c r="H977" i="8"/>
  <c r="H978" i="8"/>
  <c r="G976" i="8"/>
  <c r="G977" i="8"/>
  <c r="G978" i="8"/>
  <c r="H1068" i="8"/>
  <c r="I1067" i="8"/>
  <c r="I1066" i="8"/>
  <c r="I1065" i="8"/>
  <c r="H1064" i="8"/>
  <c r="H1063" i="8" s="1"/>
  <c r="I1063" i="8" s="1"/>
  <c r="G1064" i="8"/>
  <c r="G1063" i="8"/>
  <c r="G1062" i="8"/>
  <c r="H638" i="8"/>
  <c r="H637" i="8" s="1"/>
  <c r="H636" i="8" s="1"/>
  <c r="I1064" i="8" l="1"/>
  <c r="H1062" i="8"/>
  <c r="I1062" i="8" l="1"/>
  <c r="H1012" i="8"/>
  <c r="H1011" i="8" s="1"/>
  <c r="H49" i="8"/>
  <c r="H48" i="8" s="1"/>
  <c r="I1085" i="8"/>
  <c r="I1086" i="8"/>
  <c r="I1087" i="8"/>
  <c r="I1088" i="8"/>
  <c r="I1089" i="8"/>
  <c r="I1090" i="8"/>
  <c r="I1091" i="8"/>
  <c r="I1092" i="8"/>
  <c r="I1093" i="8"/>
  <c r="I1094" i="8"/>
  <c r="I1095" i="8"/>
  <c r="H448" i="8"/>
  <c r="H450" i="8"/>
  <c r="H540" i="8"/>
  <c r="H539" i="8" s="1"/>
  <c r="H538" i="8" s="1"/>
  <c r="H549" i="8"/>
  <c r="H548" i="8" s="1"/>
  <c r="H547" i="8" s="1"/>
  <c r="H545" i="8"/>
  <c r="H544" i="8" s="1"/>
  <c r="H543" i="8" s="1"/>
  <c r="H542" i="8" s="1"/>
  <c r="H1060" i="8"/>
  <c r="H1059" i="8" s="1"/>
  <c r="I1020" i="8"/>
  <c r="I1023" i="8"/>
  <c r="I1027" i="8"/>
  <c r="I1028" i="8"/>
  <c r="I1032" i="8"/>
  <c r="I1033" i="8"/>
  <c r="I1037" i="8"/>
  <c r="I1038" i="8"/>
  <c r="I1039" i="8"/>
  <c r="I1040" i="8"/>
  <c r="I1041" i="8"/>
  <c r="I1042" i="8"/>
  <c r="I1043" i="8"/>
  <c r="I1047" i="8"/>
  <c r="I1052" i="8"/>
  <c r="I1057" i="8"/>
  <c r="I1061" i="8"/>
  <c r="G1060" i="8"/>
  <c r="G1059" i="8" s="1"/>
  <c r="G1058" i="8" s="1"/>
  <c r="H560" i="8"/>
  <c r="G560" i="8"/>
  <c r="H729" i="8"/>
  <c r="H728" i="8" s="1"/>
  <c r="I706" i="8"/>
  <c r="I711" i="8"/>
  <c r="I715" i="8"/>
  <c r="I719" i="8"/>
  <c r="I720" i="8"/>
  <c r="I721" i="8"/>
  <c r="I726" i="8"/>
  <c r="I730" i="8"/>
  <c r="G729" i="8"/>
  <c r="H908" i="8"/>
  <c r="H907" i="8" s="1"/>
  <c r="H905" i="8" s="1"/>
  <c r="H895" i="8" s="1"/>
  <c r="H894" i="8" s="1"/>
  <c r="H893" i="8" s="1"/>
  <c r="H892" i="8" s="1"/>
  <c r="H748" i="8"/>
  <c r="H747" i="8" s="1"/>
  <c r="H746" i="8" s="1"/>
  <c r="H731" i="8" s="1"/>
  <c r="H559" i="8"/>
  <c r="H561" i="8"/>
  <c r="H643" i="8"/>
  <c r="H642" i="8" s="1"/>
  <c r="H641" i="8" s="1"/>
  <c r="H640" i="8" s="1"/>
  <c r="H26" i="8"/>
  <c r="H27" i="8"/>
  <c r="H28" i="8"/>
  <c r="H331" i="8"/>
  <c r="H332" i="8"/>
  <c r="H436" i="8"/>
  <c r="H435" i="8" s="1"/>
  <c r="H441" i="8"/>
  <c r="H440" i="8" s="1"/>
  <c r="H439" i="8" s="1"/>
  <c r="H438" i="8" s="1"/>
  <c r="H174" i="8"/>
  <c r="H173" i="8" s="1"/>
  <c r="H177" i="8"/>
  <c r="H176" i="8" s="1"/>
  <c r="H141" i="8"/>
  <c r="H140" i="8" s="1"/>
  <c r="H139" i="8" s="1"/>
  <c r="H117" i="8"/>
  <c r="H116" i="8" s="1"/>
  <c r="H115" i="8" s="1"/>
  <c r="H209" i="8"/>
  <c r="H208" i="8" s="1"/>
  <c r="H207" i="8" s="1"/>
  <c r="H1309" i="8"/>
  <c r="H1308" i="8" s="1"/>
  <c r="G1309" i="8"/>
  <c r="H1336" i="8"/>
  <c r="H1335" i="8" s="1"/>
  <c r="H1334" i="8" s="1"/>
  <c r="G1336" i="8"/>
  <c r="I1323" i="8"/>
  <c r="I1328" i="8"/>
  <c r="I1332" i="8"/>
  <c r="I1333" i="8"/>
  <c r="I1337" i="8"/>
  <c r="H158" i="8"/>
  <c r="H157" i="8" s="1"/>
  <c r="H150" i="8" s="1"/>
  <c r="I34" i="8"/>
  <c r="I38" i="8"/>
  <c r="I44" i="8"/>
  <c r="I50" i="8"/>
  <c r="I54" i="8"/>
  <c r="I59" i="8"/>
  <c r="I60" i="8"/>
  <c r="I64" i="8"/>
  <c r="I70" i="8"/>
  <c r="I74" i="8"/>
  <c r="I77" i="8"/>
  <c r="I81" i="8"/>
  <c r="I85" i="8"/>
  <c r="I88" i="8"/>
  <c r="I93" i="8"/>
  <c r="I94" i="8"/>
  <c r="I100" i="8"/>
  <c r="I106" i="8"/>
  <c r="I110" i="8"/>
  <c r="I114" i="8"/>
  <c r="I118" i="8"/>
  <c r="I121" i="8"/>
  <c r="I123" i="8"/>
  <c r="I126" i="8"/>
  <c r="I130" i="8"/>
  <c r="I134" i="8"/>
  <c r="I138" i="8"/>
  <c r="I142" i="8"/>
  <c r="I145" i="8"/>
  <c r="I149" i="8"/>
  <c r="I153" i="8"/>
  <c r="I156" i="8"/>
  <c r="I159" i="8"/>
  <c r="I162" i="8"/>
  <c r="I164" i="8"/>
  <c r="I168" i="8"/>
  <c r="I171" i="8"/>
  <c r="I175" i="8"/>
  <c r="I178" i="8"/>
  <c r="I182" i="8"/>
  <c r="I185" i="8"/>
  <c r="I188" i="8"/>
  <c r="I192" i="8"/>
  <c r="I195" i="8"/>
  <c r="I198" i="8"/>
  <c r="I202" i="8"/>
  <c r="I206" i="8"/>
  <c r="I210" i="8"/>
  <c r="I213" i="8"/>
  <c r="I217" i="8"/>
  <c r="I221" i="8"/>
  <c r="I224" i="8"/>
  <c r="I228" i="8"/>
  <c r="I231" i="8"/>
  <c r="I235" i="8"/>
  <c r="I238" i="8"/>
  <c r="I243" i="8"/>
  <c r="I249" i="8"/>
  <c r="I255" i="8"/>
  <c r="I260" i="8"/>
  <c r="I265" i="8"/>
  <c r="I270" i="8"/>
  <c r="I275" i="8"/>
  <c r="I283" i="8"/>
  <c r="I284" i="8"/>
  <c r="I289" i="8"/>
  <c r="I292" i="8"/>
  <c r="I298" i="8"/>
  <c r="I303" i="8"/>
  <c r="I306" i="8"/>
  <c r="I311" i="8"/>
  <c r="I316" i="8"/>
  <c r="I319" i="8"/>
  <c r="I322" i="8"/>
  <c r="I326" i="8"/>
  <c r="I329" i="8"/>
  <c r="I333" i="8"/>
  <c r="I339" i="8"/>
  <c r="I344" i="8"/>
  <c r="I347" i="8"/>
  <c r="I353" i="8"/>
  <c r="I359" i="8"/>
  <c r="I365" i="8"/>
  <c r="I371" i="8"/>
  <c r="I374" i="8"/>
  <c r="I379" i="8"/>
  <c r="I383" i="8"/>
  <c r="I387" i="8"/>
  <c r="I392" i="8"/>
  <c r="I397" i="8"/>
  <c r="I402" i="8"/>
  <c r="I405" i="8"/>
  <c r="I409" i="8"/>
  <c r="I413" i="8"/>
  <c r="I417" i="8"/>
  <c r="I422" i="8"/>
  <c r="I426" i="8"/>
  <c r="I430" i="8"/>
  <c r="I437" i="8"/>
  <c r="I442" i="8"/>
  <c r="I446" i="8"/>
  <c r="I457" i="8"/>
  <c r="I466" i="8"/>
  <c r="I473" i="8"/>
  <c r="I476" i="8"/>
  <c r="I481" i="8"/>
  <c r="I484" i="8"/>
  <c r="I489" i="8"/>
  <c r="I497" i="8"/>
  <c r="I498" i="8"/>
  <c r="I499" i="8"/>
  <c r="I500" i="8"/>
  <c r="I501" i="8"/>
  <c r="I502" i="8"/>
  <c r="I503" i="8"/>
  <c r="I504" i="8"/>
  <c r="I509" i="8"/>
  <c r="I513" i="8"/>
  <c r="I516" i="8"/>
  <c r="I520" i="8"/>
  <c r="I523" i="8"/>
  <c r="I527" i="8"/>
  <c r="I530" i="8"/>
  <c r="I535" i="8"/>
  <c r="I541" i="8"/>
  <c r="I546" i="8"/>
  <c r="I550" i="8"/>
  <c r="I555" i="8"/>
  <c r="I556" i="8"/>
  <c r="I557" i="8"/>
  <c r="I570" i="8"/>
  <c r="I574" i="8"/>
  <c r="I578" i="8"/>
  <c r="I582" i="8"/>
  <c r="I583" i="8"/>
  <c r="I587" i="8"/>
  <c r="I591" i="8"/>
  <c r="I596" i="8"/>
  <c r="I597" i="8"/>
  <c r="I598" i="8"/>
  <c r="I599" i="8"/>
  <c r="I600" i="8"/>
  <c r="I604" i="8"/>
  <c r="I605" i="8"/>
  <c r="I609" i="8"/>
  <c r="I613" i="8"/>
  <c r="I617" i="8"/>
  <c r="I625" i="8"/>
  <c r="I629" i="8"/>
  <c r="I630" i="8"/>
  <c r="I631" i="8"/>
  <c r="I635" i="8"/>
  <c r="I639" i="8"/>
  <c r="I644" i="8"/>
  <c r="I648" i="8"/>
  <c r="I652" i="8"/>
  <c r="I656" i="8"/>
  <c r="I660" i="8"/>
  <c r="I664" i="8"/>
  <c r="I668" i="8"/>
  <c r="I669" i="8"/>
  <c r="I670" i="8"/>
  <c r="I674" i="8"/>
  <c r="I678" i="8"/>
  <c r="I682" i="8"/>
  <c r="I686" i="8"/>
  <c r="I687" i="8"/>
  <c r="I691" i="8"/>
  <c r="I695" i="8"/>
  <c r="I699" i="8"/>
  <c r="I732" i="8"/>
  <c r="I733" i="8"/>
  <c r="I734" i="8"/>
  <c r="I735" i="8"/>
  <c r="I736" i="8"/>
  <c r="I737" i="8"/>
  <c r="I738" i="8"/>
  <c r="I739" i="8"/>
  <c r="I740" i="8"/>
  <c r="I741" i="8"/>
  <c r="I742" i="8"/>
  <c r="I743" i="8"/>
  <c r="I744" i="8"/>
  <c r="I745" i="8"/>
  <c r="I749" i="8"/>
  <c r="I754" i="8"/>
  <c r="I758" i="8"/>
  <c r="I762" i="8"/>
  <c r="I766" i="8"/>
  <c r="I770" i="8"/>
  <c r="I774" i="8"/>
  <c r="I778" i="8"/>
  <c r="I782" i="8"/>
  <c r="I786" i="8"/>
  <c r="I790" i="8"/>
  <c r="I791" i="8"/>
  <c r="I792" i="8"/>
  <c r="I796" i="8"/>
  <c r="I800" i="8"/>
  <c r="I804" i="8"/>
  <c r="I805" i="8"/>
  <c r="I809" i="8"/>
  <c r="I817" i="8"/>
  <c r="I829" i="8"/>
  <c r="I833" i="8"/>
  <c r="I835" i="8"/>
  <c r="I837" i="8"/>
  <c r="I839" i="8"/>
  <c r="I842" i="8"/>
  <c r="I847" i="8"/>
  <c r="I848" i="8"/>
  <c r="I849" i="8"/>
  <c r="I853" i="8"/>
  <c r="I858" i="8"/>
  <c r="I862" i="8"/>
  <c r="I866" i="8"/>
  <c r="I870" i="8"/>
  <c r="I877" i="8"/>
  <c r="I881" i="8"/>
  <c r="I882" i="8"/>
  <c r="I883" i="8"/>
  <c r="I887" i="8"/>
  <c r="I891" i="8"/>
  <c r="I900" i="8"/>
  <c r="I904" i="8"/>
  <c r="I909" i="8"/>
  <c r="I915" i="8"/>
  <c r="I921" i="8"/>
  <c r="I927" i="8"/>
  <c r="I933" i="8"/>
  <c r="I939" i="8"/>
  <c r="I944" i="8"/>
  <c r="I945" i="8"/>
  <c r="I946" i="8"/>
  <c r="I947" i="8"/>
  <c r="I948" i="8"/>
  <c r="I953" i="8"/>
  <c r="I959" i="8"/>
  <c r="I963" i="8"/>
  <c r="I964" i="8"/>
  <c r="I965" i="8"/>
  <c r="I966" i="8"/>
  <c r="I971" i="8"/>
  <c r="I974" i="8"/>
  <c r="I987" i="8"/>
  <c r="I988" i="8"/>
  <c r="I991" i="8"/>
  <c r="I993" i="8"/>
  <c r="I994" i="8"/>
  <c r="I998" i="8"/>
  <c r="I1002" i="8"/>
  <c r="I1003" i="8"/>
  <c r="I1004" i="8"/>
  <c r="I1008" i="8"/>
  <c r="I1010" i="8"/>
  <c r="I1016" i="8"/>
  <c r="I1073" i="8"/>
  <c r="I1077" i="8"/>
  <c r="I1081" i="8"/>
  <c r="I1084" i="8"/>
  <c r="I1100" i="8"/>
  <c r="I1106" i="8"/>
  <c r="I1110" i="8"/>
  <c r="I1120" i="8"/>
  <c r="I1122" i="8"/>
  <c r="I1128" i="8"/>
  <c r="I1129" i="8"/>
  <c r="I1133" i="8"/>
  <c r="I1134" i="8"/>
  <c r="I1141" i="8"/>
  <c r="I1142" i="8"/>
  <c r="I1146" i="8"/>
  <c r="I1147" i="8"/>
  <c r="I1154" i="8"/>
  <c r="I1155" i="8"/>
  <c r="I1156" i="8"/>
  <c r="I1160" i="8"/>
  <c r="I1162" i="8"/>
  <c r="I1168" i="8"/>
  <c r="I1169" i="8"/>
  <c r="I1173" i="8"/>
  <c r="I1178" i="8"/>
  <c r="I1180" i="8"/>
  <c r="I1184" i="8"/>
  <c r="I1188" i="8"/>
  <c r="I1190" i="8"/>
  <c r="I1195" i="8"/>
  <c r="I1199" i="8"/>
  <c r="I1204" i="8"/>
  <c r="I1208" i="8"/>
  <c r="I1209" i="8"/>
  <c r="I1214" i="8"/>
  <c r="I1219" i="8"/>
  <c r="I1223" i="8"/>
  <c r="I1226" i="8"/>
  <c r="I1230" i="8"/>
  <c r="I1235" i="8"/>
  <c r="I1236" i="8"/>
  <c r="I1237" i="8"/>
  <c r="I1238" i="8"/>
  <c r="I1239" i="8"/>
  <c r="I1240" i="8"/>
  <c r="I1241" i="8"/>
  <c r="I1242" i="8"/>
  <c r="I1243" i="8"/>
  <c r="I1248" i="8"/>
  <c r="I1249" i="8"/>
  <c r="I1250" i="8"/>
  <c r="I1254" i="8"/>
  <c r="I1257" i="8"/>
  <c r="I1261" i="8"/>
  <c r="I1262" i="8"/>
  <c r="I1265" i="8"/>
  <c r="I1269" i="8"/>
  <c r="I1270" i="8"/>
  <c r="I1271" i="8"/>
  <c r="I1272" i="8"/>
  <c r="I1273" i="8"/>
  <c r="I1274" i="8"/>
  <c r="I1275" i="8"/>
  <c r="I1276" i="8"/>
  <c r="I1277" i="8"/>
  <c r="I1278" i="8"/>
  <c r="I1279" i="8"/>
  <c r="I1280" i="8"/>
  <c r="I1281" i="8"/>
  <c r="I1287" i="8"/>
  <c r="I1290" i="8"/>
  <c r="I1296" i="8"/>
  <c r="I1303" i="8"/>
  <c r="I1307" i="8"/>
  <c r="I1317" i="8"/>
  <c r="I1345" i="8"/>
  <c r="H537" i="8" l="1"/>
  <c r="H536" i="8" s="1"/>
  <c r="H47" i="8"/>
  <c r="H46" i="8" s="1"/>
  <c r="H45" i="8" s="1"/>
  <c r="H25" i="8"/>
  <c r="I729" i="8"/>
  <c r="H330" i="8"/>
  <c r="H22" i="8"/>
  <c r="H558" i="8"/>
  <c r="H447" i="8"/>
  <c r="G728" i="8"/>
  <c r="G727" i="8" s="1"/>
  <c r="I1060" i="8"/>
  <c r="H1058" i="8"/>
  <c r="I1059" i="8"/>
  <c r="I728" i="8"/>
  <c r="H727" i="8"/>
  <c r="H172" i="8"/>
  <c r="H23" i="8"/>
  <c r="H21" i="8"/>
  <c r="H432" i="8"/>
  <c r="H431" i="8" s="1"/>
  <c r="H434" i="8"/>
  <c r="H433" i="8" s="1"/>
  <c r="G1335" i="8"/>
  <c r="I1336" i="8"/>
  <c r="J832" i="8"/>
  <c r="J831" i="8" s="1"/>
  <c r="J830" i="8" s="1"/>
  <c r="K832" i="8"/>
  <c r="K831" i="8" s="1"/>
  <c r="K830" i="8" s="1"/>
  <c r="H20" i="8" l="1"/>
  <c r="I1058" i="8"/>
  <c r="H981" i="8"/>
  <c r="H980" i="8" s="1"/>
  <c r="I727" i="8"/>
  <c r="H621" i="8"/>
  <c r="H620" i="8" s="1"/>
  <c r="H619" i="8" s="1"/>
  <c r="H618" i="8" s="1"/>
  <c r="I1335" i="8"/>
  <c r="G1334" i="8"/>
  <c r="I1334" i="8" s="1"/>
  <c r="H102" i="8"/>
  <c r="H101" i="8" s="1"/>
  <c r="G825" i="8"/>
  <c r="I825" i="8" s="1"/>
  <c r="J560" i="8"/>
  <c r="K560" i="8"/>
  <c r="I560" i="8"/>
  <c r="J450" i="8"/>
  <c r="K450" i="8"/>
  <c r="G450" i="8"/>
  <c r="I450" i="8" s="1"/>
  <c r="J449" i="8"/>
  <c r="K449" i="8"/>
  <c r="I449" i="8"/>
  <c r="J448" i="8"/>
  <c r="K448" i="8"/>
  <c r="G448" i="8"/>
  <c r="I448" i="8" s="1"/>
  <c r="J549" i="8"/>
  <c r="J548" i="8" s="1"/>
  <c r="J547" i="8" s="1"/>
  <c r="K549" i="8"/>
  <c r="K548" i="8" s="1"/>
  <c r="K547" i="8" s="1"/>
  <c r="G549" i="8"/>
  <c r="J545" i="8"/>
  <c r="J544" i="8" s="1"/>
  <c r="J543" i="8" s="1"/>
  <c r="J542" i="8" s="1"/>
  <c r="K545" i="8"/>
  <c r="K544" i="8" s="1"/>
  <c r="K543" i="8" s="1"/>
  <c r="K542" i="8" s="1"/>
  <c r="G545" i="8"/>
  <c r="J540" i="8"/>
  <c r="J539" i="8" s="1"/>
  <c r="J538" i="8" s="1"/>
  <c r="K540" i="8"/>
  <c r="K539" i="8" s="1"/>
  <c r="K538" i="8" s="1"/>
  <c r="G540" i="8"/>
  <c r="J977" i="8"/>
  <c r="K977" i="8"/>
  <c r="I977" i="8"/>
  <c r="J1072" i="8"/>
  <c r="J1071" i="8" s="1"/>
  <c r="J1070" i="8" s="1"/>
  <c r="J1069" i="8" s="1"/>
  <c r="K1072" i="8"/>
  <c r="K1071" i="8" s="1"/>
  <c r="K1070" i="8" s="1"/>
  <c r="K1069" i="8" s="1"/>
  <c r="G1072" i="8"/>
  <c r="J561" i="8"/>
  <c r="K561" i="8"/>
  <c r="G561" i="8"/>
  <c r="I561" i="8" s="1"/>
  <c r="J803" i="8"/>
  <c r="J802" i="8" s="1"/>
  <c r="J801" i="8" s="1"/>
  <c r="K803" i="8"/>
  <c r="K802" i="8" s="1"/>
  <c r="K801" i="8" s="1"/>
  <c r="G803" i="8"/>
  <c r="J685" i="8"/>
  <c r="J684" i="8" s="1"/>
  <c r="J683" i="8" s="1"/>
  <c r="K685" i="8"/>
  <c r="K684" i="8" s="1"/>
  <c r="K683" i="8" s="1"/>
  <c r="G685" i="8"/>
  <c r="G548" i="8" l="1"/>
  <c r="I549" i="8"/>
  <c r="G544" i="8"/>
  <c r="I545" i="8"/>
  <c r="G802" i="8"/>
  <c r="I803" i="8"/>
  <c r="G539" i="8"/>
  <c r="I540" i="8"/>
  <c r="G1071" i="8"/>
  <c r="I1072" i="8"/>
  <c r="G684" i="8"/>
  <c r="I685" i="8"/>
  <c r="K537" i="8"/>
  <c r="J537" i="8"/>
  <c r="M45" i="8"/>
  <c r="N45" i="8"/>
  <c r="L45" i="8"/>
  <c r="G683" i="8" l="1"/>
  <c r="I683" i="8" s="1"/>
  <c r="I684" i="8"/>
  <c r="G538" i="8"/>
  <c r="I539" i="8"/>
  <c r="G543" i="8"/>
  <c r="I544" i="8"/>
  <c r="G1070" i="8"/>
  <c r="I1071" i="8"/>
  <c r="G801" i="8"/>
  <c r="I801" i="8" s="1"/>
  <c r="I802" i="8"/>
  <c r="G547" i="8"/>
  <c r="I547" i="8" s="1"/>
  <c r="I548" i="8"/>
  <c r="G331" i="8"/>
  <c r="I331" i="8" s="1"/>
  <c r="G291" i="8"/>
  <c r="I291" i="8" s="1"/>
  <c r="G26" i="8"/>
  <c r="I26" i="8" s="1"/>
  <c r="G1113" i="8"/>
  <c r="I1113" i="8" s="1"/>
  <c r="J1113" i="8"/>
  <c r="K1113" i="8"/>
  <c r="I976" i="8"/>
  <c r="K559" i="8"/>
  <c r="J559" i="8"/>
  <c r="J808" i="8"/>
  <c r="J807" i="8" s="1"/>
  <c r="J806" i="8" s="1"/>
  <c r="K808" i="8"/>
  <c r="K807" i="8" s="1"/>
  <c r="K806" i="8" s="1"/>
  <c r="G808" i="8"/>
  <c r="J26" i="8"/>
  <c r="K26" i="8"/>
  <c r="K970" i="8"/>
  <c r="K969" i="8" s="1"/>
  <c r="K968" i="8" s="1"/>
  <c r="J970" i="8"/>
  <c r="J969" i="8" s="1"/>
  <c r="J968" i="8" s="1"/>
  <c r="G970" i="8"/>
  <c r="K857" i="8"/>
  <c r="K856" i="8" s="1"/>
  <c r="K855" i="8" s="1"/>
  <c r="J857" i="8"/>
  <c r="J856" i="8" s="1"/>
  <c r="J855" i="8" s="1"/>
  <c r="G857" i="8"/>
  <c r="J816" i="8"/>
  <c r="J815" i="8" s="1"/>
  <c r="J814" i="8" s="1"/>
  <c r="G816" i="8"/>
  <c r="K814" i="8"/>
  <c r="G821" i="8"/>
  <c r="J690" i="8"/>
  <c r="J689" i="8" s="1"/>
  <c r="J688" i="8" s="1"/>
  <c r="G690" i="8"/>
  <c r="K488" i="8"/>
  <c r="K487" i="8" s="1"/>
  <c r="K486" i="8" s="1"/>
  <c r="K485" i="8" s="1"/>
  <c r="J488" i="8"/>
  <c r="J487" i="8" s="1"/>
  <c r="J486" i="8" s="1"/>
  <c r="J485" i="8" s="1"/>
  <c r="G488" i="8"/>
  <c r="G1069" i="8" l="1"/>
  <c r="I1069" i="8" s="1"/>
  <c r="I1070" i="8"/>
  <c r="I538" i="8"/>
  <c r="G559" i="8"/>
  <c r="I559" i="8" s="1"/>
  <c r="I821" i="8"/>
  <c r="G815" i="8"/>
  <c r="I816" i="8"/>
  <c r="G542" i="8"/>
  <c r="I542" i="8" s="1"/>
  <c r="I543" i="8"/>
  <c r="G689" i="8"/>
  <c r="I690" i="8"/>
  <c r="G856" i="8"/>
  <c r="I857" i="8"/>
  <c r="G807" i="8"/>
  <c r="I808" i="8"/>
  <c r="G487" i="8"/>
  <c r="I488" i="8"/>
  <c r="G969" i="8"/>
  <c r="I970" i="8"/>
  <c r="K274" i="8"/>
  <c r="K273" i="8" s="1"/>
  <c r="K272" i="8" s="1"/>
  <c r="K271" i="8" s="1"/>
  <c r="J274" i="8"/>
  <c r="J273" i="8" s="1"/>
  <c r="J272" i="8" s="1"/>
  <c r="J271" i="8" s="1"/>
  <c r="G274" i="8"/>
  <c r="K269" i="8"/>
  <c r="K268" i="8" s="1"/>
  <c r="K267" i="8" s="1"/>
  <c r="K266" i="8" s="1"/>
  <c r="J269" i="8"/>
  <c r="J268" i="8" s="1"/>
  <c r="J267" i="8" s="1"/>
  <c r="J266" i="8" s="1"/>
  <c r="G269" i="8"/>
  <c r="K264" i="8"/>
  <c r="K263" i="8" s="1"/>
  <c r="K262" i="8" s="1"/>
  <c r="K261" i="8" s="1"/>
  <c r="J264" i="8"/>
  <c r="J263" i="8" s="1"/>
  <c r="J262" i="8" s="1"/>
  <c r="J261" i="8" s="1"/>
  <c r="G264" i="8"/>
  <c r="K259" i="8"/>
  <c r="K258" i="8" s="1"/>
  <c r="K257" i="8" s="1"/>
  <c r="K256" i="8" s="1"/>
  <c r="J259" i="8"/>
  <c r="J258" i="8" s="1"/>
  <c r="J257" i="8" s="1"/>
  <c r="J256" i="8" s="1"/>
  <c r="G259" i="8"/>
  <c r="K254" i="8"/>
  <c r="K253" i="8" s="1"/>
  <c r="K252" i="8" s="1"/>
  <c r="K251" i="8" s="1"/>
  <c r="J254" i="8"/>
  <c r="J253" i="8" s="1"/>
  <c r="J252" i="8" s="1"/>
  <c r="J251" i="8" s="1"/>
  <c r="G254" i="8"/>
  <c r="G537" i="8" l="1"/>
  <c r="G253" i="8"/>
  <c r="I254" i="8"/>
  <c r="G273" i="8"/>
  <c r="I274" i="8"/>
  <c r="G814" i="8"/>
  <c r="I814" i="8" s="1"/>
  <c r="I815" i="8"/>
  <c r="G268" i="8"/>
  <c r="I269" i="8"/>
  <c r="G263" i="8"/>
  <c r="I264" i="8"/>
  <c r="G486" i="8"/>
  <c r="I487" i="8"/>
  <c r="G855" i="8"/>
  <c r="I855" i="8" s="1"/>
  <c r="I856" i="8"/>
  <c r="G258" i="8"/>
  <c r="I259" i="8"/>
  <c r="G968" i="8"/>
  <c r="I968" i="8" s="1"/>
  <c r="I969" i="8"/>
  <c r="G806" i="8"/>
  <c r="I806" i="8" s="1"/>
  <c r="I807" i="8"/>
  <c r="G688" i="8"/>
  <c r="I688" i="8" s="1"/>
  <c r="I689" i="8"/>
  <c r="J250" i="8"/>
  <c r="K250" i="8"/>
  <c r="K976" i="8"/>
  <c r="K331" i="8"/>
  <c r="J1295" i="8"/>
  <c r="J1294" i="8" s="1"/>
  <c r="J1293" i="8" s="1"/>
  <c r="J1292" i="8" s="1"/>
  <c r="K1295" i="8"/>
  <c r="K1294" i="8" s="1"/>
  <c r="K1293" i="8" s="1"/>
  <c r="K1292" i="8" s="1"/>
  <c r="K1291" i="8" s="1"/>
  <c r="G1295" i="8"/>
  <c r="J1153" i="8"/>
  <c r="J1152" i="8" s="1"/>
  <c r="J1151" i="8" s="1"/>
  <c r="J1150" i="8" s="1"/>
  <c r="J1149" i="8" s="1"/>
  <c r="J1148" i="8" s="1"/>
  <c r="K1153" i="8"/>
  <c r="K1152" i="8" s="1"/>
  <c r="K1151" i="8" s="1"/>
  <c r="K1150" i="8" s="1"/>
  <c r="K1149" i="8" s="1"/>
  <c r="K1148" i="8" s="1"/>
  <c r="G1153" i="8"/>
  <c r="G986" i="8"/>
  <c r="J997" i="8"/>
  <c r="J996" i="8" s="1"/>
  <c r="J995" i="8" s="1"/>
  <c r="K997" i="8"/>
  <c r="K996" i="8" s="1"/>
  <c r="K995" i="8" s="1"/>
  <c r="G997" i="8"/>
  <c r="J332" i="8"/>
  <c r="K332" i="8"/>
  <c r="G332" i="8"/>
  <c r="I332" i="8" s="1"/>
  <c r="K338" i="8"/>
  <c r="K337" i="8" s="1"/>
  <c r="K336" i="8" s="1"/>
  <c r="K335" i="8" s="1"/>
  <c r="J338" i="8"/>
  <c r="J337" i="8" s="1"/>
  <c r="J336" i="8" s="1"/>
  <c r="J335" i="8" s="1"/>
  <c r="J334" i="8" s="1"/>
  <c r="G338" i="8"/>
  <c r="K1344" i="8"/>
  <c r="K1343" i="8" s="1"/>
  <c r="K1342" i="8" s="1"/>
  <c r="K1341" i="8" s="1"/>
  <c r="K1340" i="8" s="1"/>
  <c r="K1339" i="8" s="1"/>
  <c r="K1338" i="8" s="1"/>
  <c r="J1344" i="8"/>
  <c r="J1343" i="8" s="1"/>
  <c r="J1342" i="8" s="1"/>
  <c r="J1341" i="8" s="1"/>
  <c r="J1340" i="8" s="1"/>
  <c r="J1339" i="8" s="1"/>
  <c r="J1338" i="8" s="1"/>
  <c r="G1344" i="8"/>
  <c r="K1331" i="8"/>
  <c r="K1330" i="8" s="1"/>
  <c r="K1329" i="8" s="1"/>
  <c r="K1324" i="8" s="1"/>
  <c r="J1331" i="8"/>
  <c r="J1330" i="8" s="1"/>
  <c r="J1329" i="8" s="1"/>
  <c r="G1331" i="8"/>
  <c r="J1327" i="8"/>
  <c r="J1326" i="8" s="1"/>
  <c r="J1325" i="8" s="1"/>
  <c r="G1327" i="8"/>
  <c r="I1327" i="8" s="1"/>
  <c r="J1322" i="8"/>
  <c r="J1321" i="8" s="1"/>
  <c r="J1320" i="8" s="1"/>
  <c r="J1319" i="8" s="1"/>
  <c r="J1318" i="8" s="1"/>
  <c r="G1322" i="8"/>
  <c r="I1322" i="8" s="1"/>
  <c r="K1316" i="8"/>
  <c r="K1315" i="8" s="1"/>
  <c r="K1314" i="8" s="1"/>
  <c r="K1313" i="8" s="1"/>
  <c r="K1312" i="8" s="1"/>
  <c r="K1311" i="8" s="1"/>
  <c r="J1316" i="8"/>
  <c r="J1315" i="8" s="1"/>
  <c r="J1314" i="8" s="1"/>
  <c r="J1313" i="8" s="1"/>
  <c r="J1312" i="8" s="1"/>
  <c r="J1311" i="8" s="1"/>
  <c r="G1316" i="8"/>
  <c r="K1310" i="8"/>
  <c r="J1310" i="8"/>
  <c r="G1310" i="8"/>
  <c r="I1310" i="8" s="1"/>
  <c r="K1309" i="8"/>
  <c r="J1309" i="8"/>
  <c r="I1309" i="8"/>
  <c r="J1306" i="8"/>
  <c r="J1305" i="8" s="1"/>
  <c r="J1304" i="8" s="1"/>
  <c r="G1306" i="8"/>
  <c r="J1302" i="8"/>
  <c r="J1301" i="8" s="1"/>
  <c r="J1300" i="8" s="1"/>
  <c r="J1299" i="8" s="1"/>
  <c r="J1298" i="8" s="1"/>
  <c r="J1297" i="8" s="1"/>
  <c r="G1302" i="8"/>
  <c r="G1289" i="8"/>
  <c r="K1286" i="8"/>
  <c r="K1285" i="8" s="1"/>
  <c r="K1284" i="8" s="1"/>
  <c r="K1283" i="8" s="1"/>
  <c r="K1282" i="8" s="1"/>
  <c r="K1234" i="8" s="1"/>
  <c r="J1286" i="8"/>
  <c r="J1285" i="8" s="1"/>
  <c r="J1284" i="8" s="1"/>
  <c r="J1283" i="8" s="1"/>
  <c r="J1282" i="8" s="1"/>
  <c r="J1234" i="8" s="1"/>
  <c r="G1286" i="8"/>
  <c r="J1269" i="8"/>
  <c r="J1268" i="8"/>
  <c r="G1268" i="8"/>
  <c r="J1267" i="8"/>
  <c r="J1266" i="8"/>
  <c r="G1264" i="8"/>
  <c r="J1261" i="8"/>
  <c r="J1260" i="8"/>
  <c r="G1260" i="8"/>
  <c r="J1259" i="8"/>
  <c r="J1258" i="8"/>
  <c r="G1256" i="8"/>
  <c r="G1253" i="8"/>
  <c r="J1250" i="8"/>
  <c r="J1249" i="8"/>
  <c r="J1248" i="8"/>
  <c r="J1243" i="8"/>
  <c r="J1242" i="8"/>
  <c r="J1241" i="8"/>
  <c r="J1240" i="8"/>
  <c r="J1239" i="8"/>
  <c r="J1238" i="8"/>
  <c r="J1237" i="8"/>
  <c r="J1236" i="8"/>
  <c r="J1235" i="8"/>
  <c r="K1233" i="8"/>
  <c r="J1233" i="8"/>
  <c r="G1233" i="8"/>
  <c r="I1233" i="8" s="1"/>
  <c r="K1232" i="8"/>
  <c r="J1232" i="8"/>
  <c r="G1232" i="8"/>
  <c r="I1232" i="8" s="1"/>
  <c r="G1229" i="8"/>
  <c r="K1225" i="8"/>
  <c r="K1224" i="8" s="1"/>
  <c r="J1225" i="8"/>
  <c r="J1224" i="8" s="1"/>
  <c r="G1225" i="8"/>
  <c r="K1222" i="8"/>
  <c r="K1221" i="8" s="1"/>
  <c r="J1222" i="8"/>
  <c r="J1221" i="8" s="1"/>
  <c r="G1222" i="8"/>
  <c r="J1218" i="8"/>
  <c r="J1217" i="8" s="1"/>
  <c r="J1216" i="8" s="1"/>
  <c r="G1218" i="8"/>
  <c r="K1213" i="8"/>
  <c r="K1211" i="8" s="1"/>
  <c r="K1210" i="8" s="1"/>
  <c r="J1213" i="8"/>
  <c r="G1213" i="8"/>
  <c r="I1213" i="8" s="1"/>
  <c r="J1211" i="8"/>
  <c r="J1210" i="8" s="1"/>
  <c r="K1207" i="8"/>
  <c r="K1206" i="8" s="1"/>
  <c r="K1205" i="8" s="1"/>
  <c r="J1207" i="8"/>
  <c r="J1206" i="8" s="1"/>
  <c r="J1205" i="8" s="1"/>
  <c r="G1207" i="8"/>
  <c r="J1203" i="8"/>
  <c r="J1202" i="8" s="1"/>
  <c r="J1201" i="8" s="1"/>
  <c r="J1200" i="8" s="1"/>
  <c r="G1203" i="8"/>
  <c r="K1198" i="8"/>
  <c r="K1197" i="8" s="1"/>
  <c r="K1196" i="8" s="1"/>
  <c r="J1198" i="8"/>
  <c r="J1197" i="8" s="1"/>
  <c r="J1196" i="8" s="1"/>
  <c r="G1198" i="8"/>
  <c r="K1194" i="8"/>
  <c r="K1193" i="8" s="1"/>
  <c r="K1192" i="8" s="1"/>
  <c r="K1191" i="8" s="1"/>
  <c r="J1194" i="8"/>
  <c r="J1193" i="8" s="1"/>
  <c r="J1192" i="8" s="1"/>
  <c r="J1191" i="8" s="1"/>
  <c r="G1194" i="8"/>
  <c r="K1189" i="8"/>
  <c r="J1189" i="8"/>
  <c r="G1189" i="8"/>
  <c r="I1189" i="8" s="1"/>
  <c r="K1187" i="8"/>
  <c r="J1187" i="8"/>
  <c r="G1187" i="8"/>
  <c r="I1187" i="8" s="1"/>
  <c r="K1183" i="8"/>
  <c r="K1182" i="8" s="1"/>
  <c r="K1181" i="8" s="1"/>
  <c r="J1183" i="8"/>
  <c r="J1182" i="8" s="1"/>
  <c r="J1181" i="8" s="1"/>
  <c r="G1183" i="8"/>
  <c r="J1179" i="8"/>
  <c r="G1179" i="8"/>
  <c r="I1179" i="8" s="1"/>
  <c r="J1177" i="8"/>
  <c r="J1176" i="8" s="1"/>
  <c r="J1175" i="8" s="1"/>
  <c r="J1174" i="8" s="1"/>
  <c r="G1177" i="8"/>
  <c r="J1172" i="8"/>
  <c r="J1171" i="8" s="1"/>
  <c r="J1170" i="8" s="1"/>
  <c r="G1172" i="8"/>
  <c r="K1167" i="8"/>
  <c r="K1166" i="8" s="1"/>
  <c r="K1165" i="8" s="1"/>
  <c r="J1167" i="8"/>
  <c r="J1166" i="8" s="1"/>
  <c r="J1165" i="8" s="1"/>
  <c r="G1167" i="8"/>
  <c r="K1161" i="8"/>
  <c r="J1161" i="8"/>
  <c r="G1161" i="8"/>
  <c r="I1161" i="8" s="1"/>
  <c r="K1159" i="8"/>
  <c r="J1159" i="8"/>
  <c r="G1159" i="8"/>
  <c r="I1159" i="8" s="1"/>
  <c r="K1145" i="8"/>
  <c r="K1144" i="8" s="1"/>
  <c r="K1143" i="8" s="1"/>
  <c r="J1145" i="8"/>
  <c r="J1144" i="8" s="1"/>
  <c r="J1143" i="8" s="1"/>
  <c r="G1145" i="8"/>
  <c r="K1140" i="8"/>
  <c r="K1139" i="8" s="1"/>
  <c r="K1138" i="8" s="1"/>
  <c r="K1137" i="8" s="1"/>
  <c r="K1136" i="8" s="1"/>
  <c r="K1135" i="8" s="1"/>
  <c r="J1140" i="8"/>
  <c r="J1139" i="8" s="1"/>
  <c r="J1138" i="8" s="1"/>
  <c r="J1137" i="8" s="1"/>
  <c r="J1136" i="8" s="1"/>
  <c r="J1135" i="8" s="1"/>
  <c r="G1140" i="8"/>
  <c r="K1132" i="8"/>
  <c r="K1131" i="8" s="1"/>
  <c r="K1130" i="8" s="1"/>
  <c r="J1132" i="8"/>
  <c r="J1131" i="8" s="1"/>
  <c r="J1130" i="8" s="1"/>
  <c r="G1132" i="8"/>
  <c r="J1127" i="8"/>
  <c r="J1126" i="8" s="1"/>
  <c r="J1125" i="8" s="1"/>
  <c r="G1127" i="8"/>
  <c r="J1121" i="8"/>
  <c r="G1121" i="8"/>
  <c r="I1121" i="8" s="1"/>
  <c r="K1119" i="8"/>
  <c r="K1118" i="8" s="1"/>
  <c r="K1117" i="8" s="1"/>
  <c r="K1116" i="8" s="1"/>
  <c r="K1115" i="8" s="1"/>
  <c r="J1119" i="8"/>
  <c r="G1119" i="8"/>
  <c r="I1119" i="8" s="1"/>
  <c r="K1114" i="8"/>
  <c r="J1114" i="8"/>
  <c r="G1114" i="8"/>
  <c r="I1114" i="8" s="1"/>
  <c r="K1112" i="8"/>
  <c r="J1112" i="8"/>
  <c r="G1112" i="8"/>
  <c r="I1112" i="8" s="1"/>
  <c r="K1109" i="8"/>
  <c r="K1108" i="8" s="1"/>
  <c r="K1107" i="8" s="1"/>
  <c r="K1102" i="8" s="1"/>
  <c r="K1101" i="8" s="1"/>
  <c r="J1109" i="8"/>
  <c r="J1108" i="8" s="1"/>
  <c r="J1107" i="8" s="1"/>
  <c r="G1109" i="8"/>
  <c r="J1105" i="8"/>
  <c r="J1104" i="8" s="1"/>
  <c r="J1103" i="8" s="1"/>
  <c r="G1105" i="8"/>
  <c r="K1099" i="8"/>
  <c r="K1098" i="8" s="1"/>
  <c r="K1097" i="8" s="1"/>
  <c r="K1096" i="8" s="1"/>
  <c r="J1099" i="8"/>
  <c r="J1098" i="8" s="1"/>
  <c r="J1097" i="8" s="1"/>
  <c r="J1096" i="8" s="1"/>
  <c r="G1099" i="8"/>
  <c r="K1083" i="8"/>
  <c r="K1082" i="8" s="1"/>
  <c r="J1083" i="8"/>
  <c r="J1082" i="8" s="1"/>
  <c r="G1083" i="8"/>
  <c r="K1080" i="8"/>
  <c r="K1079" i="8" s="1"/>
  <c r="J1080" i="8"/>
  <c r="J1079" i="8" s="1"/>
  <c r="G1080" i="8"/>
  <c r="K1076" i="8"/>
  <c r="K1075" i="8" s="1"/>
  <c r="K1074" i="8" s="1"/>
  <c r="J1076" i="8"/>
  <c r="J1075" i="8" s="1"/>
  <c r="J1074" i="8" s="1"/>
  <c r="G1076" i="8"/>
  <c r="J1056" i="8"/>
  <c r="J1055" i="8" s="1"/>
  <c r="J1054" i="8" s="1"/>
  <c r="J1053" i="8" s="1"/>
  <c r="G1056" i="8"/>
  <c r="I1056" i="8" s="1"/>
  <c r="J1051" i="8"/>
  <c r="J1050" i="8" s="1"/>
  <c r="J1049" i="8" s="1"/>
  <c r="J1048" i="8" s="1"/>
  <c r="G1051" i="8"/>
  <c r="I1051" i="8" s="1"/>
  <c r="J1046" i="8"/>
  <c r="G1046" i="8"/>
  <c r="I1046" i="8" s="1"/>
  <c r="J1045" i="8"/>
  <c r="J1044" i="8"/>
  <c r="J1036" i="8"/>
  <c r="J1035" i="8" s="1"/>
  <c r="J1034" i="8" s="1"/>
  <c r="G1036" i="8"/>
  <c r="I1036" i="8" s="1"/>
  <c r="J1031" i="8"/>
  <c r="J1030" i="8" s="1"/>
  <c r="J1029" i="8" s="1"/>
  <c r="G1031" i="8"/>
  <c r="I1031" i="8" s="1"/>
  <c r="J1026" i="8"/>
  <c r="J1025" i="8" s="1"/>
  <c r="J1024" i="8" s="1"/>
  <c r="G1026" i="8"/>
  <c r="I1026" i="8" s="1"/>
  <c r="J1022" i="8"/>
  <c r="J1021" i="8" s="1"/>
  <c r="G1022" i="8"/>
  <c r="I1022" i="8" s="1"/>
  <c r="J1019" i="8"/>
  <c r="J1018" i="8" s="1"/>
  <c r="G1019" i="8"/>
  <c r="I1019" i="8" s="1"/>
  <c r="K1015" i="8"/>
  <c r="K1014" i="8" s="1"/>
  <c r="K1013" i="8" s="1"/>
  <c r="K1012" i="8" s="1"/>
  <c r="K1011" i="8" s="1"/>
  <c r="J1015" i="8"/>
  <c r="J1014" i="8" s="1"/>
  <c r="J1013" i="8" s="1"/>
  <c r="G1015" i="8"/>
  <c r="K1009" i="8"/>
  <c r="J1009" i="8"/>
  <c r="G1009" i="8"/>
  <c r="I1009" i="8" s="1"/>
  <c r="K1007" i="8"/>
  <c r="J1007" i="8"/>
  <c r="G1007" i="8"/>
  <c r="I1007" i="8" s="1"/>
  <c r="K1001" i="8"/>
  <c r="K1000" i="8" s="1"/>
  <c r="K999" i="8" s="1"/>
  <c r="J1001" i="8"/>
  <c r="J1000" i="8" s="1"/>
  <c r="J999" i="8" s="1"/>
  <c r="G1001" i="8"/>
  <c r="K992" i="8"/>
  <c r="J992" i="8"/>
  <c r="G992" i="8"/>
  <c r="I992" i="8" s="1"/>
  <c r="J990" i="8"/>
  <c r="J989" i="8" s="1"/>
  <c r="G990" i="8"/>
  <c r="K986" i="8"/>
  <c r="K985" i="8" s="1"/>
  <c r="J986" i="8"/>
  <c r="J985" i="8" s="1"/>
  <c r="K979" i="8"/>
  <c r="J979" i="8"/>
  <c r="G979" i="8"/>
  <c r="K978" i="8"/>
  <c r="J978" i="8"/>
  <c r="I978" i="8"/>
  <c r="J976" i="8"/>
  <c r="K973" i="8"/>
  <c r="K972" i="8" s="1"/>
  <c r="K967" i="8" s="1"/>
  <c r="J973" i="8"/>
  <c r="J972" i="8" s="1"/>
  <c r="J967" i="8" s="1"/>
  <c r="G973" i="8"/>
  <c r="K962" i="8"/>
  <c r="K961" i="8" s="1"/>
  <c r="K960" i="8" s="1"/>
  <c r="J962" i="8"/>
  <c r="J961" i="8" s="1"/>
  <c r="J960" i="8" s="1"/>
  <c r="G962" i="8"/>
  <c r="J958" i="8"/>
  <c r="J957" i="8" s="1"/>
  <c r="J956" i="8" s="1"/>
  <c r="G958" i="8"/>
  <c r="K952" i="8"/>
  <c r="K951" i="8" s="1"/>
  <c r="K950" i="8" s="1"/>
  <c r="K949" i="8" s="1"/>
  <c r="J952" i="8"/>
  <c r="J951" i="8" s="1"/>
  <c r="J950" i="8" s="1"/>
  <c r="J949" i="8" s="1"/>
  <c r="G952" i="8"/>
  <c r="K943" i="8"/>
  <c r="K942" i="8" s="1"/>
  <c r="K941" i="8" s="1"/>
  <c r="J943" i="8"/>
  <c r="J942" i="8" s="1"/>
  <c r="J941" i="8" s="1"/>
  <c r="G943" i="8"/>
  <c r="K938" i="8"/>
  <c r="K937" i="8" s="1"/>
  <c r="K936" i="8" s="1"/>
  <c r="K935" i="8" s="1"/>
  <c r="K934" i="8" s="1"/>
  <c r="J938" i="8"/>
  <c r="J937" i="8" s="1"/>
  <c r="J936" i="8" s="1"/>
  <c r="J935" i="8" s="1"/>
  <c r="J934" i="8" s="1"/>
  <c r="G938" i="8"/>
  <c r="J932" i="8"/>
  <c r="J931" i="8" s="1"/>
  <c r="J930" i="8" s="1"/>
  <c r="J929" i="8" s="1"/>
  <c r="J928" i="8" s="1"/>
  <c r="G932" i="8"/>
  <c r="K926" i="8"/>
  <c r="K925" i="8" s="1"/>
  <c r="K924" i="8" s="1"/>
  <c r="K923" i="8" s="1"/>
  <c r="K922" i="8" s="1"/>
  <c r="J926" i="8"/>
  <c r="J925" i="8" s="1"/>
  <c r="J924" i="8" s="1"/>
  <c r="J923" i="8" s="1"/>
  <c r="J922" i="8" s="1"/>
  <c r="G926" i="8"/>
  <c r="K920" i="8"/>
  <c r="K919" i="8" s="1"/>
  <c r="K918" i="8" s="1"/>
  <c r="K917" i="8" s="1"/>
  <c r="K916" i="8" s="1"/>
  <c r="J920" i="8"/>
  <c r="J919" i="8" s="1"/>
  <c r="J918" i="8" s="1"/>
  <c r="J917" i="8" s="1"/>
  <c r="J916" i="8" s="1"/>
  <c r="G920" i="8"/>
  <c r="K914" i="8"/>
  <c r="K913" i="8" s="1"/>
  <c r="K912" i="8" s="1"/>
  <c r="K911" i="8" s="1"/>
  <c r="J914" i="8"/>
  <c r="J913" i="8" s="1"/>
  <c r="J912" i="8" s="1"/>
  <c r="J911" i="8" s="1"/>
  <c r="G914" i="8"/>
  <c r="K908" i="8"/>
  <c r="K907" i="8" s="1"/>
  <c r="K906" i="8" s="1"/>
  <c r="K905" i="8" s="1"/>
  <c r="J908" i="8"/>
  <c r="J907" i="8" s="1"/>
  <c r="J906" i="8" s="1"/>
  <c r="J905" i="8" s="1"/>
  <c r="G908" i="8"/>
  <c r="J903" i="8"/>
  <c r="J902" i="8" s="1"/>
  <c r="J901" i="8" s="1"/>
  <c r="G903" i="8"/>
  <c r="K899" i="8"/>
  <c r="K898" i="8" s="1"/>
  <c r="K897" i="8" s="1"/>
  <c r="K896" i="8" s="1"/>
  <c r="J899" i="8"/>
  <c r="J898" i="8" s="1"/>
  <c r="J897" i="8" s="1"/>
  <c r="G899" i="8"/>
  <c r="J890" i="8"/>
  <c r="J889" i="8" s="1"/>
  <c r="J888" i="8" s="1"/>
  <c r="G890" i="8"/>
  <c r="J886" i="8"/>
  <c r="J885" i="8" s="1"/>
  <c r="J884" i="8" s="1"/>
  <c r="G886" i="8"/>
  <c r="J880" i="8"/>
  <c r="J879" i="8" s="1"/>
  <c r="J878" i="8" s="1"/>
  <c r="G880" i="8"/>
  <c r="K878" i="8"/>
  <c r="K876" i="8"/>
  <c r="K875" i="8" s="1"/>
  <c r="K874" i="8" s="1"/>
  <c r="J876" i="8"/>
  <c r="J875" i="8" s="1"/>
  <c r="J874" i="8" s="1"/>
  <c r="G876" i="8"/>
  <c r="K869" i="8"/>
  <c r="K868" i="8" s="1"/>
  <c r="K867" i="8" s="1"/>
  <c r="J869" i="8"/>
  <c r="J868" i="8" s="1"/>
  <c r="J867" i="8" s="1"/>
  <c r="G869" i="8"/>
  <c r="K865" i="8"/>
  <c r="K864" i="8" s="1"/>
  <c r="K863" i="8" s="1"/>
  <c r="J865" i="8"/>
  <c r="J864" i="8" s="1"/>
  <c r="J863" i="8" s="1"/>
  <c r="G865" i="8"/>
  <c r="K861" i="8"/>
  <c r="K860" i="8" s="1"/>
  <c r="K859" i="8" s="1"/>
  <c r="J861" i="8"/>
  <c r="J860" i="8" s="1"/>
  <c r="J859" i="8" s="1"/>
  <c r="G861" i="8"/>
  <c r="J852" i="8"/>
  <c r="J851" i="8" s="1"/>
  <c r="J850" i="8" s="1"/>
  <c r="G852" i="8"/>
  <c r="K846" i="8"/>
  <c r="K845" i="8" s="1"/>
  <c r="K844" i="8" s="1"/>
  <c r="K843" i="8" s="1"/>
  <c r="J846" i="8"/>
  <c r="J845" i="8" s="1"/>
  <c r="J844" i="8" s="1"/>
  <c r="J843" i="8" s="1"/>
  <c r="G846" i="8"/>
  <c r="G841" i="8"/>
  <c r="G838" i="8"/>
  <c r="I838" i="8" s="1"/>
  <c r="G836" i="8"/>
  <c r="I836" i="8" s="1"/>
  <c r="G834" i="8"/>
  <c r="I834" i="8" s="1"/>
  <c r="G832" i="8"/>
  <c r="I832" i="8" s="1"/>
  <c r="K828" i="8"/>
  <c r="K827" i="8" s="1"/>
  <c r="K826" i="8" s="1"/>
  <c r="J828" i="8"/>
  <c r="J827" i="8" s="1"/>
  <c r="J826" i="8" s="1"/>
  <c r="G828" i="8"/>
  <c r="K824" i="8"/>
  <c r="K823" i="8" s="1"/>
  <c r="K822" i="8" s="1"/>
  <c r="J824" i="8"/>
  <c r="J823" i="8" s="1"/>
  <c r="J822" i="8" s="1"/>
  <c r="G824" i="8"/>
  <c r="K820" i="8"/>
  <c r="K819" i="8" s="1"/>
  <c r="K818" i="8" s="1"/>
  <c r="J820" i="8"/>
  <c r="J819" i="8" s="1"/>
  <c r="J818" i="8" s="1"/>
  <c r="G820" i="8"/>
  <c r="K799" i="8"/>
  <c r="K798" i="8" s="1"/>
  <c r="K797" i="8" s="1"/>
  <c r="J799" i="8"/>
  <c r="J798" i="8" s="1"/>
  <c r="J797" i="8" s="1"/>
  <c r="G799" i="8"/>
  <c r="K795" i="8"/>
  <c r="K794" i="8" s="1"/>
  <c r="K793" i="8" s="1"/>
  <c r="J795" i="8"/>
  <c r="J794" i="8" s="1"/>
  <c r="J793" i="8" s="1"/>
  <c r="G795" i="8"/>
  <c r="K789" i="8"/>
  <c r="K788" i="8" s="1"/>
  <c r="K787" i="8" s="1"/>
  <c r="J789" i="8"/>
  <c r="J788" i="8" s="1"/>
  <c r="J787" i="8" s="1"/>
  <c r="G789" i="8"/>
  <c r="K785" i="8"/>
  <c r="K784" i="8" s="1"/>
  <c r="K783" i="8" s="1"/>
  <c r="J785" i="8"/>
  <c r="J784" i="8" s="1"/>
  <c r="J783" i="8" s="1"/>
  <c r="G785" i="8"/>
  <c r="K781" i="8"/>
  <c r="K780" i="8" s="1"/>
  <c r="K779" i="8" s="1"/>
  <c r="J781" i="8"/>
  <c r="J780" i="8" s="1"/>
  <c r="J779" i="8" s="1"/>
  <c r="G781" i="8"/>
  <c r="K777" i="8"/>
  <c r="K776" i="8" s="1"/>
  <c r="K775" i="8" s="1"/>
  <c r="J777" i="8"/>
  <c r="J776" i="8" s="1"/>
  <c r="J775" i="8" s="1"/>
  <c r="G777" i="8"/>
  <c r="K773" i="8"/>
  <c r="K772" i="8" s="1"/>
  <c r="K771" i="8" s="1"/>
  <c r="J773" i="8"/>
  <c r="J772" i="8" s="1"/>
  <c r="J771" i="8" s="1"/>
  <c r="G773" i="8"/>
  <c r="K769" i="8"/>
  <c r="K768" i="8" s="1"/>
  <c r="K767" i="8" s="1"/>
  <c r="J769" i="8"/>
  <c r="J768" i="8" s="1"/>
  <c r="J767" i="8" s="1"/>
  <c r="G769" i="8"/>
  <c r="K765" i="8"/>
  <c r="K764" i="8" s="1"/>
  <c r="K763" i="8" s="1"/>
  <c r="J765" i="8"/>
  <c r="J764" i="8" s="1"/>
  <c r="J763" i="8" s="1"/>
  <c r="G765" i="8"/>
  <c r="K761" i="8"/>
  <c r="K760" i="8" s="1"/>
  <c r="K759" i="8" s="1"/>
  <c r="J761" i="8"/>
  <c r="J760" i="8" s="1"/>
  <c r="J759" i="8" s="1"/>
  <c r="G761" i="8"/>
  <c r="K757" i="8"/>
  <c r="K756" i="8" s="1"/>
  <c r="K755" i="8" s="1"/>
  <c r="J757" i="8"/>
  <c r="J756" i="8" s="1"/>
  <c r="J755" i="8" s="1"/>
  <c r="G757" i="8"/>
  <c r="K753" i="8"/>
  <c r="K752" i="8" s="1"/>
  <c r="K751" i="8" s="1"/>
  <c r="K750" i="8" s="1"/>
  <c r="J753" i="8"/>
  <c r="J752" i="8" s="1"/>
  <c r="J751" i="8" s="1"/>
  <c r="J750" i="8" s="1"/>
  <c r="G753" i="8"/>
  <c r="K748" i="8"/>
  <c r="K747" i="8" s="1"/>
  <c r="K746" i="8" s="1"/>
  <c r="J748" i="8"/>
  <c r="J747" i="8" s="1"/>
  <c r="J746" i="8" s="1"/>
  <c r="G748" i="8"/>
  <c r="K725" i="8"/>
  <c r="K724" i="8" s="1"/>
  <c r="K723" i="8" s="1"/>
  <c r="K722" i="8" s="1"/>
  <c r="J725" i="8"/>
  <c r="J724" i="8" s="1"/>
  <c r="J723" i="8" s="1"/>
  <c r="J722" i="8" s="1"/>
  <c r="G725" i="8"/>
  <c r="I725" i="8" s="1"/>
  <c r="J718" i="8"/>
  <c r="J717" i="8" s="1"/>
  <c r="J716" i="8" s="1"/>
  <c r="G718" i="8"/>
  <c r="I718" i="8" s="1"/>
  <c r="J714" i="8"/>
  <c r="J713" i="8" s="1"/>
  <c r="J712" i="8" s="1"/>
  <c r="G714" i="8"/>
  <c r="I714" i="8" s="1"/>
  <c r="J710" i="8"/>
  <c r="J709" i="8" s="1"/>
  <c r="J708" i="8" s="1"/>
  <c r="G710" i="8"/>
  <c r="I710" i="8" s="1"/>
  <c r="J705" i="8"/>
  <c r="J704" i="8" s="1"/>
  <c r="J703" i="8" s="1"/>
  <c r="J702" i="8" s="1"/>
  <c r="J701" i="8" s="1"/>
  <c r="J700" i="8" s="1"/>
  <c r="G705" i="8"/>
  <c r="I705" i="8" s="1"/>
  <c r="K698" i="8"/>
  <c r="K697" i="8" s="1"/>
  <c r="K696" i="8" s="1"/>
  <c r="J698" i="8"/>
  <c r="J697" i="8" s="1"/>
  <c r="J696" i="8" s="1"/>
  <c r="G698" i="8"/>
  <c r="K694" i="8"/>
  <c r="K693" i="8" s="1"/>
  <c r="K692" i="8" s="1"/>
  <c r="J694" i="8"/>
  <c r="J693" i="8" s="1"/>
  <c r="J692" i="8" s="1"/>
  <c r="G694" i="8"/>
  <c r="K681" i="8"/>
  <c r="K680" i="8" s="1"/>
  <c r="K679" i="8" s="1"/>
  <c r="J681" i="8"/>
  <c r="J680" i="8" s="1"/>
  <c r="J679" i="8" s="1"/>
  <c r="G681" i="8"/>
  <c r="K677" i="8"/>
  <c r="K676" i="8" s="1"/>
  <c r="K675" i="8" s="1"/>
  <c r="J677" i="8"/>
  <c r="J676" i="8" s="1"/>
  <c r="J675" i="8" s="1"/>
  <c r="G677" i="8"/>
  <c r="K673" i="8"/>
  <c r="K672" i="8" s="1"/>
  <c r="K671" i="8" s="1"/>
  <c r="J673" i="8"/>
  <c r="J672" i="8" s="1"/>
  <c r="J671" i="8" s="1"/>
  <c r="G673" i="8"/>
  <c r="K667" i="8"/>
  <c r="K666" i="8" s="1"/>
  <c r="K665" i="8" s="1"/>
  <c r="J667" i="8"/>
  <c r="J666" i="8" s="1"/>
  <c r="J665" i="8" s="1"/>
  <c r="G667" i="8"/>
  <c r="K663" i="8"/>
  <c r="K662" i="8" s="1"/>
  <c r="K661" i="8" s="1"/>
  <c r="J663" i="8"/>
  <c r="J662" i="8" s="1"/>
  <c r="J661" i="8" s="1"/>
  <c r="G663" i="8"/>
  <c r="K659" i="8"/>
  <c r="K658" i="8" s="1"/>
  <c r="K657" i="8" s="1"/>
  <c r="J659" i="8"/>
  <c r="J658" i="8" s="1"/>
  <c r="J657" i="8" s="1"/>
  <c r="G659" i="8"/>
  <c r="K655" i="8"/>
  <c r="K654" i="8" s="1"/>
  <c r="K653" i="8" s="1"/>
  <c r="J655" i="8"/>
  <c r="J654" i="8" s="1"/>
  <c r="J653" i="8" s="1"/>
  <c r="G655" i="8"/>
  <c r="K651" i="8"/>
  <c r="K650" i="8" s="1"/>
  <c r="K649" i="8" s="1"/>
  <c r="J651" i="8"/>
  <c r="J650" i="8" s="1"/>
  <c r="J649" i="8" s="1"/>
  <c r="G651" i="8"/>
  <c r="K647" i="8"/>
  <c r="K646" i="8" s="1"/>
  <c r="K645" i="8" s="1"/>
  <c r="J647" i="8"/>
  <c r="J646" i="8" s="1"/>
  <c r="J645" i="8" s="1"/>
  <c r="G647" i="8"/>
  <c r="K643" i="8"/>
  <c r="K642" i="8" s="1"/>
  <c r="K641" i="8" s="1"/>
  <c r="K640" i="8" s="1"/>
  <c r="J643" i="8"/>
  <c r="J642" i="8" s="1"/>
  <c r="J641" i="8" s="1"/>
  <c r="J640" i="8" s="1"/>
  <c r="G643" i="8"/>
  <c r="K638" i="8"/>
  <c r="K637" i="8" s="1"/>
  <c r="K636" i="8" s="1"/>
  <c r="J638" i="8"/>
  <c r="J637" i="8" s="1"/>
  <c r="J636" i="8" s="1"/>
  <c r="G638" i="8"/>
  <c r="K634" i="8"/>
  <c r="K633" i="8" s="1"/>
  <c r="K632" i="8" s="1"/>
  <c r="J634" i="8"/>
  <c r="J633" i="8" s="1"/>
  <c r="J632" i="8" s="1"/>
  <c r="G634" i="8"/>
  <c r="J628" i="8"/>
  <c r="J627" i="8" s="1"/>
  <c r="J626" i="8" s="1"/>
  <c r="G628" i="8"/>
  <c r="J624" i="8"/>
  <c r="J623" i="8" s="1"/>
  <c r="J622" i="8" s="1"/>
  <c r="G624" i="8"/>
  <c r="K616" i="8"/>
  <c r="J616" i="8"/>
  <c r="G616" i="8"/>
  <c r="I616" i="8" s="1"/>
  <c r="K612" i="8"/>
  <c r="K611" i="8" s="1"/>
  <c r="K610" i="8" s="1"/>
  <c r="J612" i="8"/>
  <c r="J611" i="8" s="1"/>
  <c r="J610" i="8" s="1"/>
  <c r="G612" i="8"/>
  <c r="K608" i="8"/>
  <c r="K607" i="8" s="1"/>
  <c r="K606" i="8" s="1"/>
  <c r="J608" i="8"/>
  <c r="J607" i="8" s="1"/>
  <c r="J606" i="8" s="1"/>
  <c r="G608" i="8"/>
  <c r="K603" i="8"/>
  <c r="K602" i="8" s="1"/>
  <c r="K601" i="8" s="1"/>
  <c r="J603" i="8"/>
  <c r="J602" i="8" s="1"/>
  <c r="J601" i="8" s="1"/>
  <c r="G603" i="8"/>
  <c r="K595" i="8"/>
  <c r="K594" i="8" s="1"/>
  <c r="K593" i="8" s="1"/>
  <c r="J595" i="8"/>
  <c r="J594" i="8" s="1"/>
  <c r="J593" i="8" s="1"/>
  <c r="G595" i="8"/>
  <c r="I595" i="8" s="1"/>
  <c r="K590" i="8"/>
  <c r="K589" i="8" s="1"/>
  <c r="K588" i="8" s="1"/>
  <c r="J590" i="8"/>
  <c r="J589" i="8" s="1"/>
  <c r="J588" i="8" s="1"/>
  <c r="G590" i="8"/>
  <c r="K586" i="8"/>
  <c r="K585" i="8" s="1"/>
  <c r="K584" i="8" s="1"/>
  <c r="J586" i="8"/>
  <c r="J585" i="8" s="1"/>
  <c r="J584" i="8" s="1"/>
  <c r="G586" i="8"/>
  <c r="K581" i="8"/>
  <c r="K580" i="8" s="1"/>
  <c r="K579" i="8" s="1"/>
  <c r="J581" i="8"/>
  <c r="J580" i="8" s="1"/>
  <c r="J579" i="8" s="1"/>
  <c r="G581" i="8"/>
  <c r="K577" i="8"/>
  <c r="K576" i="8" s="1"/>
  <c r="K575" i="8" s="1"/>
  <c r="J577" i="8"/>
  <c r="J576" i="8" s="1"/>
  <c r="J575" i="8" s="1"/>
  <c r="G577" i="8"/>
  <c r="J573" i="8"/>
  <c r="J572" i="8" s="1"/>
  <c r="J571" i="8" s="1"/>
  <c r="G573" i="8"/>
  <c r="K569" i="8"/>
  <c r="K568" i="8" s="1"/>
  <c r="K567" i="8" s="1"/>
  <c r="J569" i="8"/>
  <c r="J568" i="8" s="1"/>
  <c r="J567" i="8" s="1"/>
  <c r="G569" i="8"/>
  <c r="K562" i="8"/>
  <c r="J562" i="8"/>
  <c r="G562" i="8"/>
  <c r="I562" i="8" s="1"/>
  <c r="J554" i="8"/>
  <c r="J553" i="8" s="1"/>
  <c r="J552" i="8" s="1"/>
  <c r="J551" i="8" s="1"/>
  <c r="G554" i="8"/>
  <c r="K534" i="8"/>
  <c r="K533" i="8" s="1"/>
  <c r="J534" i="8"/>
  <c r="J533" i="8" s="1"/>
  <c r="J532" i="8" s="1"/>
  <c r="G534" i="8"/>
  <c r="K529" i="8"/>
  <c r="K528" i="8" s="1"/>
  <c r="J529" i="8"/>
  <c r="J528" i="8" s="1"/>
  <c r="G529" i="8"/>
  <c r="K526" i="8"/>
  <c r="K525" i="8" s="1"/>
  <c r="J526" i="8"/>
  <c r="J525" i="8" s="1"/>
  <c r="G526" i="8"/>
  <c r="K522" i="8"/>
  <c r="K521" i="8" s="1"/>
  <c r="J522" i="8"/>
  <c r="J521" i="8" s="1"/>
  <c r="G522" i="8"/>
  <c r="K519" i="8"/>
  <c r="K518" i="8" s="1"/>
  <c r="J519" i="8"/>
  <c r="J518" i="8" s="1"/>
  <c r="G519" i="8"/>
  <c r="K515" i="8"/>
  <c r="K514" i="8" s="1"/>
  <c r="J515" i="8"/>
  <c r="J514" i="8" s="1"/>
  <c r="G515" i="8"/>
  <c r="K512" i="8"/>
  <c r="K511" i="8" s="1"/>
  <c r="J512" i="8"/>
  <c r="J511" i="8" s="1"/>
  <c r="G512" i="8"/>
  <c r="J508" i="8"/>
  <c r="J507" i="8" s="1"/>
  <c r="J506" i="8" s="1"/>
  <c r="G508" i="8"/>
  <c r="J500" i="8"/>
  <c r="J499" i="8" s="1"/>
  <c r="J498" i="8" s="1"/>
  <c r="K496" i="8"/>
  <c r="K495" i="8" s="1"/>
  <c r="K494" i="8" s="1"/>
  <c r="K493" i="8" s="1"/>
  <c r="K492" i="8" s="1"/>
  <c r="K491" i="8" s="1"/>
  <c r="J496" i="8"/>
  <c r="J495" i="8" s="1"/>
  <c r="J494" i="8" s="1"/>
  <c r="G496" i="8"/>
  <c r="K483" i="8"/>
  <c r="K482" i="8" s="1"/>
  <c r="J483" i="8"/>
  <c r="J482" i="8" s="1"/>
  <c r="G483" i="8"/>
  <c r="K480" i="8"/>
  <c r="K479" i="8" s="1"/>
  <c r="J480" i="8"/>
  <c r="J479" i="8" s="1"/>
  <c r="G480" i="8"/>
  <c r="K475" i="8"/>
  <c r="K474" i="8" s="1"/>
  <c r="J475" i="8"/>
  <c r="J474" i="8" s="1"/>
  <c r="G475" i="8"/>
  <c r="K472" i="8"/>
  <c r="K471" i="8" s="1"/>
  <c r="K470" i="8" s="1"/>
  <c r="J472" i="8"/>
  <c r="J471" i="8" s="1"/>
  <c r="J470" i="8" s="1"/>
  <c r="G472" i="8"/>
  <c r="J465" i="8"/>
  <c r="J464" i="8" s="1"/>
  <c r="J463" i="8" s="1"/>
  <c r="G465" i="8"/>
  <c r="K456" i="8"/>
  <c r="K455" i="8" s="1"/>
  <c r="K454" i="8" s="1"/>
  <c r="K453" i="8" s="1"/>
  <c r="K452" i="8" s="1"/>
  <c r="J456" i="8"/>
  <c r="J455" i="8" s="1"/>
  <c r="J454" i="8" s="1"/>
  <c r="J453" i="8" s="1"/>
  <c r="J452" i="8" s="1"/>
  <c r="G456" i="8"/>
  <c r="K451" i="8"/>
  <c r="J451" i="8"/>
  <c r="G451" i="8"/>
  <c r="I451" i="8" s="1"/>
  <c r="J445" i="8"/>
  <c r="J444" i="8" s="1"/>
  <c r="J443" i="8" s="1"/>
  <c r="G445" i="8"/>
  <c r="K441" i="8"/>
  <c r="K440" i="8" s="1"/>
  <c r="K439" i="8" s="1"/>
  <c r="K438" i="8" s="1"/>
  <c r="K431" i="8" s="1"/>
  <c r="J441" i="8"/>
  <c r="J440" i="8" s="1"/>
  <c r="J439" i="8" s="1"/>
  <c r="G441" i="8"/>
  <c r="J436" i="8"/>
  <c r="J435" i="8" s="1"/>
  <c r="G436" i="8"/>
  <c r="K429" i="8"/>
  <c r="K428" i="8" s="1"/>
  <c r="K427" i="8" s="1"/>
  <c r="J429" i="8"/>
  <c r="J428" i="8" s="1"/>
  <c r="J427" i="8" s="1"/>
  <c r="G429" i="8"/>
  <c r="K425" i="8"/>
  <c r="K424" i="8" s="1"/>
  <c r="K423" i="8" s="1"/>
  <c r="J425" i="8"/>
  <c r="J424" i="8" s="1"/>
  <c r="J423" i="8" s="1"/>
  <c r="G425" i="8"/>
  <c r="K421" i="8"/>
  <c r="K420" i="8" s="1"/>
  <c r="K419" i="8" s="1"/>
  <c r="K418" i="8" s="1"/>
  <c r="J421" i="8"/>
  <c r="J420" i="8" s="1"/>
  <c r="J419" i="8" s="1"/>
  <c r="J418" i="8" s="1"/>
  <c r="G421" i="8"/>
  <c r="K416" i="8"/>
  <c r="K415" i="8" s="1"/>
  <c r="K414" i="8" s="1"/>
  <c r="J416" i="8"/>
  <c r="J415" i="8" s="1"/>
  <c r="J414" i="8" s="1"/>
  <c r="G416" i="8"/>
  <c r="K412" i="8"/>
  <c r="K411" i="8" s="1"/>
  <c r="K410" i="8" s="1"/>
  <c r="J412" i="8"/>
  <c r="J411" i="8" s="1"/>
  <c r="J410" i="8" s="1"/>
  <c r="G412" i="8"/>
  <c r="K408" i="8"/>
  <c r="K407" i="8" s="1"/>
  <c r="K406" i="8" s="1"/>
  <c r="J408" i="8"/>
  <c r="J407" i="8" s="1"/>
  <c r="J406" i="8" s="1"/>
  <c r="G408" i="8"/>
  <c r="K404" i="8"/>
  <c r="K403" i="8" s="1"/>
  <c r="J404" i="8"/>
  <c r="J403" i="8" s="1"/>
  <c r="G404" i="8"/>
  <c r="K401" i="8"/>
  <c r="K400" i="8" s="1"/>
  <c r="J401" i="8"/>
  <c r="J400" i="8" s="1"/>
  <c r="G401" i="8"/>
  <c r="I401" i="8" s="1"/>
  <c r="K396" i="8"/>
  <c r="K395" i="8" s="1"/>
  <c r="K394" i="8" s="1"/>
  <c r="K393" i="8" s="1"/>
  <c r="J396" i="8"/>
  <c r="J395" i="8" s="1"/>
  <c r="J394" i="8" s="1"/>
  <c r="J393" i="8" s="1"/>
  <c r="G396" i="8"/>
  <c r="J391" i="8"/>
  <c r="J390" i="8" s="1"/>
  <c r="J389" i="8" s="1"/>
  <c r="J388" i="8" s="1"/>
  <c r="G391" i="8"/>
  <c r="K386" i="8"/>
  <c r="K385" i="8" s="1"/>
  <c r="K384" i="8" s="1"/>
  <c r="J386" i="8"/>
  <c r="J385" i="8" s="1"/>
  <c r="J384" i="8" s="1"/>
  <c r="G386" i="8"/>
  <c r="K382" i="8"/>
  <c r="K381" i="8" s="1"/>
  <c r="K380" i="8" s="1"/>
  <c r="J382" i="8"/>
  <c r="J381" i="8" s="1"/>
  <c r="J380" i="8" s="1"/>
  <c r="G382" i="8"/>
  <c r="J378" i="8"/>
  <c r="J377" i="8" s="1"/>
  <c r="J376" i="8" s="1"/>
  <c r="K378" i="8"/>
  <c r="K377" i="8" s="1"/>
  <c r="K376" i="8" s="1"/>
  <c r="K373" i="8"/>
  <c r="K372" i="8" s="1"/>
  <c r="J373" i="8"/>
  <c r="J372" i="8" s="1"/>
  <c r="G373" i="8"/>
  <c r="K370" i="8"/>
  <c r="K369" i="8" s="1"/>
  <c r="J370" i="8"/>
  <c r="J369" i="8" s="1"/>
  <c r="G370" i="8"/>
  <c r="J365" i="8"/>
  <c r="J364" i="8"/>
  <c r="G364" i="8"/>
  <c r="J363" i="8"/>
  <c r="J362" i="8"/>
  <c r="J361" i="8"/>
  <c r="J360" i="8"/>
  <c r="K358" i="8"/>
  <c r="K357" i="8" s="1"/>
  <c r="K356" i="8" s="1"/>
  <c r="K355" i="8" s="1"/>
  <c r="J358" i="8"/>
  <c r="J357" i="8" s="1"/>
  <c r="J356" i="8" s="1"/>
  <c r="J355" i="8" s="1"/>
  <c r="G358" i="8"/>
  <c r="K352" i="8"/>
  <c r="K351" i="8" s="1"/>
  <c r="K350" i="8" s="1"/>
  <c r="K349" i="8" s="1"/>
  <c r="K348" i="8" s="1"/>
  <c r="J352" i="8"/>
  <c r="J351" i="8" s="1"/>
  <c r="J350" i="8" s="1"/>
  <c r="J349" i="8" s="1"/>
  <c r="J348" i="8" s="1"/>
  <c r="G352" i="8"/>
  <c r="K346" i="8"/>
  <c r="K345" i="8" s="1"/>
  <c r="J346" i="8"/>
  <c r="J345" i="8" s="1"/>
  <c r="G346" i="8"/>
  <c r="K343" i="8"/>
  <c r="K342" i="8" s="1"/>
  <c r="J343" i="8"/>
  <c r="J342" i="8" s="1"/>
  <c r="G343" i="8"/>
  <c r="K328" i="8"/>
  <c r="K327" i="8" s="1"/>
  <c r="J328" i="8"/>
  <c r="J327" i="8" s="1"/>
  <c r="G328" i="8"/>
  <c r="K325" i="8"/>
  <c r="K324" i="8" s="1"/>
  <c r="J325" i="8"/>
  <c r="J324" i="8" s="1"/>
  <c r="G325" i="8"/>
  <c r="K321" i="8"/>
  <c r="K320" i="8" s="1"/>
  <c r="J321" i="8"/>
  <c r="J320" i="8" s="1"/>
  <c r="G321" i="8"/>
  <c r="K318" i="8"/>
  <c r="K317" i="8" s="1"/>
  <c r="J318" i="8"/>
  <c r="J317" i="8" s="1"/>
  <c r="G318" i="8"/>
  <c r="K315" i="8"/>
  <c r="K314" i="8" s="1"/>
  <c r="J315" i="8"/>
  <c r="J314" i="8" s="1"/>
  <c r="G315" i="8"/>
  <c r="J310" i="8"/>
  <c r="J309" i="8" s="1"/>
  <c r="G310" i="8"/>
  <c r="K305" i="8"/>
  <c r="K304" i="8" s="1"/>
  <c r="J305" i="8"/>
  <c r="J304" i="8" s="1"/>
  <c r="G305" i="8"/>
  <c r="K302" i="8"/>
  <c r="K301" i="8" s="1"/>
  <c r="J302" i="8"/>
  <c r="J301" i="8" s="1"/>
  <c r="G302" i="8"/>
  <c r="J297" i="8"/>
  <c r="J296" i="8" s="1"/>
  <c r="J295" i="8" s="1"/>
  <c r="J294" i="8" s="1"/>
  <c r="G297" i="8"/>
  <c r="J292" i="8"/>
  <c r="K291" i="8"/>
  <c r="J291" i="8"/>
  <c r="K288" i="8"/>
  <c r="K287" i="8" s="1"/>
  <c r="K286" i="8" s="1"/>
  <c r="K285" i="8" s="1"/>
  <c r="K278" i="8" s="1"/>
  <c r="K276" i="8" s="1"/>
  <c r="J288" i="8"/>
  <c r="J287" i="8" s="1"/>
  <c r="J286" i="8" s="1"/>
  <c r="J285" i="8" s="1"/>
  <c r="G288" i="8"/>
  <c r="J282" i="8"/>
  <c r="J281" i="8" s="1"/>
  <c r="J280" i="8" s="1"/>
  <c r="J279" i="8" s="1"/>
  <c r="G282" i="8"/>
  <c r="K277" i="8"/>
  <c r="J277" i="8"/>
  <c r="G277" i="8"/>
  <c r="I277" i="8" s="1"/>
  <c r="K248" i="8"/>
  <c r="K247" i="8" s="1"/>
  <c r="K246" i="8" s="1"/>
  <c r="K245" i="8" s="1"/>
  <c r="K244" i="8" s="1"/>
  <c r="J248" i="8"/>
  <c r="J247" i="8" s="1"/>
  <c r="J246" i="8" s="1"/>
  <c r="J245" i="8" s="1"/>
  <c r="J244" i="8" s="1"/>
  <c r="G248" i="8"/>
  <c r="K242" i="8"/>
  <c r="K241" i="8" s="1"/>
  <c r="K240" i="8" s="1"/>
  <c r="K239" i="8" s="1"/>
  <c r="J242" i="8"/>
  <c r="J241" i="8" s="1"/>
  <c r="J240" i="8" s="1"/>
  <c r="J239" i="8" s="1"/>
  <c r="G242" i="8"/>
  <c r="K237" i="8"/>
  <c r="K236" i="8" s="1"/>
  <c r="J237" i="8"/>
  <c r="J236" i="8" s="1"/>
  <c r="G237" i="8"/>
  <c r="K234" i="8"/>
  <c r="K233" i="8" s="1"/>
  <c r="J234" i="8"/>
  <c r="J233" i="8" s="1"/>
  <c r="G234" i="8"/>
  <c r="K230" i="8"/>
  <c r="K229" i="8" s="1"/>
  <c r="J230" i="8"/>
  <c r="J229" i="8" s="1"/>
  <c r="G230" i="8"/>
  <c r="K227" i="8"/>
  <c r="K226" i="8" s="1"/>
  <c r="K225" i="8" s="1"/>
  <c r="J227" i="8"/>
  <c r="J226" i="8" s="1"/>
  <c r="J225" i="8" s="1"/>
  <c r="G227" i="8"/>
  <c r="K223" i="8"/>
  <c r="K222" i="8" s="1"/>
  <c r="J223" i="8"/>
  <c r="J222" i="8" s="1"/>
  <c r="G223" i="8"/>
  <c r="K220" i="8"/>
  <c r="K219" i="8" s="1"/>
  <c r="J220" i="8"/>
  <c r="J219" i="8" s="1"/>
  <c r="G220" i="8"/>
  <c r="J216" i="8"/>
  <c r="J215" i="8" s="1"/>
  <c r="J214" i="8" s="1"/>
  <c r="G216" i="8"/>
  <c r="K212" i="8"/>
  <c r="K211" i="8" s="1"/>
  <c r="J212" i="8"/>
  <c r="J211" i="8" s="1"/>
  <c r="G212" i="8"/>
  <c r="K209" i="8"/>
  <c r="K208" i="8" s="1"/>
  <c r="J209" i="8"/>
  <c r="J208" i="8" s="1"/>
  <c r="G209" i="8"/>
  <c r="K205" i="8"/>
  <c r="K204" i="8" s="1"/>
  <c r="K203" i="8" s="1"/>
  <c r="J205" i="8"/>
  <c r="J204" i="8" s="1"/>
  <c r="J203" i="8" s="1"/>
  <c r="G205" i="8"/>
  <c r="K201" i="8"/>
  <c r="K200" i="8" s="1"/>
  <c r="K199" i="8" s="1"/>
  <c r="J201" i="8"/>
  <c r="J200" i="8" s="1"/>
  <c r="J199" i="8" s="1"/>
  <c r="G201" i="8"/>
  <c r="K197" i="8"/>
  <c r="K196" i="8" s="1"/>
  <c r="J197" i="8"/>
  <c r="J196" i="8" s="1"/>
  <c r="G197" i="8"/>
  <c r="K194" i="8"/>
  <c r="K193" i="8" s="1"/>
  <c r="J194" i="8"/>
  <c r="J193" i="8" s="1"/>
  <c r="G194" i="8"/>
  <c r="K191" i="8"/>
  <c r="K190" i="8" s="1"/>
  <c r="J191" i="8"/>
  <c r="J190" i="8" s="1"/>
  <c r="G191" i="8"/>
  <c r="J187" i="8"/>
  <c r="J186" i="8" s="1"/>
  <c r="G187" i="8"/>
  <c r="J184" i="8"/>
  <c r="J183" i="8" s="1"/>
  <c r="G184" i="8"/>
  <c r="J181" i="8"/>
  <c r="J180" i="8" s="1"/>
  <c r="G181" i="8"/>
  <c r="K177" i="8"/>
  <c r="K176" i="8" s="1"/>
  <c r="J177" i="8"/>
  <c r="J176" i="8" s="1"/>
  <c r="G177" i="8"/>
  <c r="K174" i="8"/>
  <c r="K173" i="8" s="1"/>
  <c r="J174" i="8"/>
  <c r="J173" i="8" s="1"/>
  <c r="G174" i="8"/>
  <c r="K170" i="8"/>
  <c r="K169" i="8" s="1"/>
  <c r="J170" i="8"/>
  <c r="J169" i="8" s="1"/>
  <c r="G170" i="8"/>
  <c r="K167" i="8"/>
  <c r="K166" i="8" s="1"/>
  <c r="J167" i="8"/>
  <c r="J166" i="8" s="1"/>
  <c r="G167" i="8"/>
  <c r="K163" i="8"/>
  <c r="J163" i="8"/>
  <c r="G163" i="8"/>
  <c r="I163" i="8" s="1"/>
  <c r="K161" i="8"/>
  <c r="J161" i="8"/>
  <c r="G161" i="8"/>
  <c r="I161" i="8" s="1"/>
  <c r="K158" i="8"/>
  <c r="K157" i="8" s="1"/>
  <c r="J158" i="8"/>
  <c r="J157" i="8" s="1"/>
  <c r="G158" i="8"/>
  <c r="J155" i="8"/>
  <c r="J154" i="8" s="1"/>
  <c r="G155" i="8"/>
  <c r="K152" i="8"/>
  <c r="K151" i="8" s="1"/>
  <c r="J152" i="8"/>
  <c r="J151" i="8" s="1"/>
  <c r="G152" i="8"/>
  <c r="J148" i="8"/>
  <c r="J147" i="8" s="1"/>
  <c r="J146" i="8" s="1"/>
  <c r="G148" i="8"/>
  <c r="J144" i="8"/>
  <c r="J143" i="8" s="1"/>
  <c r="G144" i="8"/>
  <c r="K141" i="8"/>
  <c r="K140" i="8" s="1"/>
  <c r="K139" i="8" s="1"/>
  <c r="J141" i="8"/>
  <c r="J140" i="8" s="1"/>
  <c r="G141" i="8"/>
  <c r="J137" i="8"/>
  <c r="J136" i="8" s="1"/>
  <c r="J135" i="8" s="1"/>
  <c r="G137" i="8"/>
  <c r="K133" i="8"/>
  <c r="K132" i="8" s="1"/>
  <c r="K131" i="8" s="1"/>
  <c r="J133" i="8"/>
  <c r="J132" i="8" s="1"/>
  <c r="J131" i="8" s="1"/>
  <c r="G133" i="8"/>
  <c r="J129" i="8"/>
  <c r="J128" i="8" s="1"/>
  <c r="J127" i="8" s="1"/>
  <c r="G129" i="8"/>
  <c r="K125" i="8"/>
  <c r="K124" i="8" s="1"/>
  <c r="J125" i="8"/>
  <c r="J124" i="8" s="1"/>
  <c r="G125" i="8"/>
  <c r="K122" i="8"/>
  <c r="J122" i="8"/>
  <c r="G122" i="8"/>
  <c r="I122" i="8" s="1"/>
  <c r="K120" i="8"/>
  <c r="J120" i="8"/>
  <c r="G120" i="8"/>
  <c r="I120" i="8" s="1"/>
  <c r="K117" i="8"/>
  <c r="K116" i="8" s="1"/>
  <c r="J117" i="8"/>
  <c r="J116" i="8" s="1"/>
  <c r="G117" i="8"/>
  <c r="K113" i="8"/>
  <c r="K112" i="8" s="1"/>
  <c r="K111" i="8" s="1"/>
  <c r="J113" i="8"/>
  <c r="J112" i="8" s="1"/>
  <c r="J111" i="8" s="1"/>
  <c r="G113" i="8"/>
  <c r="K109" i="8"/>
  <c r="K108" i="8" s="1"/>
  <c r="K107" i="8" s="1"/>
  <c r="J109" i="8"/>
  <c r="J108" i="8" s="1"/>
  <c r="J107" i="8" s="1"/>
  <c r="G109" i="8"/>
  <c r="K105" i="8"/>
  <c r="K104" i="8" s="1"/>
  <c r="K103" i="8" s="1"/>
  <c r="J105" i="8"/>
  <c r="J104" i="8" s="1"/>
  <c r="J103" i="8" s="1"/>
  <c r="G105" i="8"/>
  <c r="K99" i="8"/>
  <c r="K98" i="8" s="1"/>
  <c r="K97" i="8" s="1"/>
  <c r="K96" i="8" s="1"/>
  <c r="K95" i="8" s="1"/>
  <c r="J99" i="8"/>
  <c r="J98" i="8" s="1"/>
  <c r="J97" i="8" s="1"/>
  <c r="J96" i="8" s="1"/>
  <c r="J95" i="8" s="1"/>
  <c r="G99" i="8"/>
  <c r="K92" i="8"/>
  <c r="K91" i="8" s="1"/>
  <c r="J92" i="8"/>
  <c r="J91" i="8" s="1"/>
  <c r="G92" i="8"/>
  <c r="J90" i="8"/>
  <c r="J89" i="8" s="1"/>
  <c r="G90" i="8"/>
  <c r="J87" i="8"/>
  <c r="J86" i="8" s="1"/>
  <c r="G87" i="8"/>
  <c r="J84" i="8"/>
  <c r="J83" i="8" s="1"/>
  <c r="G84" i="8"/>
  <c r="J80" i="8"/>
  <c r="J79" i="8" s="1"/>
  <c r="J78" i="8" s="1"/>
  <c r="G80" i="8"/>
  <c r="J76" i="8"/>
  <c r="J75" i="8" s="1"/>
  <c r="G76" i="8"/>
  <c r="J73" i="8"/>
  <c r="J72" i="8" s="1"/>
  <c r="G73" i="8"/>
  <c r="K69" i="8"/>
  <c r="K68" i="8" s="1"/>
  <c r="J69" i="8"/>
  <c r="J68" i="8" s="1"/>
  <c r="G69" i="8"/>
  <c r="K63" i="8"/>
  <c r="K62" i="8" s="1"/>
  <c r="K61" i="8" s="1"/>
  <c r="K55" i="8" s="1"/>
  <c r="J63" i="8"/>
  <c r="J62" i="8" s="1"/>
  <c r="J61" i="8" s="1"/>
  <c r="G63" i="8"/>
  <c r="J58" i="8"/>
  <c r="J57" i="8" s="1"/>
  <c r="J56" i="8" s="1"/>
  <c r="G58" i="8"/>
  <c r="J53" i="8"/>
  <c r="J52" i="8" s="1"/>
  <c r="J51" i="8" s="1"/>
  <c r="G53" i="8"/>
  <c r="K49" i="8"/>
  <c r="K48" i="8" s="1"/>
  <c r="K47" i="8" s="1"/>
  <c r="K46" i="8" s="1"/>
  <c r="K45" i="8" s="1"/>
  <c r="J49" i="8"/>
  <c r="J48" i="8" s="1"/>
  <c r="J47" i="8" s="1"/>
  <c r="G49" i="8"/>
  <c r="K43" i="8"/>
  <c r="K42" i="8" s="1"/>
  <c r="K41" i="8" s="1"/>
  <c r="K40" i="8" s="1"/>
  <c r="K39" i="8" s="1"/>
  <c r="J43" i="8"/>
  <c r="J42" i="8" s="1"/>
  <c r="J41" i="8" s="1"/>
  <c r="J40" i="8" s="1"/>
  <c r="J39" i="8" s="1"/>
  <c r="G43" i="8"/>
  <c r="J37" i="8"/>
  <c r="J36" i="8" s="1"/>
  <c r="J35" i="8" s="1"/>
  <c r="G37" i="8"/>
  <c r="K33" i="8"/>
  <c r="K32" i="8" s="1"/>
  <c r="K31" i="8" s="1"/>
  <c r="K30" i="8" s="1"/>
  <c r="K29" i="8" s="1"/>
  <c r="J33" i="8"/>
  <c r="J32" i="8" s="1"/>
  <c r="J31" i="8" s="1"/>
  <c r="G33" i="8"/>
  <c r="K28" i="8"/>
  <c r="K27" i="8"/>
  <c r="J27" i="8"/>
  <c r="G27" i="8"/>
  <c r="I27" i="8" s="1"/>
  <c r="I979" i="8" l="1"/>
  <c r="G975" i="8"/>
  <c r="I975" i="8" s="1"/>
  <c r="G272" i="8"/>
  <c r="I273" i="8"/>
  <c r="G183" i="8"/>
  <c r="I183" i="8" s="1"/>
  <c r="I184" i="8"/>
  <c r="G420" i="8"/>
  <c r="I421" i="8"/>
  <c r="G580" i="8"/>
  <c r="G579" i="8" s="1"/>
  <c r="I579" i="8" s="1"/>
  <c r="I581" i="8"/>
  <c r="G602" i="8"/>
  <c r="G601" i="8" s="1"/>
  <c r="I601" i="8" s="1"/>
  <c r="I603" i="8"/>
  <c r="G666" i="8"/>
  <c r="G665" i="8" s="1"/>
  <c r="I665" i="8" s="1"/>
  <c r="I667" i="8"/>
  <c r="G717" i="8"/>
  <c r="I717" i="8" s="1"/>
  <c r="G752" i="8"/>
  <c r="I753" i="8"/>
  <c r="G879" i="8"/>
  <c r="I879" i="8" s="1"/>
  <c r="I880" i="8"/>
  <c r="G1018" i="8"/>
  <c r="I1018" i="8" s="1"/>
  <c r="G1035" i="8"/>
  <c r="I1035" i="8" s="1"/>
  <c r="G1131" i="8"/>
  <c r="G1130" i="8" s="1"/>
  <c r="I1130" i="8" s="1"/>
  <c r="I1132" i="8"/>
  <c r="G1255" i="8"/>
  <c r="I1255" i="8" s="1"/>
  <c r="I1256" i="8"/>
  <c r="G415" i="8"/>
  <c r="I416" i="8"/>
  <c r="G1079" i="8"/>
  <c r="I1079" i="8" s="1"/>
  <c r="I1080" i="8"/>
  <c r="G1267" i="8"/>
  <c r="I1268" i="8"/>
  <c r="G1330" i="8"/>
  <c r="I1330" i="8" s="1"/>
  <c r="I1331" i="8"/>
  <c r="G996" i="8"/>
  <c r="I997" i="8"/>
  <c r="G1152" i="8"/>
  <c r="I1153" i="8"/>
  <c r="G267" i="8"/>
  <c r="I268" i="8"/>
  <c r="G180" i="8"/>
  <c r="I180" i="8" s="1"/>
  <c r="I181" i="8"/>
  <c r="G186" i="8"/>
  <c r="I186" i="8" s="1"/>
  <c r="I187" i="8"/>
  <c r="G281" i="8"/>
  <c r="G280" i="8" s="1"/>
  <c r="I282" i="8"/>
  <c r="G345" i="8"/>
  <c r="I345" i="8" s="1"/>
  <c r="I346" i="8"/>
  <c r="G411" i="8"/>
  <c r="I412" i="8"/>
  <c r="G428" i="8"/>
  <c r="I429" i="8"/>
  <c r="G627" i="8"/>
  <c r="I628" i="8"/>
  <c r="G1000" i="8"/>
  <c r="I1000" i="8" s="1"/>
  <c r="I1001" i="8"/>
  <c r="G1025" i="8"/>
  <c r="I1025" i="8" s="1"/>
  <c r="G1045" i="8"/>
  <c r="I1045" i="8" s="1"/>
  <c r="G1082" i="8"/>
  <c r="I1082" i="8" s="1"/>
  <c r="I1083" i="8"/>
  <c r="G1294" i="8"/>
  <c r="I1295" i="8"/>
  <c r="G75" i="8"/>
  <c r="I75" i="8" s="1"/>
  <c r="I76" i="8"/>
  <c r="G89" i="8"/>
  <c r="I89" i="8" s="1"/>
  <c r="I90" i="8"/>
  <c r="G241" i="8"/>
  <c r="I242" i="8"/>
  <c r="G840" i="8"/>
  <c r="I840" i="8" s="1"/>
  <c r="I841" i="8"/>
  <c r="G658" i="8"/>
  <c r="I659" i="8"/>
  <c r="G724" i="8"/>
  <c r="I724" i="8" s="1"/>
  <c r="G827" i="8"/>
  <c r="I828" i="8"/>
  <c r="G845" i="8"/>
  <c r="G844" i="8" s="1"/>
  <c r="I846" i="8"/>
  <c r="G864" i="8"/>
  <c r="I865" i="8"/>
  <c r="G1021" i="8"/>
  <c r="I1021" i="8" s="1"/>
  <c r="G1030" i="8"/>
  <c r="I1030" i="8" s="1"/>
  <c r="G1126" i="8"/>
  <c r="G1125" i="8" s="1"/>
  <c r="I1125" i="8" s="1"/>
  <c r="I1127" i="8"/>
  <c r="G1144" i="8"/>
  <c r="G1143" i="8" s="1"/>
  <c r="I1143" i="8" s="1"/>
  <c r="I1145" i="8"/>
  <c r="G1171" i="8"/>
  <c r="I1172" i="8"/>
  <c r="G1263" i="8"/>
  <c r="I1263" i="8" s="1"/>
  <c r="I1264" i="8"/>
  <c r="G57" i="8"/>
  <c r="I58" i="8"/>
  <c r="G72" i="8"/>
  <c r="I72" i="8" s="1"/>
  <c r="I73" i="8"/>
  <c r="G91" i="8"/>
  <c r="I91" i="8" s="1"/>
  <c r="I92" i="8"/>
  <c r="G112" i="8"/>
  <c r="I113" i="8"/>
  <c r="G154" i="8"/>
  <c r="I154" i="8" s="1"/>
  <c r="I155" i="8"/>
  <c r="G342" i="8"/>
  <c r="I342" i="8" s="1"/>
  <c r="I343" i="8"/>
  <c r="G363" i="8"/>
  <c r="I364" i="8"/>
  <c r="G407" i="8"/>
  <c r="I408" i="8"/>
  <c r="G788" i="8"/>
  <c r="I788" i="8" s="1"/>
  <c r="I789" i="8"/>
  <c r="G823" i="8"/>
  <c r="I824" i="8"/>
  <c r="G951" i="8"/>
  <c r="I952" i="8"/>
  <c r="G989" i="8"/>
  <c r="I989" i="8" s="1"/>
  <c r="I990" i="8"/>
  <c r="G1139" i="8"/>
  <c r="G1138" i="8" s="1"/>
  <c r="I1140" i="8"/>
  <c r="G1166" i="8"/>
  <c r="G1165" i="8" s="1"/>
  <c r="I1165" i="8" s="1"/>
  <c r="I1167" i="8"/>
  <c r="G1252" i="8"/>
  <c r="I1252" i="8" s="1"/>
  <c r="I1253" i="8"/>
  <c r="G1259" i="8"/>
  <c r="I1260" i="8"/>
  <c r="G1288" i="8"/>
  <c r="I1288" i="8" s="1"/>
  <c r="I1289" i="8"/>
  <c r="G337" i="8"/>
  <c r="I338" i="8"/>
  <c r="G252" i="8"/>
  <c r="I253" i="8"/>
  <c r="G108" i="8"/>
  <c r="I109" i="8"/>
  <c r="G403" i="8"/>
  <c r="I403" i="8" s="1"/>
  <c r="I404" i="8"/>
  <c r="G942" i="8"/>
  <c r="I943" i="8"/>
  <c r="G536" i="8"/>
  <c r="I536" i="8" s="1"/>
  <c r="I537" i="8"/>
  <c r="G898" i="8"/>
  <c r="I899" i="8"/>
  <c r="G885" i="8"/>
  <c r="I886" i="8"/>
  <c r="G116" i="8"/>
  <c r="I116" i="8" s="1"/>
  <c r="I117" i="8"/>
  <c r="G128" i="8"/>
  <c r="I129" i="8"/>
  <c r="G196" i="8"/>
  <c r="I196" i="8" s="1"/>
  <c r="I197" i="8"/>
  <c r="G211" i="8"/>
  <c r="I211" i="8" s="1"/>
  <c r="I212" i="8"/>
  <c r="G296" i="8"/>
  <c r="I297" i="8"/>
  <c r="G309" i="8"/>
  <c r="I309" i="8" s="1"/>
  <c r="I310" i="8"/>
  <c r="G320" i="8"/>
  <c r="I320" i="8" s="1"/>
  <c r="I321" i="8"/>
  <c r="G381" i="8"/>
  <c r="I382" i="8"/>
  <c r="G395" i="8"/>
  <c r="I396" i="8"/>
  <c r="G444" i="8"/>
  <c r="I445" i="8"/>
  <c r="G464" i="8"/>
  <c r="I465" i="8"/>
  <c r="G479" i="8"/>
  <c r="I479" i="8" s="1"/>
  <c r="I480" i="8"/>
  <c r="G511" i="8"/>
  <c r="I511" i="8" s="1"/>
  <c r="I512" i="8"/>
  <c r="G589" i="8"/>
  <c r="I590" i="8"/>
  <c r="G611" i="8"/>
  <c r="I612" i="8"/>
  <c r="G642" i="8"/>
  <c r="I643" i="8"/>
  <c r="G676" i="8"/>
  <c r="I677" i="8"/>
  <c r="G713" i="8"/>
  <c r="I713" i="8" s="1"/>
  <c r="G776" i="8"/>
  <c r="I777" i="8"/>
  <c r="G913" i="8"/>
  <c r="I914" i="8"/>
  <c r="G957" i="8"/>
  <c r="I958" i="8"/>
  <c r="G1050" i="8"/>
  <c r="I1050" i="8" s="1"/>
  <c r="G1221" i="8"/>
  <c r="I1221" i="8" s="1"/>
  <c r="I1222" i="8"/>
  <c r="G42" i="8"/>
  <c r="I43" i="8"/>
  <c r="G79" i="8"/>
  <c r="I80" i="8"/>
  <c r="G86" i="8"/>
  <c r="I86" i="8" s="1"/>
  <c r="I87" i="8"/>
  <c r="G193" i="8"/>
  <c r="I193" i="8" s="1"/>
  <c r="I194" i="8"/>
  <c r="G208" i="8"/>
  <c r="I208" i="8" s="1"/>
  <c r="I209" i="8"/>
  <c r="G219" i="8"/>
  <c r="I219" i="8" s="1"/>
  <c r="I220" i="8"/>
  <c r="G317" i="8"/>
  <c r="I317" i="8" s="1"/>
  <c r="I318" i="8"/>
  <c r="G424" i="8"/>
  <c r="I425" i="8"/>
  <c r="G455" i="8"/>
  <c r="I456" i="8"/>
  <c r="G521" i="8"/>
  <c r="I521" i="8" s="1"/>
  <c r="I522" i="8"/>
  <c r="G637" i="8"/>
  <c r="I638" i="8"/>
  <c r="G672" i="8"/>
  <c r="I673" i="8"/>
  <c r="G697" i="8"/>
  <c r="I698" i="8"/>
  <c r="G772" i="8"/>
  <c r="I773" i="8"/>
  <c r="G860" i="8"/>
  <c r="I861" i="8"/>
  <c r="G1098" i="8"/>
  <c r="I1099" i="8"/>
  <c r="G485" i="8"/>
  <c r="I485" i="8" s="1"/>
  <c r="I486" i="8"/>
  <c r="G68" i="8"/>
  <c r="I68" i="8" s="1"/>
  <c r="I69" i="8"/>
  <c r="G132" i="8"/>
  <c r="I133" i="8"/>
  <c r="G143" i="8"/>
  <c r="I143" i="8" s="1"/>
  <c r="I144" i="8"/>
  <c r="G151" i="8"/>
  <c r="I151" i="8" s="1"/>
  <c r="I152" i="8"/>
  <c r="G173" i="8"/>
  <c r="I173" i="8" s="1"/>
  <c r="I174" i="8"/>
  <c r="G190" i="8"/>
  <c r="I190" i="8" s="1"/>
  <c r="I191" i="8"/>
  <c r="G204" i="8"/>
  <c r="I205" i="8"/>
  <c r="G229" i="8"/>
  <c r="I229" i="8" s="1"/>
  <c r="I230" i="8"/>
  <c r="G247" i="8"/>
  <c r="I248" i="8"/>
  <c r="G287" i="8"/>
  <c r="I288" i="8"/>
  <c r="G301" i="8"/>
  <c r="I301" i="8" s="1"/>
  <c r="I302" i="8"/>
  <c r="G314" i="8"/>
  <c r="I314" i="8" s="1"/>
  <c r="I315" i="8"/>
  <c r="G327" i="8"/>
  <c r="I327" i="8" s="1"/>
  <c r="I328" i="8"/>
  <c r="G357" i="8"/>
  <c r="I358" i="8"/>
  <c r="G390" i="8"/>
  <c r="I391" i="8"/>
  <c r="G471" i="8"/>
  <c r="I471" i="8" s="1"/>
  <c r="I472" i="8"/>
  <c r="G495" i="8"/>
  <c r="I496" i="8"/>
  <c r="G507" i="8"/>
  <c r="I508" i="8"/>
  <c r="G518" i="8"/>
  <c r="I518" i="8" s="1"/>
  <c r="I519" i="8"/>
  <c r="G533" i="8"/>
  <c r="I533" i="8" s="1"/>
  <c r="I534" i="8"/>
  <c r="G568" i="8"/>
  <c r="I569" i="8"/>
  <c r="G623" i="8"/>
  <c r="I624" i="8"/>
  <c r="G633" i="8"/>
  <c r="I634" i="8"/>
  <c r="G650" i="8"/>
  <c r="I651" i="8"/>
  <c r="G693" i="8"/>
  <c r="I694" i="8"/>
  <c r="G709" i="8"/>
  <c r="I709" i="8" s="1"/>
  <c r="G768" i="8"/>
  <c r="I769" i="8"/>
  <c r="G784" i="8"/>
  <c r="I785" i="8"/>
  <c r="G819" i="8"/>
  <c r="I820" i="8"/>
  <c r="G875" i="8"/>
  <c r="I876" i="8"/>
  <c r="G889" i="8"/>
  <c r="I890" i="8"/>
  <c r="G925" i="8"/>
  <c r="I926" i="8"/>
  <c r="G961" i="8"/>
  <c r="I962" i="8"/>
  <c r="G999" i="8"/>
  <c r="I999" i="8" s="1"/>
  <c r="G1055" i="8"/>
  <c r="I1055" i="8" s="1"/>
  <c r="G1108" i="8"/>
  <c r="I1109" i="8"/>
  <c r="I1131" i="8"/>
  <c r="G1176" i="8"/>
  <c r="I1177" i="8"/>
  <c r="G1182" i="8"/>
  <c r="I1183" i="8"/>
  <c r="G1197" i="8"/>
  <c r="I1198" i="8"/>
  <c r="G1217" i="8"/>
  <c r="I1218" i="8"/>
  <c r="G1228" i="8"/>
  <c r="I1229" i="8"/>
  <c r="G1285" i="8"/>
  <c r="I1286" i="8"/>
  <c r="G1301" i="8"/>
  <c r="I1302" i="8"/>
  <c r="G985" i="8"/>
  <c r="I985" i="8" s="1"/>
  <c r="I986" i="8"/>
  <c r="G32" i="8"/>
  <c r="I33" i="8"/>
  <c r="G48" i="8"/>
  <c r="I49" i="8"/>
  <c r="G98" i="8"/>
  <c r="I99" i="8"/>
  <c r="G147" i="8"/>
  <c r="I148" i="8"/>
  <c r="G166" i="8"/>
  <c r="I166" i="8" s="1"/>
  <c r="I167" i="8"/>
  <c r="G222" i="8"/>
  <c r="I222" i="8" s="1"/>
  <c r="I223" i="8"/>
  <c r="G236" i="8"/>
  <c r="I236" i="8" s="1"/>
  <c r="I237" i="8"/>
  <c r="G369" i="8"/>
  <c r="I369" i="8" s="1"/>
  <c r="I370" i="8"/>
  <c r="G525" i="8"/>
  <c r="I525" i="8" s="1"/>
  <c r="I526" i="8"/>
  <c r="G704" i="8"/>
  <c r="I704" i="8" s="1"/>
  <c r="G760" i="8"/>
  <c r="I761" i="8"/>
  <c r="G794" i="8"/>
  <c r="I795" i="8"/>
  <c r="G1075" i="8"/>
  <c r="I1076" i="8"/>
  <c r="G1104" i="8"/>
  <c r="I1105" i="8"/>
  <c r="G1305" i="8"/>
  <c r="I1306" i="8"/>
  <c r="G1315" i="8"/>
  <c r="I1316" i="8"/>
  <c r="G124" i="8"/>
  <c r="I124" i="8" s="1"/>
  <c r="I125" i="8"/>
  <c r="G136" i="8"/>
  <c r="I137" i="8"/>
  <c r="G176" i="8"/>
  <c r="I176" i="8" s="1"/>
  <c r="I177" i="8"/>
  <c r="G233" i="8"/>
  <c r="I233" i="8" s="1"/>
  <c r="I234" i="8"/>
  <c r="G304" i="8"/>
  <c r="I304" i="8" s="1"/>
  <c r="I305" i="8"/>
  <c r="G440" i="8"/>
  <c r="I441" i="8"/>
  <c r="G474" i="8"/>
  <c r="I474" i="8" s="1"/>
  <c r="I475" i="8"/>
  <c r="G553" i="8"/>
  <c r="I554" i="8"/>
  <c r="G572" i="8"/>
  <c r="I573" i="8"/>
  <c r="G585" i="8"/>
  <c r="I586" i="8"/>
  <c r="G607" i="8"/>
  <c r="I608" i="8"/>
  <c r="G654" i="8"/>
  <c r="I655" i="8"/>
  <c r="G756" i="8"/>
  <c r="I757" i="8"/>
  <c r="G907" i="8"/>
  <c r="G905" i="8" s="1"/>
  <c r="I908" i="8"/>
  <c r="G931" i="8"/>
  <c r="I932" i="8"/>
  <c r="G972" i="8"/>
  <c r="I973" i="8"/>
  <c r="G1202" i="8"/>
  <c r="I1203" i="8"/>
  <c r="G1326" i="8"/>
  <c r="I1326" i="8" s="1"/>
  <c r="G257" i="8"/>
  <c r="I258" i="8"/>
  <c r="G36" i="8"/>
  <c r="I37" i="8"/>
  <c r="G52" i="8"/>
  <c r="I53" i="8"/>
  <c r="G62" i="8"/>
  <c r="I63" i="8"/>
  <c r="G83" i="8"/>
  <c r="I83" i="8" s="1"/>
  <c r="I84" i="8"/>
  <c r="G104" i="8"/>
  <c r="I105" i="8"/>
  <c r="G140" i="8"/>
  <c r="I140" i="8" s="1"/>
  <c r="I141" i="8"/>
  <c r="G157" i="8"/>
  <c r="I157" i="8" s="1"/>
  <c r="I158" i="8"/>
  <c r="G169" i="8"/>
  <c r="I169" i="8" s="1"/>
  <c r="I170" i="8"/>
  <c r="G200" i="8"/>
  <c r="I201" i="8"/>
  <c r="G215" i="8"/>
  <c r="I216" i="8"/>
  <c r="G226" i="8"/>
  <c r="I227" i="8"/>
  <c r="G324" i="8"/>
  <c r="I324" i="8" s="1"/>
  <c r="I325" i="8"/>
  <c r="G351" i="8"/>
  <c r="I352" i="8"/>
  <c r="G372" i="8"/>
  <c r="I372" i="8" s="1"/>
  <c r="I373" i="8"/>
  <c r="G385" i="8"/>
  <c r="I386" i="8"/>
  <c r="G435" i="8"/>
  <c r="I435" i="8" s="1"/>
  <c r="I436" i="8"/>
  <c r="G482" i="8"/>
  <c r="I482" i="8" s="1"/>
  <c r="I483" i="8"/>
  <c r="G514" i="8"/>
  <c r="I514" i="8" s="1"/>
  <c r="I515" i="8"/>
  <c r="G528" i="8"/>
  <c r="I528" i="8" s="1"/>
  <c r="I529" i="8"/>
  <c r="G576" i="8"/>
  <c r="I577" i="8"/>
  <c r="G646" i="8"/>
  <c r="I647" i="8"/>
  <c r="G662" i="8"/>
  <c r="I663" i="8"/>
  <c r="G680" i="8"/>
  <c r="I681" i="8"/>
  <c r="G747" i="8"/>
  <c r="I748" i="8"/>
  <c r="G764" i="8"/>
  <c r="I765" i="8"/>
  <c r="G780" i="8"/>
  <c r="I781" i="8"/>
  <c r="G798" i="8"/>
  <c r="I799" i="8"/>
  <c r="G851" i="8"/>
  <c r="I852" i="8"/>
  <c r="G868" i="8"/>
  <c r="I869" i="8"/>
  <c r="G902" i="8"/>
  <c r="I903" i="8"/>
  <c r="G919" i="8"/>
  <c r="I920" i="8"/>
  <c r="G937" i="8"/>
  <c r="I938" i="8"/>
  <c r="G1014" i="8"/>
  <c r="I1015" i="8"/>
  <c r="G1193" i="8"/>
  <c r="I1194" i="8"/>
  <c r="G1206" i="8"/>
  <c r="I1207" i="8"/>
  <c r="G1224" i="8"/>
  <c r="I1224" i="8" s="1"/>
  <c r="I1225" i="8"/>
  <c r="G1321" i="8"/>
  <c r="I1321" i="8" s="1"/>
  <c r="G262" i="8"/>
  <c r="I263" i="8"/>
  <c r="G1343" i="8"/>
  <c r="I1344" i="8"/>
  <c r="N23" i="8"/>
  <c r="J731" i="8"/>
  <c r="J621" i="8"/>
  <c r="J620" i="8" s="1"/>
  <c r="J619" i="8" s="1"/>
  <c r="K621" i="8"/>
  <c r="K620" i="8" s="1"/>
  <c r="K619" i="8" s="1"/>
  <c r="K731" i="8"/>
  <c r="J813" i="8"/>
  <c r="J812" i="8" s="1"/>
  <c r="J811" i="8" s="1"/>
  <c r="K854" i="8"/>
  <c r="K232" i="8"/>
  <c r="N21" i="8"/>
  <c r="M22" i="8"/>
  <c r="N22" i="8"/>
  <c r="G447" i="8"/>
  <c r="I447" i="8" s="1"/>
  <c r="K955" i="8"/>
  <c r="K954" i="8" s="1"/>
  <c r="L22" i="8"/>
  <c r="J399" i="8"/>
  <c r="J398" i="8" s="1"/>
  <c r="K895" i="8"/>
  <c r="K894" i="8" s="1"/>
  <c r="K893" i="8" s="1"/>
  <c r="J1324" i="8"/>
  <c r="J854" i="8"/>
  <c r="K813" i="8"/>
  <c r="K812" i="8" s="1"/>
  <c r="K811" i="8" s="1"/>
  <c r="G615" i="8"/>
  <c r="K975" i="8"/>
  <c r="K615" i="8"/>
  <c r="K614" i="8" s="1"/>
  <c r="K592" i="8" s="1"/>
  <c r="J615" i="8"/>
  <c r="J614" i="8" s="1"/>
  <c r="J592" i="8" s="1"/>
  <c r="G400" i="8"/>
  <c r="K984" i="8"/>
  <c r="G22" i="8"/>
  <c r="I22" i="8" s="1"/>
  <c r="J232" i="8"/>
  <c r="K341" i="8"/>
  <c r="K340" i="8" s="1"/>
  <c r="K1078" i="8"/>
  <c r="K1068" i="8" s="1"/>
  <c r="K1231" i="8"/>
  <c r="J341" i="8"/>
  <c r="J340" i="8" s="1"/>
  <c r="K478" i="8"/>
  <c r="K477" i="8" s="1"/>
  <c r="K24" i="8"/>
  <c r="J1118" i="8"/>
  <c r="J1117" i="8" s="1"/>
  <c r="J1116" i="8" s="1"/>
  <c r="J1115" i="8" s="1"/>
  <c r="K469" i="8"/>
  <c r="K468" i="8" s="1"/>
  <c r="K467" i="8" s="1"/>
  <c r="J1017" i="8"/>
  <c r="J1012" i="8" s="1"/>
  <c r="J1011" i="8" s="1"/>
  <c r="J1078" i="8"/>
  <c r="J1068" i="8" s="1"/>
  <c r="G1118" i="8"/>
  <c r="K1158" i="8"/>
  <c r="K1157" i="8" s="1"/>
  <c r="K1124" i="8" s="1"/>
  <c r="K1123" i="8" s="1"/>
  <c r="K399" i="8"/>
  <c r="K398" i="8" s="1"/>
  <c r="J478" i="8"/>
  <c r="J477" i="8" s="1"/>
  <c r="J434" i="8"/>
  <c r="J433" i="8" s="1"/>
  <c r="J432" i="8"/>
  <c r="J1291" i="8"/>
  <c r="G594" i="8"/>
  <c r="I594" i="8" s="1"/>
  <c r="K940" i="8"/>
  <c r="J331" i="8"/>
  <c r="J21" i="8" s="1"/>
  <c r="J469" i="8"/>
  <c r="J468" i="8" s="1"/>
  <c r="J467" i="8" s="1"/>
  <c r="J71" i="8"/>
  <c r="J67" i="8" s="1"/>
  <c r="J66" i="8" s="1"/>
  <c r="J65" i="8" s="1"/>
  <c r="K447" i="8"/>
  <c r="J447" i="8"/>
  <c r="G24" i="8"/>
  <c r="I24" i="8" s="1"/>
  <c r="J1158" i="8"/>
  <c r="J1157" i="8" s="1"/>
  <c r="J1124" i="8" s="1"/>
  <c r="J1123" i="8" s="1"/>
  <c r="K330" i="8"/>
  <c r="J189" i="8"/>
  <c r="K189" i="8"/>
  <c r="K21" i="8"/>
  <c r="G1212" i="8"/>
  <c r="J1186" i="8"/>
  <c r="J1185" i="8" s="1"/>
  <c r="J1164" i="8" s="1"/>
  <c r="J1163" i="8" s="1"/>
  <c r="K1186" i="8"/>
  <c r="K1185" i="8" s="1"/>
  <c r="K1164" i="8" s="1"/>
  <c r="K1163" i="8" s="1"/>
  <c r="G1186" i="8"/>
  <c r="J1231" i="8"/>
  <c r="G1231" i="8"/>
  <c r="I1231" i="8" s="1"/>
  <c r="J30" i="8"/>
  <c r="J29" i="8" s="1"/>
  <c r="J82" i="8"/>
  <c r="J119" i="8"/>
  <c r="J115" i="8" s="1"/>
  <c r="G831" i="8"/>
  <c r="J1308" i="8"/>
  <c r="J368" i="8"/>
  <c r="J367" i="8" s="1"/>
  <c r="K1220" i="8"/>
  <c r="K1215" i="8" s="1"/>
  <c r="G378" i="8"/>
  <c r="J493" i="8"/>
  <c r="J492" i="8" s="1"/>
  <c r="J491" i="8" s="1"/>
  <c r="J940" i="8"/>
  <c r="J28" i="8"/>
  <c r="J139" i="8"/>
  <c r="K165" i="8"/>
  <c r="K218" i="8"/>
  <c r="J531" i="8"/>
  <c r="J707" i="8"/>
  <c r="K873" i="8"/>
  <c r="K872" i="8" s="1"/>
  <c r="K871" i="8" s="1"/>
  <c r="J896" i="8"/>
  <c r="J895" i="8" s="1"/>
  <c r="J894" i="8" s="1"/>
  <c r="J893" i="8" s="1"/>
  <c r="J24" i="8"/>
  <c r="J873" i="8"/>
  <c r="J872" i="8" s="1"/>
  <c r="J871" i="8" s="1"/>
  <c r="J1220" i="8"/>
  <c r="J1215" i="8" s="1"/>
  <c r="G1158" i="8"/>
  <c r="J165" i="8"/>
  <c r="K67" i="8"/>
  <c r="K66" i="8" s="1"/>
  <c r="K65" i="8" s="1"/>
  <c r="K368" i="8"/>
  <c r="K367" i="8" s="1"/>
  <c r="K910" i="8"/>
  <c r="J22" i="8"/>
  <c r="J46" i="8"/>
  <c r="J45" i="8" s="1"/>
  <c r="J160" i="8"/>
  <c r="J150" i="8" s="1"/>
  <c r="J179" i="8"/>
  <c r="K207" i="8"/>
  <c r="K558" i="8"/>
  <c r="J975" i="8"/>
  <c r="J1102" i="8"/>
  <c r="J1101" i="8" s="1"/>
  <c r="J55" i="8"/>
  <c r="J984" i="8"/>
  <c r="J558" i="8"/>
  <c r="K22" i="8"/>
  <c r="J307" i="8"/>
  <c r="J308" i="8"/>
  <c r="J172" i="8"/>
  <c r="K300" i="8"/>
  <c r="K299" i="8" s="1"/>
  <c r="K313" i="8"/>
  <c r="J323" i="8"/>
  <c r="K23" i="8"/>
  <c r="G119" i="8"/>
  <c r="I119" i="8" s="1"/>
  <c r="K119" i="8"/>
  <c r="K115" i="8" s="1"/>
  <c r="G160" i="8"/>
  <c r="K160" i="8"/>
  <c r="K150" i="8" s="1"/>
  <c r="J207" i="8"/>
  <c r="J278" i="8"/>
  <c r="J276" i="8" s="1"/>
  <c r="J300" i="8"/>
  <c r="J299" i="8" s="1"/>
  <c r="G330" i="8"/>
  <c r="I330" i="8" s="1"/>
  <c r="J375" i="8"/>
  <c r="J438" i="8"/>
  <c r="G558" i="8"/>
  <c r="I558" i="8" s="1"/>
  <c r="J566" i="8"/>
  <c r="J565" i="8" s="1"/>
  <c r="J564" i="8" s="1"/>
  <c r="J955" i="8"/>
  <c r="J954" i="8" s="1"/>
  <c r="G1006" i="8"/>
  <c r="K1006" i="8"/>
  <c r="K1005" i="8" s="1"/>
  <c r="J1006" i="8"/>
  <c r="J1005" i="8" s="1"/>
  <c r="G1308" i="8"/>
  <c r="I1308" i="8" s="1"/>
  <c r="K1308" i="8"/>
  <c r="K172" i="8"/>
  <c r="J218" i="8"/>
  <c r="J510" i="8"/>
  <c r="K517" i="8"/>
  <c r="J524" i="8"/>
  <c r="K334" i="8"/>
  <c r="K25" i="8"/>
  <c r="K531" i="8"/>
  <c r="K532" i="8"/>
  <c r="J313" i="8"/>
  <c r="K375" i="8"/>
  <c r="J517" i="8"/>
  <c r="K566" i="8"/>
  <c r="K565" i="8" s="1"/>
  <c r="K564" i="8" s="1"/>
  <c r="J910" i="8"/>
  <c r="K323" i="8"/>
  <c r="K510" i="8"/>
  <c r="K524" i="8"/>
  <c r="I1144" i="8" l="1"/>
  <c r="G1329" i="8"/>
  <c r="I1329" i="8" s="1"/>
  <c r="I1126" i="8"/>
  <c r="I1139" i="8"/>
  <c r="G1017" i="8"/>
  <c r="I1017" i="8" s="1"/>
  <c r="G71" i="8"/>
  <c r="I71" i="8" s="1"/>
  <c r="G1251" i="8"/>
  <c r="G1247" i="8" s="1"/>
  <c r="I1247" i="8" s="1"/>
  <c r="G179" i="8"/>
  <c r="I179" i="8" s="1"/>
  <c r="G1078" i="8"/>
  <c r="I1078" i="8" s="1"/>
  <c r="I1166" i="8"/>
  <c r="G878" i="8"/>
  <c r="I878" i="8" s="1"/>
  <c r="G787" i="8"/>
  <c r="I787" i="8" s="1"/>
  <c r="I845" i="8"/>
  <c r="G232" i="8"/>
  <c r="I232" i="8" s="1"/>
  <c r="I602" i="8"/>
  <c r="I666" i="8"/>
  <c r="I580" i="8"/>
  <c r="G532" i="8"/>
  <c r="I532" i="8" s="1"/>
  <c r="I281" i="8"/>
  <c r="G323" i="8"/>
  <c r="I323" i="8" s="1"/>
  <c r="G531" i="8"/>
  <c r="I531" i="8" s="1"/>
  <c r="G830" i="8"/>
  <c r="I830" i="8" s="1"/>
  <c r="I831" i="8"/>
  <c r="G1157" i="8"/>
  <c r="I1157" i="8" s="1"/>
  <c r="I1158" i="8"/>
  <c r="G1211" i="8"/>
  <c r="G1210" i="8" s="1"/>
  <c r="I1210" i="8" s="1"/>
  <c r="I1212" i="8"/>
  <c r="G1005" i="8"/>
  <c r="I1005" i="8" s="1"/>
  <c r="I1006" i="8"/>
  <c r="G313" i="8"/>
  <c r="I313" i="8" s="1"/>
  <c r="G1185" i="8"/>
  <c r="I1185" i="8" s="1"/>
  <c r="I1186" i="8"/>
  <c r="G1117" i="8"/>
  <c r="I1118" i="8"/>
  <c r="G341" i="8"/>
  <c r="G614" i="8"/>
  <c r="I614" i="8" s="1"/>
  <c r="I615" i="8"/>
  <c r="G251" i="8"/>
  <c r="I251" i="8" s="1"/>
  <c r="I252" i="8"/>
  <c r="G950" i="8"/>
  <c r="I951" i="8"/>
  <c r="G362" i="8"/>
  <c r="I363" i="8"/>
  <c r="G56" i="8"/>
  <c r="I56" i="8" s="1"/>
  <c r="I57" i="8"/>
  <c r="G1170" i="8"/>
  <c r="I1170" i="8" s="1"/>
  <c r="I1171" i="8"/>
  <c r="G723" i="8"/>
  <c r="I723" i="8" s="1"/>
  <c r="G1293" i="8"/>
  <c r="I1294" i="8"/>
  <c r="G1044" i="8"/>
  <c r="I1044" i="8" s="1"/>
  <c r="G427" i="8"/>
  <c r="I427" i="8" s="1"/>
  <c r="I428" i="8"/>
  <c r="G266" i="8"/>
  <c r="I266" i="8" s="1"/>
  <c r="I267" i="8"/>
  <c r="G995" i="8"/>
  <c r="I995" i="8" s="1"/>
  <c r="I996" i="8"/>
  <c r="G1266" i="8"/>
  <c r="I1266" i="8" s="1"/>
  <c r="I1267" i="8"/>
  <c r="G414" i="8"/>
  <c r="I414" i="8" s="1"/>
  <c r="I415" i="8"/>
  <c r="G751" i="8"/>
  <c r="I752" i="8"/>
  <c r="G150" i="8"/>
  <c r="I150" i="8" s="1"/>
  <c r="I160" i="8"/>
  <c r="G941" i="8"/>
  <c r="I942" i="8"/>
  <c r="G107" i="8"/>
  <c r="I107" i="8" s="1"/>
  <c r="I108" i="8"/>
  <c r="G336" i="8"/>
  <c r="I337" i="8"/>
  <c r="G1258" i="8"/>
  <c r="I1258" i="8" s="1"/>
  <c r="I1259" i="8"/>
  <c r="G822" i="8"/>
  <c r="I822" i="8" s="1"/>
  <c r="I823" i="8"/>
  <c r="G406" i="8"/>
  <c r="I406" i="8" s="1"/>
  <c r="I407" i="8"/>
  <c r="G111" i="8"/>
  <c r="I111" i="8" s="1"/>
  <c r="I112" i="8"/>
  <c r="G1029" i="8"/>
  <c r="I1029" i="8" s="1"/>
  <c r="G863" i="8"/>
  <c r="I863" i="8" s="1"/>
  <c r="I864" i="8"/>
  <c r="G826" i="8"/>
  <c r="I826" i="8" s="1"/>
  <c r="I827" i="8"/>
  <c r="G657" i="8"/>
  <c r="I657" i="8" s="1"/>
  <c r="I658" i="8"/>
  <c r="G240" i="8"/>
  <c r="I241" i="8"/>
  <c r="G1024" i="8"/>
  <c r="I1024" i="8" s="1"/>
  <c r="G626" i="8"/>
  <c r="I626" i="8" s="1"/>
  <c r="I627" i="8"/>
  <c r="G410" i="8"/>
  <c r="I410" i="8" s="1"/>
  <c r="I411" i="8"/>
  <c r="G1151" i="8"/>
  <c r="I1152" i="8"/>
  <c r="G1034" i="8"/>
  <c r="I1034" i="8" s="1"/>
  <c r="G716" i="8"/>
  <c r="I716" i="8" s="1"/>
  <c r="G419" i="8"/>
  <c r="I420" i="8"/>
  <c r="G271" i="8"/>
  <c r="I271" i="8" s="1"/>
  <c r="I272" i="8"/>
  <c r="G165" i="8"/>
  <c r="I165" i="8" s="1"/>
  <c r="G517" i="8"/>
  <c r="I517" i="8" s="1"/>
  <c r="G172" i="8"/>
  <c r="I172" i="8" s="1"/>
  <c r="G115" i="8"/>
  <c r="I115" i="8" s="1"/>
  <c r="G524" i="8"/>
  <c r="I524" i="8" s="1"/>
  <c r="G207" i="8"/>
  <c r="I207" i="8" s="1"/>
  <c r="G368" i="8"/>
  <c r="G367" i="8" s="1"/>
  <c r="I367" i="8" s="1"/>
  <c r="G478" i="8"/>
  <c r="G477" i="8" s="1"/>
  <c r="I477" i="8" s="1"/>
  <c r="G300" i="8"/>
  <c r="G299" i="8" s="1"/>
  <c r="I299" i="8" s="1"/>
  <c r="G308" i="8"/>
  <c r="I308" i="8" s="1"/>
  <c r="G218" i="8"/>
  <c r="I218" i="8" s="1"/>
  <c r="G139" i="8"/>
  <c r="I139" i="8" s="1"/>
  <c r="J462" i="8"/>
  <c r="G432" i="8"/>
  <c r="I432" i="8" s="1"/>
  <c r="G510" i="8"/>
  <c r="I510" i="8" s="1"/>
  <c r="G307" i="8"/>
  <c r="I307" i="8" s="1"/>
  <c r="G984" i="8"/>
  <c r="I984" i="8" s="1"/>
  <c r="G82" i="8"/>
  <c r="I82" i="8" s="1"/>
  <c r="G1220" i="8"/>
  <c r="G434" i="8"/>
  <c r="I434" i="8" s="1"/>
  <c r="G189" i="8"/>
  <c r="I189" i="8" s="1"/>
  <c r="G470" i="8"/>
  <c r="I470" i="8" s="1"/>
  <c r="G377" i="8"/>
  <c r="I378" i="8"/>
  <c r="G399" i="8"/>
  <c r="I400" i="8"/>
  <c r="G1192" i="8"/>
  <c r="I1193" i="8"/>
  <c r="G936" i="8"/>
  <c r="I937" i="8"/>
  <c r="G901" i="8"/>
  <c r="I901" i="8" s="1"/>
  <c r="I902" i="8"/>
  <c r="G850" i="8"/>
  <c r="I850" i="8" s="1"/>
  <c r="I851" i="8"/>
  <c r="G779" i="8"/>
  <c r="I779" i="8" s="1"/>
  <c r="I780" i="8"/>
  <c r="G746" i="8"/>
  <c r="I747" i="8"/>
  <c r="G661" i="8"/>
  <c r="I661" i="8" s="1"/>
  <c r="I662" i="8"/>
  <c r="G575" i="8"/>
  <c r="I575" i="8" s="1"/>
  <c r="I576" i="8"/>
  <c r="G214" i="8"/>
  <c r="I214" i="8" s="1"/>
  <c r="I215" i="8"/>
  <c r="G51" i="8"/>
  <c r="I51" i="8" s="1"/>
  <c r="I52" i="8"/>
  <c r="G256" i="8"/>
  <c r="I257" i="8"/>
  <c r="G1201" i="8"/>
  <c r="I1202" i="8"/>
  <c r="G1137" i="8"/>
  <c r="I1138" i="8"/>
  <c r="G930" i="8"/>
  <c r="I931" i="8"/>
  <c r="G755" i="8"/>
  <c r="I755" i="8" s="1"/>
  <c r="I756" i="8"/>
  <c r="G606" i="8"/>
  <c r="I606" i="8" s="1"/>
  <c r="I607" i="8"/>
  <c r="G571" i="8"/>
  <c r="I571" i="8" s="1"/>
  <c r="I572" i="8"/>
  <c r="G1304" i="8"/>
  <c r="I1305" i="8"/>
  <c r="G1074" i="8"/>
  <c r="G1068" i="8" s="1"/>
  <c r="I1075" i="8"/>
  <c r="G759" i="8"/>
  <c r="I759" i="8" s="1"/>
  <c r="I760" i="8"/>
  <c r="G279" i="8"/>
  <c r="I280" i="8"/>
  <c r="G146" i="8"/>
  <c r="I146" i="8" s="1"/>
  <c r="I147" i="8"/>
  <c r="G47" i="8"/>
  <c r="I48" i="8"/>
  <c r="G1284" i="8"/>
  <c r="I1285" i="8"/>
  <c r="G1216" i="8"/>
  <c r="I1216" i="8" s="1"/>
  <c r="I1217" i="8"/>
  <c r="G1181" i="8"/>
  <c r="I1181" i="8" s="1"/>
  <c r="I1182" i="8"/>
  <c r="G1054" i="8"/>
  <c r="I1054" i="8" s="1"/>
  <c r="G960" i="8"/>
  <c r="I961" i="8"/>
  <c r="G888" i="8"/>
  <c r="I888" i="8" s="1"/>
  <c r="I889" i="8"/>
  <c r="G874" i="8"/>
  <c r="I875" i="8"/>
  <c r="G783" i="8"/>
  <c r="I783" i="8" s="1"/>
  <c r="I784" i="8"/>
  <c r="G708" i="8"/>
  <c r="I708" i="8" s="1"/>
  <c r="G632" i="8"/>
  <c r="I632" i="8" s="1"/>
  <c r="I633" i="8"/>
  <c r="G567" i="8"/>
  <c r="I568" i="8"/>
  <c r="G494" i="8"/>
  <c r="I495" i="8"/>
  <c r="G389" i="8"/>
  <c r="I390" i="8"/>
  <c r="G246" i="8"/>
  <c r="I247" i="8"/>
  <c r="G203" i="8"/>
  <c r="I203" i="8" s="1"/>
  <c r="I204" i="8"/>
  <c r="G859" i="8"/>
  <c r="I860" i="8"/>
  <c r="G771" i="8"/>
  <c r="I771" i="8" s="1"/>
  <c r="I772" i="8"/>
  <c r="G671" i="8"/>
  <c r="I671" i="8" s="1"/>
  <c r="I672" i="8"/>
  <c r="G423" i="8"/>
  <c r="I423" i="8" s="1"/>
  <c r="I424" i="8"/>
  <c r="G78" i="8"/>
  <c r="I79" i="8"/>
  <c r="G956" i="8"/>
  <c r="I956" i="8" s="1"/>
  <c r="I957" i="8"/>
  <c r="G843" i="8"/>
  <c r="I843" i="8" s="1"/>
  <c r="I844" i="8"/>
  <c r="G712" i="8"/>
  <c r="I712" i="8" s="1"/>
  <c r="G641" i="8"/>
  <c r="I642" i="8"/>
  <c r="G588" i="8"/>
  <c r="I588" i="8" s="1"/>
  <c r="I589" i="8"/>
  <c r="G443" i="8"/>
  <c r="I443" i="8" s="1"/>
  <c r="I444" i="8"/>
  <c r="G380" i="8"/>
  <c r="I380" i="8" s="1"/>
  <c r="I381" i="8"/>
  <c r="G127" i="8"/>
  <c r="I127" i="8" s="1"/>
  <c r="I128" i="8"/>
  <c r="G884" i="8"/>
  <c r="I884" i="8" s="1"/>
  <c r="I885" i="8"/>
  <c r="G1116" i="8"/>
  <c r="I1117" i="8"/>
  <c r="G261" i="8"/>
  <c r="I261" i="8" s="1"/>
  <c r="I262" i="8"/>
  <c r="G1320" i="8"/>
  <c r="I1320" i="8" s="1"/>
  <c r="G1205" i="8"/>
  <c r="I1205" i="8" s="1"/>
  <c r="I1206" i="8"/>
  <c r="G1013" i="8"/>
  <c r="I1014" i="8"/>
  <c r="G918" i="8"/>
  <c r="I919" i="8"/>
  <c r="G867" i="8"/>
  <c r="I867" i="8" s="1"/>
  <c r="I868" i="8"/>
  <c r="G797" i="8"/>
  <c r="I797" i="8" s="1"/>
  <c r="I798" i="8"/>
  <c r="G763" i="8"/>
  <c r="I763" i="8" s="1"/>
  <c r="I764" i="8"/>
  <c r="G679" i="8"/>
  <c r="I679" i="8" s="1"/>
  <c r="I680" i="8"/>
  <c r="G645" i="8"/>
  <c r="I645" i="8" s="1"/>
  <c r="I646" i="8"/>
  <c r="G384" i="8"/>
  <c r="I384" i="8" s="1"/>
  <c r="I385" i="8"/>
  <c r="G350" i="8"/>
  <c r="I351" i="8"/>
  <c r="G225" i="8"/>
  <c r="I225" i="8" s="1"/>
  <c r="I226" i="8"/>
  <c r="G199" i="8"/>
  <c r="I199" i="8" s="1"/>
  <c r="I200" i="8"/>
  <c r="G103" i="8"/>
  <c r="I103" i="8" s="1"/>
  <c r="I104" i="8"/>
  <c r="G61" i="8"/>
  <c r="I62" i="8"/>
  <c r="G35" i="8"/>
  <c r="I35" i="8" s="1"/>
  <c r="I36" i="8"/>
  <c r="G1325" i="8"/>
  <c r="I1325" i="8" s="1"/>
  <c r="G967" i="8"/>
  <c r="I967" i="8" s="1"/>
  <c r="I972" i="8"/>
  <c r="I907" i="8"/>
  <c r="G653" i="8"/>
  <c r="I653" i="8" s="1"/>
  <c r="I654" i="8"/>
  <c r="G584" i="8"/>
  <c r="I584" i="8" s="1"/>
  <c r="I585" i="8"/>
  <c r="G552" i="8"/>
  <c r="I553" i="8"/>
  <c r="G439" i="8"/>
  <c r="I440" i="8"/>
  <c r="G135" i="8"/>
  <c r="I135" i="8" s="1"/>
  <c r="I136" i="8"/>
  <c r="G1314" i="8"/>
  <c r="I1315" i="8"/>
  <c r="G1103" i="8"/>
  <c r="I1103" i="8" s="1"/>
  <c r="I1104" i="8"/>
  <c r="G793" i="8"/>
  <c r="I793" i="8" s="1"/>
  <c r="I794" i="8"/>
  <c r="G703" i="8"/>
  <c r="I703" i="8" s="1"/>
  <c r="G97" i="8"/>
  <c r="I98" i="8"/>
  <c r="G31" i="8"/>
  <c r="I32" i="8"/>
  <c r="G1300" i="8"/>
  <c r="I1301" i="8"/>
  <c r="G1227" i="8"/>
  <c r="I1227" i="8" s="1"/>
  <c r="I1228" i="8"/>
  <c r="G1196" i="8"/>
  <c r="I1196" i="8" s="1"/>
  <c r="I1197" i="8"/>
  <c r="G1175" i="8"/>
  <c r="I1176" i="8"/>
  <c r="G1107" i="8"/>
  <c r="I1108" i="8"/>
  <c r="G924" i="8"/>
  <c r="I925" i="8"/>
  <c r="G818" i="8"/>
  <c r="I818" i="8" s="1"/>
  <c r="I819" i="8"/>
  <c r="G767" i="8"/>
  <c r="I767" i="8" s="1"/>
  <c r="I768" i="8"/>
  <c r="G692" i="8"/>
  <c r="I692" i="8" s="1"/>
  <c r="I693" i="8"/>
  <c r="G649" i="8"/>
  <c r="I649" i="8" s="1"/>
  <c r="I650" i="8"/>
  <c r="G622" i="8"/>
  <c r="I623" i="8"/>
  <c r="G506" i="8"/>
  <c r="I506" i="8" s="1"/>
  <c r="I507" i="8"/>
  <c r="G356" i="8"/>
  <c r="I357" i="8"/>
  <c r="G286" i="8"/>
  <c r="I287" i="8"/>
  <c r="G131" i="8"/>
  <c r="I131" i="8" s="1"/>
  <c r="I132" i="8"/>
  <c r="G1097" i="8"/>
  <c r="I1098" i="8"/>
  <c r="G696" i="8"/>
  <c r="I696" i="8" s="1"/>
  <c r="I697" i="8"/>
  <c r="G636" i="8"/>
  <c r="I636" i="8" s="1"/>
  <c r="I637" i="8"/>
  <c r="G454" i="8"/>
  <c r="I455" i="8"/>
  <c r="G41" i="8"/>
  <c r="I42" i="8"/>
  <c r="G1049" i="8"/>
  <c r="I1049" i="8" s="1"/>
  <c r="G912" i="8"/>
  <c r="I913" i="8"/>
  <c r="G775" i="8"/>
  <c r="I775" i="8" s="1"/>
  <c r="I776" i="8"/>
  <c r="G675" i="8"/>
  <c r="I675" i="8" s="1"/>
  <c r="I676" i="8"/>
  <c r="G610" i="8"/>
  <c r="I610" i="8" s="1"/>
  <c r="I611" i="8"/>
  <c r="G463" i="8"/>
  <c r="I463" i="8" s="1"/>
  <c r="I464" i="8"/>
  <c r="G394" i="8"/>
  <c r="I395" i="8"/>
  <c r="G295" i="8"/>
  <c r="I296" i="8"/>
  <c r="G897" i="8"/>
  <c r="I898" i="8"/>
  <c r="G1342" i="8"/>
  <c r="I1343" i="8"/>
  <c r="M21" i="8"/>
  <c r="J25" i="8"/>
  <c r="M23" i="8"/>
  <c r="N1111" i="8"/>
  <c r="G593" i="8"/>
  <c r="N563" i="8"/>
  <c r="K102" i="8"/>
  <c r="K101" i="8" s="1"/>
  <c r="N25" i="8" s="1"/>
  <c r="J102" i="8"/>
  <c r="J101" i="8" s="1"/>
  <c r="M25" i="8" s="1"/>
  <c r="M1111" i="8"/>
  <c r="K983" i="8"/>
  <c r="K982" i="8" s="1"/>
  <c r="K981" i="8" s="1"/>
  <c r="K462" i="8"/>
  <c r="J23" i="8"/>
  <c r="J20" i="8" s="1"/>
  <c r="J330" i="8"/>
  <c r="K312" i="8"/>
  <c r="K293" i="8" s="1"/>
  <c r="K290" i="8" s="1"/>
  <c r="J431" i="8"/>
  <c r="K892" i="8"/>
  <c r="J505" i="8"/>
  <c r="J490" i="8" s="1"/>
  <c r="J892" i="8"/>
  <c r="J810" i="8"/>
  <c r="J366" i="8"/>
  <c r="J354" i="8" s="1"/>
  <c r="K20" i="8"/>
  <c r="K1111" i="8"/>
  <c r="K618" i="8"/>
  <c r="J618" i="8"/>
  <c r="K366" i="8"/>
  <c r="J1111" i="8"/>
  <c r="J983" i="8"/>
  <c r="J982" i="8" s="1"/>
  <c r="J981" i="8" s="1"/>
  <c r="K810" i="8"/>
  <c r="J312" i="8"/>
  <c r="J293" i="8" s="1"/>
  <c r="J290" i="8" s="1"/>
  <c r="J563" i="8"/>
  <c r="K505" i="8"/>
  <c r="K490" i="8" s="1"/>
  <c r="K563" i="8"/>
  <c r="I1013" i="8" l="1"/>
  <c r="G1012" i="8"/>
  <c r="G1124" i="8"/>
  <c r="I1124" i="8" s="1"/>
  <c r="I1074" i="8"/>
  <c r="G67" i="8"/>
  <c r="I67" i="8" s="1"/>
  <c r="I1251" i="8"/>
  <c r="I1211" i="8"/>
  <c r="G433" i="8"/>
  <c r="I433" i="8" s="1"/>
  <c r="I300" i="8"/>
  <c r="G312" i="8"/>
  <c r="I312" i="8" s="1"/>
  <c r="M447" i="8"/>
  <c r="G340" i="8"/>
  <c r="I340" i="8" s="1"/>
  <c r="I341" i="8"/>
  <c r="G1150" i="8"/>
  <c r="I1151" i="8"/>
  <c r="G239" i="8"/>
  <c r="I239" i="8" s="1"/>
  <c r="I240" i="8"/>
  <c r="G361" i="8"/>
  <c r="I362" i="8"/>
  <c r="I368" i="8"/>
  <c r="G1292" i="8"/>
  <c r="I1292" i="8" s="1"/>
  <c r="I1293" i="8"/>
  <c r="G983" i="8"/>
  <c r="G982" i="8" s="1"/>
  <c r="G418" i="8"/>
  <c r="I418" i="8" s="1"/>
  <c r="I419" i="8"/>
  <c r="G335" i="8"/>
  <c r="I336" i="8"/>
  <c r="I941" i="8"/>
  <c r="G750" i="8"/>
  <c r="I750" i="8" s="1"/>
  <c r="I751" i="8"/>
  <c r="G722" i="8"/>
  <c r="I722" i="8" s="1"/>
  <c r="G949" i="8"/>
  <c r="I949" i="8" s="1"/>
  <c r="I950" i="8"/>
  <c r="G1246" i="8"/>
  <c r="I1068" i="8"/>
  <c r="I478" i="8"/>
  <c r="G1215" i="8"/>
  <c r="I1215" i="8" s="1"/>
  <c r="G469" i="8"/>
  <c r="G468" i="8" s="1"/>
  <c r="G102" i="8"/>
  <c r="I102" i="8" s="1"/>
  <c r="G813" i="8"/>
  <c r="I813" i="8" s="1"/>
  <c r="I1220" i="8"/>
  <c r="G505" i="8"/>
  <c r="I505" i="8" s="1"/>
  <c r="I897" i="8"/>
  <c r="G896" i="8"/>
  <c r="G895" i="8" s="1"/>
  <c r="I622" i="8"/>
  <c r="G96" i="8"/>
  <c r="I97" i="8"/>
  <c r="G1313" i="8"/>
  <c r="I1314" i="8"/>
  <c r="G1324" i="8"/>
  <c r="I1324" i="8" s="1"/>
  <c r="G1319" i="8"/>
  <c r="I1319" i="8" s="1"/>
  <c r="G640" i="8"/>
  <c r="I640" i="8" s="1"/>
  <c r="I641" i="8"/>
  <c r="I78" i="8"/>
  <c r="G28" i="8"/>
  <c r="I859" i="8"/>
  <c r="G854" i="8"/>
  <c r="I854" i="8" s="1"/>
  <c r="G245" i="8"/>
  <c r="I246" i="8"/>
  <c r="G493" i="8"/>
  <c r="I494" i="8"/>
  <c r="G1053" i="8"/>
  <c r="I1053" i="8" s="1"/>
  <c r="I47" i="8"/>
  <c r="G46" i="8"/>
  <c r="I279" i="8"/>
  <c r="G1136" i="8"/>
  <c r="I1137" i="8"/>
  <c r="I256" i="8"/>
  <c r="G250" i="8"/>
  <c r="I250" i="8" s="1"/>
  <c r="G1191" i="8"/>
  <c r="I1192" i="8"/>
  <c r="G1115" i="8"/>
  <c r="I1115" i="8" s="1"/>
  <c r="I1116" i="8"/>
  <c r="G393" i="8"/>
  <c r="I393" i="8" s="1"/>
  <c r="I394" i="8"/>
  <c r="G1048" i="8"/>
  <c r="I1048" i="8" s="1"/>
  <c r="I454" i="8"/>
  <c r="G355" i="8"/>
  <c r="I355" i="8" s="1"/>
  <c r="I356" i="8"/>
  <c r="I1107" i="8"/>
  <c r="G1102" i="8"/>
  <c r="G1299" i="8"/>
  <c r="I1300" i="8"/>
  <c r="I439" i="8"/>
  <c r="G438" i="8"/>
  <c r="I905" i="8"/>
  <c r="I906" i="8"/>
  <c r="I61" i="8"/>
  <c r="G55" i="8"/>
  <c r="I55" i="8" s="1"/>
  <c r="G349" i="8"/>
  <c r="I350" i="8"/>
  <c r="G592" i="8"/>
  <c r="I593" i="8"/>
  <c r="G294" i="8"/>
  <c r="I294" i="8" s="1"/>
  <c r="I295" i="8"/>
  <c r="G911" i="8"/>
  <c r="I912" i="8"/>
  <c r="G40" i="8"/>
  <c r="I41" i="8"/>
  <c r="G1096" i="8"/>
  <c r="I1096" i="8" s="1"/>
  <c r="I1097" i="8"/>
  <c r="G285" i="8"/>
  <c r="I285" i="8" s="1"/>
  <c r="I286" i="8"/>
  <c r="G923" i="8"/>
  <c r="I924" i="8"/>
  <c r="G1174" i="8"/>
  <c r="I1174" i="8" s="1"/>
  <c r="I1175" i="8"/>
  <c r="I31" i="8"/>
  <c r="G30" i="8"/>
  <c r="G702" i="8"/>
  <c r="I702" i="8" s="1"/>
  <c r="G551" i="8"/>
  <c r="I551" i="8" s="1"/>
  <c r="I552" i="8"/>
  <c r="G917" i="8"/>
  <c r="I918" i="8"/>
  <c r="G388" i="8"/>
  <c r="I388" i="8" s="1"/>
  <c r="I389" i="8"/>
  <c r="I567" i="8"/>
  <c r="G566" i="8"/>
  <c r="G707" i="8"/>
  <c r="I707" i="8" s="1"/>
  <c r="I874" i="8"/>
  <c r="G873" i="8"/>
  <c r="I960" i="8"/>
  <c r="G955" i="8"/>
  <c r="G1283" i="8"/>
  <c r="I1284" i="8"/>
  <c r="I1304" i="8"/>
  <c r="G929" i="8"/>
  <c r="I930" i="8"/>
  <c r="G1200" i="8"/>
  <c r="I1200" i="8" s="1"/>
  <c r="I1201" i="8"/>
  <c r="I746" i="8"/>
  <c r="G935" i="8"/>
  <c r="I936" i="8"/>
  <c r="G398" i="8"/>
  <c r="I398" i="8" s="1"/>
  <c r="I399" i="8"/>
  <c r="G376" i="8"/>
  <c r="I377" i="8"/>
  <c r="G1341" i="8"/>
  <c r="I1342" i="8"/>
  <c r="M330" i="8"/>
  <c r="N20" i="8"/>
  <c r="N447" i="8"/>
  <c r="K354" i="8"/>
  <c r="N330" i="8" s="1"/>
  <c r="M20" i="8"/>
  <c r="K980" i="8"/>
  <c r="N975" i="8"/>
  <c r="J980" i="8"/>
  <c r="M975" i="8"/>
  <c r="N558" i="8"/>
  <c r="M558" i="8"/>
  <c r="G66" i="8" l="1"/>
  <c r="G65" i="8" s="1"/>
  <c r="I65" i="8" s="1"/>
  <c r="G621" i="8"/>
  <c r="G620" i="8" s="1"/>
  <c r="G360" i="8"/>
  <c r="I360" i="8" s="1"/>
  <c r="I361" i="8"/>
  <c r="G731" i="8"/>
  <c r="I731" i="8" s="1"/>
  <c r="I983" i="8"/>
  <c r="G940" i="8"/>
  <c r="I940" i="8" s="1"/>
  <c r="G334" i="8"/>
  <c r="I334" i="8" s="1"/>
  <c r="I335" i="8"/>
  <c r="G1149" i="8"/>
  <c r="I1150" i="8"/>
  <c r="G812" i="8"/>
  <c r="G811" i="8" s="1"/>
  <c r="G1245" i="8"/>
  <c r="I1246" i="8"/>
  <c r="I469" i="8"/>
  <c r="G293" i="8"/>
  <c r="G290" i="8" s="1"/>
  <c r="I290" i="8" s="1"/>
  <c r="G872" i="8"/>
  <c r="I873" i="8"/>
  <c r="G1011" i="8"/>
  <c r="I1011" i="8" s="1"/>
  <c r="I1012" i="8"/>
  <c r="I911" i="8"/>
  <c r="G45" i="8"/>
  <c r="I45" i="8" s="1"/>
  <c r="I46" i="8"/>
  <c r="G928" i="8"/>
  <c r="I928" i="8" s="1"/>
  <c r="I929" i="8"/>
  <c r="I1191" i="8"/>
  <c r="G1164" i="8"/>
  <c r="G1135" i="8"/>
  <c r="I1136" i="8"/>
  <c r="G492" i="8"/>
  <c r="I493" i="8"/>
  <c r="G1318" i="8"/>
  <c r="I1318" i="8" s="1"/>
  <c r="G1312" i="8"/>
  <c r="I1313" i="8"/>
  <c r="G375" i="8"/>
  <c r="I376" i="8"/>
  <c r="G954" i="8"/>
  <c r="I954" i="8" s="1"/>
  <c r="I955" i="8"/>
  <c r="G916" i="8"/>
  <c r="I916" i="8" s="1"/>
  <c r="I917" i="8"/>
  <c r="G701" i="8"/>
  <c r="I701" i="8" s="1"/>
  <c r="G39" i="8"/>
  <c r="I39" i="8" s="1"/>
  <c r="I40" i="8"/>
  <c r="G348" i="8"/>
  <c r="I349" i="8"/>
  <c r="G1298" i="8"/>
  <c r="I1299" i="8"/>
  <c r="I982" i="8"/>
  <c r="G278" i="8"/>
  <c r="L23" i="8"/>
  <c r="I28" i="8"/>
  <c r="G25" i="8"/>
  <c r="I25" i="8" s="1"/>
  <c r="G23" i="8"/>
  <c r="I23" i="8" s="1"/>
  <c r="I896" i="8"/>
  <c r="G565" i="8"/>
  <c r="I566" i="8"/>
  <c r="G922" i="8"/>
  <c r="I922" i="8" s="1"/>
  <c r="I923" i="8"/>
  <c r="I592" i="8"/>
  <c r="G452" i="8"/>
  <c r="I453" i="8"/>
  <c r="G1282" i="8"/>
  <c r="I1283" i="8"/>
  <c r="G934" i="8"/>
  <c r="I934" i="8" s="1"/>
  <c r="I935" i="8"/>
  <c r="G29" i="8"/>
  <c r="I29" i="8" s="1"/>
  <c r="I30" i="8"/>
  <c r="I438" i="8"/>
  <c r="G431" i="8"/>
  <c r="I431" i="8" s="1"/>
  <c r="G1101" i="8"/>
  <c r="I1101" i="8" s="1"/>
  <c r="I1102" i="8"/>
  <c r="G244" i="8"/>
  <c r="I245" i="8"/>
  <c r="G467" i="8"/>
  <c r="I468" i="8"/>
  <c r="G95" i="8"/>
  <c r="I95" i="8" s="1"/>
  <c r="I96" i="8"/>
  <c r="G1340" i="8"/>
  <c r="I1341" i="8"/>
  <c r="I66" i="8" l="1"/>
  <c r="G981" i="8"/>
  <c r="G980" i="8" s="1"/>
  <c r="I812" i="8"/>
  <c r="I621" i="8"/>
  <c r="G1148" i="8"/>
  <c r="I1148" i="8" s="1"/>
  <c r="I1149" i="8"/>
  <c r="G1244" i="8"/>
  <c r="I1244" i="8" s="1"/>
  <c r="I1245" i="8"/>
  <c r="I293" i="8"/>
  <c r="I244" i="8"/>
  <c r="G101" i="8"/>
  <c r="G1234" i="8"/>
  <c r="I1234" i="8" s="1"/>
  <c r="I1282" i="8"/>
  <c r="G276" i="8"/>
  <c r="I276" i="8" s="1"/>
  <c r="I278" i="8"/>
  <c r="I811" i="8"/>
  <c r="I348" i="8"/>
  <c r="G700" i="8"/>
  <c r="I700" i="8" s="1"/>
  <c r="I1135" i="8"/>
  <c r="G1123" i="8"/>
  <c r="I467" i="8"/>
  <c r="G462" i="8"/>
  <c r="I462" i="8" s="1"/>
  <c r="G564" i="8"/>
  <c r="I565" i="8"/>
  <c r="G1163" i="8"/>
  <c r="I1163" i="8" s="1"/>
  <c r="I1164" i="8"/>
  <c r="G910" i="8"/>
  <c r="I910" i="8" s="1"/>
  <c r="I452" i="8"/>
  <c r="G894" i="8"/>
  <c r="I895" i="8"/>
  <c r="G1297" i="8"/>
  <c r="I1298" i="8"/>
  <c r="I375" i="8"/>
  <c r="G366" i="8"/>
  <c r="G1311" i="8"/>
  <c r="I1311" i="8" s="1"/>
  <c r="I1312" i="8"/>
  <c r="G491" i="8"/>
  <c r="I492" i="8"/>
  <c r="G619" i="8"/>
  <c r="I620" i="8"/>
  <c r="G871" i="8"/>
  <c r="I871" i="8" s="1"/>
  <c r="I872" i="8"/>
  <c r="G1339" i="8"/>
  <c r="I1340" i="8"/>
  <c r="I981" i="8" l="1"/>
  <c r="I980" i="8"/>
  <c r="L975" i="8"/>
  <c r="G354" i="8"/>
  <c r="I366" i="8"/>
  <c r="G893" i="8"/>
  <c r="I894" i="8"/>
  <c r="I491" i="8"/>
  <c r="G490" i="8"/>
  <c r="G810" i="8"/>
  <c r="I810" i="8" s="1"/>
  <c r="I1123" i="8"/>
  <c r="G1111" i="8"/>
  <c r="L1111" i="8"/>
  <c r="L25" i="8"/>
  <c r="I101" i="8"/>
  <c r="I619" i="8"/>
  <c r="G618" i="8"/>
  <c r="I618" i="8" s="1"/>
  <c r="I1297" i="8"/>
  <c r="G1291" i="8"/>
  <c r="I1291" i="8" s="1"/>
  <c r="I564" i="8"/>
  <c r="G563" i="8"/>
  <c r="G1338" i="8"/>
  <c r="I1339" i="8"/>
  <c r="L21" i="8"/>
  <c r="G21" i="8"/>
  <c r="L564" i="8" l="1"/>
  <c r="I563" i="8"/>
  <c r="I893" i="8"/>
  <c r="G892" i="8"/>
  <c r="I892" i="8" s="1"/>
  <c r="I490" i="8"/>
  <c r="L447" i="8"/>
  <c r="N565" i="8"/>
  <c r="I1111" i="8"/>
  <c r="I354" i="8"/>
  <c r="L330" i="8"/>
  <c r="I1338" i="8"/>
  <c r="L20" i="8"/>
  <c r="I21" i="8"/>
  <c r="G20" i="8"/>
  <c r="I20" i="8" s="1"/>
  <c r="L558" i="8" l="1"/>
</calcChain>
</file>

<file path=xl/sharedStrings.xml><?xml version="1.0" encoding="utf-8"?>
<sst xmlns="http://schemas.openxmlformats.org/spreadsheetml/2006/main" count="6402" uniqueCount="694">
  <si>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</si>
  <si>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</si>
  <si>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</si>
  <si>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</si>
  <si>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</si>
  <si>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</si>
  <si>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</si>
  <si>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</si>
  <si>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</si>
  <si>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</si>
  <si>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</si>
  <si>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</si>
  <si>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</si>
  <si>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</si>
  <si>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</si>
  <si>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</si>
  <si>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</si>
  <si>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</si>
  <si>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</si>
  <si>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</si>
  <si>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</si>
  <si>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</si>
  <si>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</si>
  <si>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</si>
  <si>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</si>
  <si>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</si>
  <si>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</si>
  <si>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</si>
  <si>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</si>
  <si>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</si>
  <si>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</si>
  <si>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</si>
  <si>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</si>
  <si>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</si>
  <si>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</si>
  <si>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</si>
  <si>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</si>
  <si>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</si>
  <si>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</si>
  <si>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</si>
  <si>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</si>
  <si>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</si>
  <si>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</si>
  <si>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</si>
  <si>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</si>
  <si>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</si>
  <si>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</si>
  <si>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</si>
  <si>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</si>
  <si>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</si>
  <si>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</si>
  <si>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</si>
  <si>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</si>
  <si>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</si>
  <si>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</si>
  <si>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</si>
  <si>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</si>
  <si>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</si>
  <si>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</si>
  <si>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</si>
  <si>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</si>
  <si>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</si>
  <si>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</si>
  <si>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</si>
  <si>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</si>
  <si>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</si>
  <si>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</si>
  <si>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</si>
  <si>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</si>
  <si>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</si>
  <si>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</si>
  <si>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</si>
  <si>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</si>
  <si>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</si>
  <si>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</si>
  <si>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</si>
  <si>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</si>
  <si>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</si>
  <si>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</si>
  <si>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</si>
  <si>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</si>
  <si>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</si>
  <si>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</si>
  <si>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</si>
  <si>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</si>
  <si>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</si>
  <si>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</si>
  <si>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</si>
  <si>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</si>
  <si>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</si>
  <si>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</si>
  <si>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</si>
  <si>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</si>
  <si>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</si>
  <si>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</si>
  <si>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</si>
  <si>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</si>
  <si>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</si>
  <si>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</si>
  <si>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</si>
  <si>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</si>
  <si>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</si>
  <si>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</si>
  <si>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</si>
  <si>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</si>
  <si>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</si>
  <si>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</si>
  <si>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</si>
  <si>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</si>
  <si>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</si>
  <si>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</si>
  <si>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</si>
  <si>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</si>
  <si>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</si>
  <si>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</si>
  <si>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</si>
  <si>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</si>
  <si>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</si>
  <si>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</si>
  <si>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</si>
  <si>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</si>
  <si>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</si>
  <si>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</si>
  <si>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</si>
  <si>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</si>
  <si>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</si>
  <si>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</si>
  <si>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</si>
  <si>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</si>
  <si>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</si>
  <si>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</si>
  <si>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</si>
  <si>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</si>
  <si>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</si>
  <si>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</si>
  <si>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</si>
  <si>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</si>
  <si>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</si>
  <si>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</si>
  <si>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</si>
  <si>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</si>
  <si>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</si>
  <si>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</si>
  <si>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</si>
  <si>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</si>
  <si>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</si>
  <si>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</si>
  <si>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</si>
  <si>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</si>
  <si>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</si>
  <si>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</si>
  <si>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</si>
  <si>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</si>
  <si>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</si>
  <si>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</si>
  <si>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</si>
  <si>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</si>
  <si>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</si>
  <si>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</si>
  <si>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</si>
  <si>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</si>
  <si>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</si>
  <si>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</si>
  <si>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</si>
  <si>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</si>
  <si>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</si>
  <si>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</si>
  <si>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</si>
  <si>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</si>
  <si>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</si>
  <si>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</si>
  <si>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</si>
  <si>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</si>
  <si>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</si>
  <si>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</si>
  <si>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</si>
  <si>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</si>
  <si>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</si>
  <si>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</si>
  <si>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</si>
  <si>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</si>
  <si>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</si>
  <si>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</si>
  <si>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</si>
  <si>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</si>
  <si>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</si>
  <si>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</si>
  <si>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</si>
  <si>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</si>
  <si>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</si>
  <si>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</si>
  <si>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</si>
  <si>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</si>
  <si>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</si>
  <si>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</si>
  <si>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</si>
  <si>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</si>
  <si>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</si>
  <si>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</si>
  <si>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</si>
  <si>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</si>
  <si>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</si>
  <si>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</si>
  <si>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</si>
  <si>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</si>
  <si>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</si>
  <si>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</si>
  <si>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</si>
  <si>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</si>
  <si>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</si>
  <si>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</si>
  <si>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</si>
  <si>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</si>
  <si>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</si>
  <si>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</si>
  <si>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</si>
  <si>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</si>
  <si>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</si>
  <si>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</si>
  <si>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</si>
  <si>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</si>
  <si>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</si>
  <si>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</si>
  <si>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</si>
  <si>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</si>
  <si>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</si>
  <si>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</si>
  <si>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</si>
  <si>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</si>
  <si>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</si>
  <si>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</si>
  <si>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</si>
  <si>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</si>
  <si>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</si>
  <si>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</si>
  <si>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</si>
  <si>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</si>
  <si>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</si>
  <si>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</si>
  <si>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</si>
  <si>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</si>
  <si>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</si>
  <si>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</si>
  <si>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</si>
  <si>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</si>
  <si>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</si>
  <si>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</si>
  <si>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</si>
  <si>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</si>
  <si>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</si>
  <si>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</si>
  <si>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</si>
  <si>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</si>
  <si>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</si>
  <si>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</si>
  <si>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</si>
  <si>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</si>
  <si>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</si>
  <si>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</si>
  <si>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</si>
  <si>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</si>
  <si>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</si>
  <si>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</si>
  <si>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</si>
  <si>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</si>
  <si>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</si>
  <si>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</si>
  <si>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</si>
  <si>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</si>
  <si>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</si>
  <si>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</si>
  <si>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</si>
  <si>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</si>
  <si>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</si>
  <si>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</si>
  <si>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</si>
  <si>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</si>
  <si>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</si>
  <si>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</si>
  <si>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</si>
  <si>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</si>
  <si>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</si>
  <si>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</si>
  <si>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</si>
  <si>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</si>
  <si>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</si>
  <si>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</si>
  <si>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</si>
  <si>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</si>
  <si>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</si>
  <si>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</si>
  <si>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</si>
  <si>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</si>
  <si>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</si>
  <si>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</si>
  <si>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</si>
  <si>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</si>
  <si>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</si>
  <si>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</si>
  <si>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</si>
  <si>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</si>
  <si>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</si>
  <si>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</si>
  <si>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</si>
  <si>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</si>
  <si>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</si>
  <si>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</si>
  <si>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</si>
  <si>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</si>
  <si>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</si>
  <si>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</si>
  <si>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</si>
  <si>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</si>
  <si>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</si>
  <si>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</si>
  <si>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</si>
  <si>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</si>
  <si>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</si>
  <si>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</si>
  <si>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</si>
  <si>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</si>
  <si>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</si>
  <si>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</si>
  <si>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</si>
  <si>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</si>
  <si>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</si>
  <si>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</si>
  <si>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</si>
  <si>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</si>
  <si>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</si>
  <si>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</si>
  <si>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</si>
  <si>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</si>
  <si>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</si>
  <si>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</si>
  <si>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</si>
  <si>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</si>
  <si>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</si>
  <si>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</si>
  <si>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</si>
  <si>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</si>
  <si>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</si>
  <si>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</si>
  <si>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</si>
  <si>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</si>
  <si>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</si>
  <si>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</si>
  <si>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</si>
  <si>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</si>
  <si>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</si>
  <si>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</si>
  <si>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</si>
  <si>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</si>
  <si>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</si>
  <si>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</si>
  <si>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</si>
  <si>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</si>
  <si>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</si>
  <si>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</si>
  <si>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</si>
  <si>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</si>
  <si>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</si>
  <si>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</si>
  <si>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</si>
  <si>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</si>
  <si>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</si>
  <si>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</si>
  <si>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</si>
  <si>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</si>
  <si>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</si>
  <si>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</si>
  <si>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</si>
  <si>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</si>
  <si>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</si>
  <si>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</si>
  <si>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</si>
  <si>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</si>
  <si>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</si>
  <si>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</si>
  <si>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</si>
  <si>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</si>
  <si>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</si>
  <si>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</si>
  <si>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</si>
  <si>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</si>
  <si>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</si>
  <si>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</si>
  <si>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</si>
  <si>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</si>
  <si>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</si>
  <si>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</si>
  <si>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</si>
  <si>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</si>
  <si>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</si>
  <si>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</si>
  <si>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</si>
  <si>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</si>
  <si>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</si>
  <si>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</si>
  <si>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</si>
  <si>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</si>
  <si>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</si>
  <si>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</si>
  <si>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</si>
  <si>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</si>
  <si>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</si>
  <si>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</si>
  <si>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</si>
  <si>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</si>
  <si>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</si>
  <si>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</si>
  <si>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</si>
  <si>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</si>
  <si>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</si>
  <si>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</si>
  <si>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</si>
  <si>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</si>
  <si>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</si>
  <si>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</si>
  <si>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</si>
  <si>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</si>
  <si>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</si>
  <si>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</si>
  <si>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</si>
  <si>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</si>
  <si>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</si>
  <si>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</si>
  <si>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</si>
  <si>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</si>
  <si>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</si>
  <si>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</si>
  <si>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</si>
  <si>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</si>
  <si>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</si>
  <si>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</si>
  <si>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</si>
  <si>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</si>
  <si>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</si>
  <si>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</si>
  <si>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</si>
  <si>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</si>
  <si>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</si>
  <si>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</si>
  <si>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</si>
  <si>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</si>
  <si>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</si>
  <si>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</si>
  <si>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</si>
  <si>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</si>
  <si>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</si>
  <si>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</si>
  <si>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</si>
  <si>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</si>
  <si>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</si>
  <si>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</si>
  <si>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</si>
  <si>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</si>
  <si>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</si>
  <si>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</si>
  <si>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</si>
  <si>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</si>
  <si>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</si>
  <si>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</si>
  <si>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</si>
  <si>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</si>
  <si>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</si>
  <si>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</si>
  <si>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</si>
  <si>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</si>
  <si>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</si>
  <si>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</si>
  <si>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</si>
  <si>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</si>
  <si>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</si>
  <si>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</si>
  <si>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</si>
  <si>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</si>
  <si>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</si>
  <si>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</si>
  <si>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</si>
  <si>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</si>
  <si>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</si>
  <si>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</si>
  <si>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</si>
  <si>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</si>
  <si>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</si>
  <si>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</si>
  <si>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</si>
  <si>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</si>
  <si>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</si>
  <si>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</si>
  <si>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</si>
  <si>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</si>
  <si>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</si>
  <si>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</si>
  <si>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</si>
  <si>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</si>
  <si>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</si>
  <si>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</si>
  <si>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</si>
  <si>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</si>
  <si>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</si>
  <si>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</si>
  <si>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</si>
  <si>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</si>
  <si>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</si>
  <si>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</si>
  <si>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</si>
  <si>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</si>
  <si>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</si>
  <si>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</si>
  <si>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</si>
  <si>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</si>
  <si>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</si>
  <si>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</si>
  <si>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</si>
  <si>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</si>
  <si>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</si>
  <si>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</si>
  <si>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</si>
  <si>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</si>
  <si>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</si>
  <si>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</si>
  <si>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</si>
  <si>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</si>
  <si>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</si>
  <si>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</si>
  <si>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</si>
  <si>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</si>
  <si>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</si>
  <si>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</si>
  <si>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</si>
  <si>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</si>
  <si>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</si>
  <si>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</si>
  <si>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</si>
  <si>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</si>
  <si>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</si>
  <si>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</si>
  <si>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</si>
  <si>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</si>
  <si>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</si>
  <si>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</si>
  <si>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</si>
  <si>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</si>
  <si>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</si>
  <si>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</si>
  <si>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</si>
  <si>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</si>
  <si>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</si>
  <si>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</si>
  <si>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</si>
  <si>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</si>
  <si>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</si>
  <si>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</si>
  <si>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</si>
  <si>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</si>
  <si>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</si>
  <si>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</si>
  <si>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</si>
  <si>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</si>
  <si>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</si>
  <si>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</si>
  <si>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</si>
  <si>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</si>
  <si>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</si>
  <si>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</si>
  <si>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</si>
  <si>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</si>
  <si>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</si>
  <si>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</si>
  <si>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</si>
  <si>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</si>
  <si>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</si>
  <si>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</si>
  <si>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</si>
  <si>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</si>
  <si>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</si>
  <si>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</si>
  <si>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</si>
  <si>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</si>
  <si>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</si>
  <si>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</si>
  <si>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</si>
  <si>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</si>
  <si>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</si>
  <si>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</si>
  <si>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</si>
  <si>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</si>
  <si>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</si>
  <si>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</si>
  <si>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</si>
  <si>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</si>
  <si>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</si>
  <si>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</si>
  <si>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</si>
  <si>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</si>
  <si>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</si>
  <si>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</si>
  <si>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</si>
  <si>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</si>
  <si>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</si>
  <si>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</si>
  <si>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</si>
  <si>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</si>
  <si>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</si>
  <si>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</si>
  <si>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</si>
  <si>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</si>
  <si>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</si>
  <si>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</si>
  <si>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</si>
  <si>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</si>
  <si>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</si>
  <si>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</si>
  <si>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</si>
  <si>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</si>
  <si>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</si>
  <si>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</si>
  <si>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</si>
  <si>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</si>
  <si>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</si>
  <si>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</si>
  <si>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на 2024 год и на плановый период 2025-2026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</si>
  <si>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2024-2026 годы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</si>
  <si>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</si>
  <si>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</si>
  <si>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</si>
  <si>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</si>
  <si>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</si>
  <si>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</si>
  <si>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</si>
  <si>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</si>
  <si>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</si>
  <si>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</si>
  <si>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</si>
  <si>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</si>
  <si>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</si>
  <si>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</si>
  <si>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</si>
  <si>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</si>
  <si>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</si>
  <si>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</si>
  <si>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</si>
  <si>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</si>
  <si>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</si>
  <si>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</si>
  <si>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</si>
  <si>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</si>
  <si>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</si>
  <si>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</si>
  <si>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</si>
  <si>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</si>
  <si>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</si>
  <si>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</si>
  <si>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</si>
  <si>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</si>
  <si>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</si>
  <si>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</si>
  <si>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</si>
  <si>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</si>
  <si>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</si>
  <si>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</si>
  <si>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</si>
  <si>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</si>
  <si>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</si>
  <si>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</si>
  <si>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</si>
  <si>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</si>
  <si>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</si>
  <si>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</si>
  <si>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</si>
  <si>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</si>
  <si>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</si>
  <si>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</si>
  <si>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</si>
  <si>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</si>
  <si>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</si>
  <si>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</si>
  <si>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6410281233</t>
  </si>
  <si>
    <t>Сумма</t>
  </si>
  <si>
    <t>Поправка</t>
  </si>
  <si>
    <t>Сумма с поправками</t>
  </si>
  <si>
    <t xml:space="preserve">Функционирование Правительства Российской Федерации, высших исполнительных органов  субъектов Российской Федерации, местных администраций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</si>
  <si>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</si>
  <si>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Предоставление субсидий бюджетным, автономным учреждениям и иным некоммерческим организациям   </t>
    </r>
    <r>
      <rPr>
        <b/>
        <sz val="9"/>
        <color indexed="8"/>
        <rFont val="Times New Roman"/>
        <family val="1"/>
        <charset val="204"/>
      </rPr>
      <t xml:space="preserve">   </t>
    </r>
    <r>
      <rPr>
        <sz val="9"/>
        <color indexed="8"/>
        <rFont val="Times New Roman"/>
        <family val="1"/>
        <charset val="204"/>
      </rPr>
      <t xml:space="preserve">              </t>
    </r>
  </si>
  <si>
    <t>Приложение 4</t>
  </si>
  <si>
    <t>от "_____"   ____________ 2024 года № _____</t>
  </si>
  <si>
    <t xml:space="preserve">Межбюджетные трансферты общего характера бюджетам бюджетной системы Российской Федерации
</t>
  </si>
  <si>
    <t>от "20"   декабря 2023 года №118</t>
  </si>
  <si>
    <t>63202L4670</t>
  </si>
  <si>
    <t xml:space="preserve">Молодежная политика 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</si>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</sst>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-* #,##0.00&quot;р.&quot;_-;\-* #,##0.00&quot;р.&quot;_-;_-* \-??&quot;р.&quot;_-;_-@_-"/>
    <numFmt numFmtId="166" formatCode="0.000"/>
  </numFmts>
  <fonts count="33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221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0" fontId="25" fillId="0" borderId="1" xfId="0" applyFont="1" applyBorder="1"/>
    <xf numFmtId="164" fontId="25" fillId="0" borderId="1" xfId="0" applyNumberFormat="1" applyFont="1" applyBorder="1"/>
    <xf numFmtId="164" fontId="26" fillId="5" borderId="1" xfId="0" applyNumberFormat="1" applyFont="1" applyFill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164" fontId="25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wrapText="1"/>
    </xf>
    <xf numFmtId="164" fontId="28" fillId="0" borderId="1" xfId="0" applyNumberFormat="1" applyFont="1" applyBorder="1"/>
    <xf numFmtId="164" fontId="28" fillId="3" borderId="1" xfId="0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164" fontId="5" fillId="4" borderId="1" xfId="0" applyNumberFormat="1" applyFont="1" applyFill="1" applyBorder="1" applyAlignment="1">
      <alignment horizontal="right"/>
    </xf>
    <xf numFmtId="164" fontId="8" fillId="3" borderId="1" xfId="0" applyNumberFormat="1" applyFont="1" applyFill="1" applyBorder="1" applyAlignment="1">
      <alignment horizontal="center"/>
    </xf>
    <xf numFmtId="0" fontId="30" fillId="0" borderId="1" xfId="0" applyFont="1" applyBorder="1" applyAlignment="1">
      <alignment wrapText="1"/>
    </xf>
    <xf numFmtId="166" fontId="32" fillId="0" borderId="4" xfId="0" applyNumberFormat="1" applyFont="1" applyBorder="1" applyAlignment="1">
      <alignment horizontal="center" vertical="justify" wrapText="1"/>
    </xf>
    <xf numFmtId="49" fontId="30" fillId="0" borderId="1" xfId="0" applyNumberFormat="1" applyFont="1" applyBorder="1" applyAlignment="1">
      <alignment horizontal="center" vertical="justify" wrapText="1"/>
    </xf>
    <xf numFmtId="0" fontId="3" fillId="0" borderId="0" xfId="0" applyFont="1" applyBorder="1" applyAlignment="1"/>
    <xf numFmtId="0" fontId="31" fillId="0" borderId="1" xfId="0" applyFont="1" applyFill="1" applyBorder="1" applyAlignment="1">
      <alignment vertical="top" wrapText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49" fontId="7" fillId="6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justify" vertical="top" wrapText="1"/>
    </xf>
    <xf numFmtId="0" fontId="30" fillId="0" borderId="1" xfId="0" applyFont="1" applyBorder="1" applyAlignment="1">
      <alignment horizontal="justify"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7" fillId="4" borderId="1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6"/>
  <sheetViews>
    <sheetView tabSelected="1" topLeftCell="A447" zoomScale="140" zoomScaleNormal="140" workbookViewId="0">
      <selection activeCell="A452" sqref="A452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09" t="s">
        <v>686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1"/>
      <c r="M1" s="201"/>
      <c r="N1" s="201"/>
      <c r="O1" s="201"/>
    </row>
    <row r="2" spans="1:15">
      <c r="A2" s="209" t="s">
        <v>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1"/>
      <c r="M2" s="201"/>
      <c r="N2" s="201"/>
      <c r="O2" s="201"/>
    </row>
    <row r="3" spans="1:15">
      <c r="A3" s="209" t="s">
        <v>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1"/>
      <c r="M3" s="201"/>
      <c r="N3" s="201"/>
      <c r="O3" s="201"/>
    </row>
    <row r="4" spans="1:15">
      <c r="A4" s="209" t="s">
        <v>687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1"/>
      <c r="M4" s="201"/>
      <c r="N4" s="201"/>
      <c r="O4" s="201"/>
    </row>
    <row r="5" spans="1:15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</row>
    <row r="6" spans="1:15">
      <c r="A6" s="209" t="s">
        <v>0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</row>
    <row r="7" spans="1:15">
      <c r="A7" s="209" t="s">
        <v>1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</row>
    <row r="8" spans="1:15">
      <c r="A8" s="209" t="s">
        <v>2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</row>
    <row r="9" spans="1:15">
      <c r="A9" s="209" t="s">
        <v>689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</row>
    <row r="10" spans="1:15">
      <c r="A10" s="209" t="s">
        <v>520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5">
      <c r="A11" s="177"/>
      <c r="B11" s="177"/>
      <c r="C11" s="177"/>
      <c r="D11" s="209" t="s">
        <v>521</v>
      </c>
      <c r="E11" s="209"/>
      <c r="F11" s="209"/>
      <c r="G11" s="209"/>
      <c r="H11" s="209"/>
      <c r="I11" s="209"/>
      <c r="J11" s="209"/>
      <c r="K11" s="209"/>
    </row>
    <row r="12" spans="1:15" ht="12.75" customHeight="1">
      <c r="A12" s="209" t="s">
        <v>623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10" t="s">
        <v>624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11" t="s">
        <v>3</v>
      </c>
      <c r="B16" s="212" t="s">
        <v>4</v>
      </c>
      <c r="C16" s="212" t="s">
        <v>5</v>
      </c>
      <c r="D16" s="212" t="s">
        <v>6</v>
      </c>
      <c r="E16" s="212" t="s">
        <v>7</v>
      </c>
      <c r="F16" s="212" t="s">
        <v>8</v>
      </c>
      <c r="G16" s="213" t="s">
        <v>9</v>
      </c>
      <c r="H16" s="213"/>
      <c r="I16" s="213"/>
      <c r="J16" s="213"/>
      <c r="K16" s="213"/>
    </row>
    <row r="17" spans="1:14" ht="12.75" customHeight="1" thickBot="1">
      <c r="A17" s="211"/>
      <c r="B17" s="212"/>
      <c r="C17" s="212"/>
      <c r="D17" s="212"/>
      <c r="E17" s="212"/>
      <c r="F17" s="212"/>
      <c r="G17" s="218" t="s">
        <v>518</v>
      </c>
      <c r="H17" s="219"/>
      <c r="I17" s="220"/>
      <c r="J17" s="214" t="s">
        <v>582</v>
      </c>
      <c r="K17" s="216" t="s">
        <v>677</v>
      </c>
    </row>
    <row r="18" spans="1:14" ht="24" customHeight="1" thickBot="1">
      <c r="A18" s="211"/>
      <c r="B18" s="212"/>
      <c r="C18" s="212"/>
      <c r="D18" s="212"/>
      <c r="E18" s="212"/>
      <c r="F18" s="212"/>
      <c r="G18" s="193" t="s">
        <v>680</v>
      </c>
      <c r="H18" s="194" t="s">
        <v>681</v>
      </c>
      <c r="I18" s="194" t="s">
        <v>682</v>
      </c>
      <c r="J18" s="215"/>
      <c r="K18" s="217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/>
      <c r="I19" s="158"/>
      <c r="J19" s="158">
        <v>8</v>
      </c>
      <c r="K19" s="159">
        <v>9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295042.84000000003</v>
      </c>
      <c r="H20" s="195">
        <f t="shared" ref="H20" si="0">H21+H22+H23+H24</f>
        <v>-870.30000000000018</v>
      </c>
      <c r="I20" s="12">
        <f>G20+H20</f>
        <v>294172.54000000004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G25+G290+G330+G447+G558+G975+G1111+G1231+G1308+G1338+G276</f>
        <v>295042.84000000003</v>
      </c>
      <c r="M20" s="136">
        <f>J25+J290+J330+J447+J558+J975+J1111+J1231+J1308+J1338</f>
        <v>230448.7</v>
      </c>
      <c r="N20" s="136">
        <f>K25+K290+K330+K447+K558+K975+K1111+K1231+K1308+K1338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G26+G331+G448+G559+G976+G1112+G1232+G1309+G291+G1339</f>
        <v>131815.1</v>
      </c>
      <c r="H21" s="195">
        <f>H26+H331+H448+H559+H976+H1112+H1232+H1309+H291+H1339</f>
        <v>1450.1</v>
      </c>
      <c r="I21" s="12">
        <f t="shared" ref="I21:I84" si="2">G21+H21</f>
        <v>133265.20000000001</v>
      </c>
      <c r="J21" s="12">
        <f>J26+J331+J448+J559+J976+J1112+J1232+J1309+J291+J1339</f>
        <v>120812.09999999999</v>
      </c>
      <c r="K21" s="12">
        <f>K26+K331+K448+K559+K976+K1112+K1232+K1309+K291+K1339</f>
        <v>128199.19999999998</v>
      </c>
      <c r="L21" s="136">
        <f>G26+G291+G331+G448+G559+G976+G1112+G1232+G1339</f>
        <v>131815.09999999998</v>
      </c>
      <c r="M21" s="136">
        <f>J26+J291+J331+J448+J559+J976+J1112+J1232+J1339</f>
        <v>120812.09999999999</v>
      </c>
      <c r="N21" s="136">
        <f>K26+K291+K331+K448+K559+K976+K1112+K1232+K1339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G27+G332+G449+G560+G977+G1113+G1233+G1310</f>
        <v>135312.54000000004</v>
      </c>
      <c r="H22" s="195">
        <f>H27+H332+H449+H560+H977+H1113+H1233+H1310</f>
        <v>1838.7</v>
      </c>
      <c r="I22" s="12">
        <f t="shared" si="2"/>
        <v>137151.24000000005</v>
      </c>
      <c r="J22" s="12">
        <f>J27+J332+J449+J560+J977+J1113+J1233+J1310</f>
        <v>100129.1</v>
      </c>
      <c r="K22" s="12">
        <f>K27+K332+K449+K560+K977+K1113+K1233+K1310</f>
        <v>94600.199999999983</v>
      </c>
      <c r="L22" s="136">
        <f>G332+G449+G560+G977+G1113+G1233+G1310+G27</f>
        <v>135312.54</v>
      </c>
      <c r="M22" s="136">
        <f>J332+J449+J560+J977+J1113+J1233+J1310+J27</f>
        <v>100129.09999999999</v>
      </c>
      <c r="N22" s="136">
        <f>K332+K449+K560+K977+K1113+K1233+K1310+K27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G28+G277+G333+G450+G561+G978+G1114</f>
        <v>27915.200000000001</v>
      </c>
      <c r="H23" s="195">
        <f>H28+H277+H333+H450+H561+H978+H1114</f>
        <v>-4159.1000000000004</v>
      </c>
      <c r="I23" s="12">
        <f t="shared" si="2"/>
        <v>23756.1</v>
      </c>
      <c r="J23" s="12">
        <f>J28+J277+J333+J450+J561+J978+J1114</f>
        <v>10894.4</v>
      </c>
      <c r="K23" s="12">
        <f>K28+K277+K333+K450+K561+K978+K1114</f>
        <v>11026.9</v>
      </c>
      <c r="L23" s="136">
        <f>G28+G333+G450+G561+G978+G1114+G277</f>
        <v>27915.200000000001</v>
      </c>
      <c r="M23" s="136">
        <f>J28+J333+J450+J561+J978+J1114+J277</f>
        <v>10894.4</v>
      </c>
      <c r="N23" s="136">
        <f>K28+K333+K450+K561+K978+K1114+K277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G451+G562+G979</f>
        <v>0</v>
      </c>
      <c r="H24" s="195"/>
      <c r="I24" s="12">
        <f t="shared" si="2"/>
        <v>0</v>
      </c>
      <c r="J24" s="12">
        <f>J451+J562+J979</f>
        <v>0</v>
      </c>
      <c r="K24" s="12">
        <f>K451+K562+K979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27872.199999999997</v>
      </c>
      <c r="H25" s="197">
        <f>H26+H27+H28</f>
        <v>1585.5</v>
      </c>
      <c r="I25" s="12">
        <f t="shared" si="2"/>
        <v>29457.699999999997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27872.2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26683.799999999996</v>
      </c>
      <c r="H26" s="197">
        <f>H34+H44+H50+H70+H100+H118+H121+H134+H142+H153+H159+H162+H168+H171+H175+H178+H188+H192+H195+H198+H202+H206+H210+H126+H74+H123+H164+H85+H88+H217+H94+H145+H93+H243+H213+H114+H249+H255+H260+H265+H270+H275</f>
        <v>1585.5</v>
      </c>
      <c r="I26" s="12">
        <f t="shared" si="2"/>
        <v>28269.299999999996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0</v>
      </c>
      <c r="I28" s="12">
        <f t="shared" si="2"/>
        <v>1.5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/>
      <c r="I29" s="12">
        <f t="shared" si="2"/>
        <v>1390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/>
      <c r="I30" s="20">
        <f t="shared" si="2"/>
        <v>1390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/>
      <c r="I31" s="20">
        <f t="shared" si="2"/>
        <v>1390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/>
      <c r="I32" s="20">
        <f t="shared" si="2"/>
        <v>1390</v>
      </c>
      <c r="J32" s="16">
        <f t="shared" si="8"/>
        <v>1265</v>
      </c>
      <c r="K32" s="16">
        <f t="shared" si="8"/>
        <v>1265</v>
      </c>
    </row>
    <row r="33" spans="1:14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/>
      <c r="I33" s="20">
        <f t="shared" si="2"/>
        <v>1390</v>
      </c>
      <c r="J33" s="16">
        <f t="shared" si="8"/>
        <v>1265</v>
      </c>
      <c r="K33" s="16">
        <f t="shared" si="8"/>
        <v>1265</v>
      </c>
    </row>
    <row r="34" spans="1:14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/>
      <c r="I34" s="20">
        <f t="shared" si="2"/>
        <v>1390</v>
      </c>
      <c r="J34" s="22">
        <v>1265</v>
      </c>
      <c r="K34" s="22">
        <v>1265</v>
      </c>
    </row>
    <row r="35" spans="1:14" ht="38.25" hidden="1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/>
      <c r="I35" s="20">
        <f t="shared" si="2"/>
        <v>0</v>
      </c>
      <c r="J35" s="16">
        <f t="shared" si="9"/>
        <v>0</v>
      </c>
      <c r="K35" s="26"/>
    </row>
    <row r="36" spans="1:14" ht="76.5" hidden="1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/>
      <c r="I36" s="20">
        <f t="shared" si="2"/>
        <v>0</v>
      </c>
      <c r="J36" s="16">
        <f t="shared" si="9"/>
        <v>0</v>
      </c>
      <c r="K36" s="26"/>
    </row>
    <row r="37" spans="1:14" ht="28.5" hidden="1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/>
      <c r="I37" s="20">
        <f t="shared" si="2"/>
        <v>0</v>
      </c>
      <c r="J37" s="16">
        <f t="shared" si="9"/>
        <v>0</v>
      </c>
      <c r="K37" s="26"/>
    </row>
    <row r="38" spans="1:14" hidden="1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/>
      <c r="I38" s="20">
        <f t="shared" si="2"/>
        <v>0</v>
      </c>
      <c r="J38" s="20"/>
      <c r="K38" s="26"/>
    </row>
    <row r="39" spans="1:14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4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4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4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4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4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4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11300</v>
      </c>
      <c r="H45" s="15">
        <f t="shared" si="11"/>
        <v>985.3</v>
      </c>
      <c r="I45" s="12">
        <f t="shared" si="2"/>
        <v>12285.3</v>
      </c>
      <c r="J45" s="15">
        <f t="shared" si="11"/>
        <v>11672.7</v>
      </c>
      <c r="K45" s="15">
        <f t="shared" si="11"/>
        <v>11710</v>
      </c>
      <c r="L45" s="136">
        <f>G50+G70+G963+G1110</f>
        <v>19598</v>
      </c>
      <c r="M45" s="136">
        <f>J50+J70+J963+J1110</f>
        <v>19582.7</v>
      </c>
      <c r="N45" s="136">
        <f>K50+K70+K963+K1110</f>
        <v>19630</v>
      </c>
    </row>
    <row r="46" spans="1:14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11300</v>
      </c>
      <c r="H46" s="15">
        <f t="shared" ref="H46" si="13">H47+H51</f>
        <v>985.3</v>
      </c>
      <c r="I46" s="12">
        <f t="shared" si="2"/>
        <v>12285.3</v>
      </c>
      <c r="J46" s="15">
        <f t="shared" si="12"/>
        <v>11672.7</v>
      </c>
      <c r="K46" s="15">
        <f t="shared" si="12"/>
        <v>11710</v>
      </c>
    </row>
    <row r="47" spans="1:14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4">G48</f>
        <v>11300</v>
      </c>
      <c r="H47" s="15">
        <f>H48</f>
        <v>985.3</v>
      </c>
      <c r="I47" s="12">
        <f t="shared" si="2"/>
        <v>12285.3</v>
      </c>
      <c r="J47" s="15">
        <f t="shared" si="14"/>
        <v>11672.7</v>
      </c>
      <c r="K47" s="15">
        <f t="shared" si="14"/>
        <v>11710</v>
      </c>
    </row>
    <row r="48" spans="1:14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4"/>
        <v>11300</v>
      </c>
      <c r="H48" s="16">
        <f t="shared" si="14"/>
        <v>985.3</v>
      </c>
      <c r="I48" s="20">
        <f t="shared" si="2"/>
        <v>12285.3</v>
      </c>
      <c r="J48" s="16">
        <f t="shared" si="14"/>
        <v>11672.7</v>
      </c>
      <c r="K48" s="16">
        <f t="shared" si="14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4"/>
        <v>11300</v>
      </c>
      <c r="H49" s="16">
        <f t="shared" si="14"/>
        <v>985.3</v>
      </c>
      <c r="I49" s="20">
        <f t="shared" si="2"/>
        <v>12285.3</v>
      </c>
      <c r="J49" s="16">
        <f t="shared" si="14"/>
        <v>11672.7</v>
      </c>
      <c r="K49" s="16">
        <f t="shared" si="14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11300</v>
      </c>
      <c r="H50" s="79">
        <v>985.3</v>
      </c>
      <c r="I50" s="20">
        <f t="shared" si="2"/>
        <v>12285.3</v>
      </c>
      <c r="J50" s="22">
        <v>11672.7</v>
      </c>
      <c r="K50" s="22">
        <v>11710</v>
      </c>
    </row>
    <row r="51" spans="1:11" ht="38.25" hidden="1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5">G52</f>
        <v>0</v>
      </c>
      <c r="H51" s="16"/>
      <c r="I51" s="20">
        <f t="shared" si="2"/>
        <v>0</v>
      </c>
      <c r="J51" s="16">
        <f t="shared" si="15"/>
        <v>0</v>
      </c>
      <c r="K51" s="26"/>
    </row>
    <row r="52" spans="1:11" ht="76.5" hidden="1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5"/>
        <v>0</v>
      </c>
      <c r="H52" s="16"/>
      <c r="I52" s="20">
        <f t="shared" si="2"/>
        <v>0</v>
      </c>
      <c r="J52" s="16">
        <f t="shared" si="15"/>
        <v>0</v>
      </c>
      <c r="K52" s="26"/>
    </row>
    <row r="53" spans="1:11" ht="26.25" hidden="1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5"/>
        <v>0</v>
      </c>
      <c r="H53" s="16"/>
      <c r="I53" s="20">
        <f t="shared" si="2"/>
        <v>0</v>
      </c>
      <c r="J53" s="16">
        <f t="shared" si="15"/>
        <v>0</v>
      </c>
      <c r="K53" s="26"/>
    </row>
    <row r="54" spans="1:11" hidden="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/>
      <c r="I54" s="20">
        <f t="shared" si="2"/>
        <v>0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6">G56+G61</f>
        <v>1.5</v>
      </c>
      <c r="H55" s="15"/>
      <c r="I55" s="20">
        <f t="shared" si="2"/>
        <v>1.5</v>
      </c>
      <c r="J55" s="15">
        <f t="shared" si="16"/>
        <v>1.5</v>
      </c>
      <c r="K55" s="15">
        <f t="shared" si="16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7">G62</f>
        <v>1.5</v>
      </c>
      <c r="H61" s="16"/>
      <c r="I61" s="20">
        <f t="shared" si="2"/>
        <v>1.5</v>
      </c>
      <c r="J61" s="16">
        <f t="shared" si="17"/>
        <v>1.5</v>
      </c>
      <c r="K61" s="16">
        <f t="shared" si="17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7"/>
        <v>1.5</v>
      </c>
      <c r="H62" s="16"/>
      <c r="I62" s="20">
        <f t="shared" si="2"/>
        <v>1.5</v>
      </c>
      <c r="J62" s="16">
        <f t="shared" si="17"/>
        <v>1.5</v>
      </c>
      <c r="K62" s="16">
        <f t="shared" si="17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7"/>
        <v>1.5</v>
      </c>
      <c r="H63" s="16"/>
      <c r="I63" s="20">
        <f t="shared" si="2"/>
        <v>1.5</v>
      </c>
      <c r="J63" s="16">
        <f t="shared" si="17"/>
        <v>1.5</v>
      </c>
      <c r="K63" s="16">
        <f t="shared" si="17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8">G66</f>
        <v>4545</v>
      </c>
      <c r="H65" s="15"/>
      <c r="I65" s="12">
        <f t="shared" si="2"/>
        <v>4545</v>
      </c>
      <c r="J65" s="15">
        <f t="shared" si="18"/>
        <v>4157</v>
      </c>
      <c r="K65" s="15">
        <f t="shared" si="18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9">G67+G78</f>
        <v>4545</v>
      </c>
      <c r="H66" s="16"/>
      <c r="I66" s="20">
        <f t="shared" si="2"/>
        <v>4545</v>
      </c>
      <c r="J66" s="16">
        <f t="shared" si="19"/>
        <v>4157</v>
      </c>
      <c r="K66" s="16">
        <f t="shared" si="19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/>
      <c r="I67" s="20">
        <f t="shared" si="2"/>
        <v>4545</v>
      </c>
      <c r="J67" s="16">
        <f t="shared" ref="J67:K67" si="20">J68+J71+J91</f>
        <v>4157</v>
      </c>
      <c r="K67" s="16">
        <f t="shared" si="20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1">G69</f>
        <v>4525</v>
      </c>
      <c r="H68" s="16"/>
      <c r="I68" s="20">
        <f t="shared" si="2"/>
        <v>4525</v>
      </c>
      <c r="J68" s="16">
        <f t="shared" si="21"/>
        <v>4137</v>
      </c>
      <c r="K68" s="16">
        <f t="shared" si="21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1"/>
        <v>4525</v>
      </c>
      <c r="H69" s="16"/>
      <c r="I69" s="20">
        <f t="shared" si="2"/>
        <v>4525</v>
      </c>
      <c r="J69" s="16">
        <f t="shared" si="21"/>
        <v>4137</v>
      </c>
      <c r="K69" s="16">
        <f t="shared" si="21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/>
      <c r="I70" s="20">
        <f t="shared" si="2"/>
        <v>4525</v>
      </c>
      <c r="J70" s="19">
        <v>4137</v>
      </c>
      <c r="K70" s="19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 hidden="1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2">G79</f>
        <v>0</v>
      </c>
      <c r="H78" s="16"/>
      <c r="I78" s="20">
        <f t="shared" si="2"/>
        <v>0</v>
      </c>
      <c r="J78" s="16">
        <f t="shared" si="22"/>
        <v>0</v>
      </c>
      <c r="K78" s="26"/>
    </row>
    <row r="79" spans="1:11" ht="89.25" hidden="1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2"/>
        <v>0</v>
      </c>
      <c r="H79" s="16"/>
      <c r="I79" s="20">
        <f t="shared" si="2"/>
        <v>0</v>
      </c>
      <c r="J79" s="16">
        <f t="shared" si="22"/>
        <v>0</v>
      </c>
      <c r="K79" s="26"/>
    </row>
    <row r="80" spans="1:11" ht="27.75" hidden="1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2"/>
        <v>0</v>
      </c>
      <c r="H80" s="16"/>
      <c r="I80" s="20">
        <f t="shared" si="2"/>
        <v>0</v>
      </c>
      <c r="J80" s="16">
        <f t="shared" si="22"/>
        <v>0</v>
      </c>
      <c r="K80" s="26"/>
    </row>
    <row r="81" spans="1:11" hidden="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/>
      <c r="I81" s="20">
        <f t="shared" si="2"/>
        <v>0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3">G83+G86+G89</f>
        <v>0</v>
      </c>
      <c r="H82" s="16"/>
      <c r="I82" s="20">
        <f t="shared" si="2"/>
        <v>0</v>
      </c>
      <c r="J82" s="16">
        <f t="shared" si="23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4">G84</f>
        <v>0</v>
      </c>
      <c r="H83" s="16"/>
      <c r="I83" s="20">
        <f t="shared" si="2"/>
        <v>0</v>
      </c>
      <c r="J83" s="16">
        <f t="shared" si="24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4"/>
        <v>0</v>
      </c>
      <c r="H84" s="16"/>
      <c r="I84" s="20">
        <f t="shared" si="2"/>
        <v>0</v>
      </c>
      <c r="J84" s="16">
        <f t="shared" si="24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5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6">G87</f>
        <v>0</v>
      </c>
      <c r="H86" s="16"/>
      <c r="I86" s="20">
        <f t="shared" si="25"/>
        <v>0</v>
      </c>
      <c r="J86" s="16">
        <f t="shared" si="26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6"/>
        <v>0</v>
      </c>
      <c r="H87" s="16"/>
      <c r="I87" s="20">
        <f t="shared" si="25"/>
        <v>0</v>
      </c>
      <c r="J87" s="16">
        <f t="shared" si="26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5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7">G90</f>
        <v>0</v>
      </c>
      <c r="H89" s="16"/>
      <c r="I89" s="20">
        <f t="shared" si="25"/>
        <v>0</v>
      </c>
      <c r="J89" s="16">
        <f t="shared" si="27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5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5"/>
        <v>20</v>
      </c>
      <c r="J91" s="16">
        <f t="shared" ref="J91:K92" si="28">J92</f>
        <v>20</v>
      </c>
      <c r="K91" s="16">
        <f t="shared" si="28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5"/>
        <v>20</v>
      </c>
      <c r="J92" s="16">
        <f t="shared" si="28"/>
        <v>20</v>
      </c>
      <c r="K92" s="16">
        <f t="shared" si="28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5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5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9">G96</f>
        <v>400</v>
      </c>
      <c r="H95" s="15"/>
      <c r="I95" s="20">
        <f t="shared" si="25"/>
        <v>400</v>
      </c>
      <c r="J95" s="15">
        <f t="shared" si="29"/>
        <v>400</v>
      </c>
      <c r="K95" s="15">
        <f t="shared" si="29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9"/>
        <v>400</v>
      </c>
      <c r="H96" s="16"/>
      <c r="I96" s="20">
        <f t="shared" si="25"/>
        <v>400</v>
      </c>
      <c r="J96" s="16">
        <f t="shared" si="29"/>
        <v>400</v>
      </c>
      <c r="K96" s="16">
        <f t="shared" si="29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9"/>
        <v>400</v>
      </c>
      <c r="H97" s="16"/>
      <c r="I97" s="20">
        <f t="shared" si="25"/>
        <v>400</v>
      </c>
      <c r="J97" s="16">
        <f t="shared" si="29"/>
        <v>400</v>
      </c>
      <c r="K97" s="16">
        <f t="shared" si="29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9"/>
        <v>400</v>
      </c>
      <c r="H98" s="16"/>
      <c r="I98" s="20">
        <f t="shared" si="25"/>
        <v>400</v>
      </c>
      <c r="J98" s="16">
        <f t="shared" si="29"/>
        <v>400</v>
      </c>
      <c r="K98" s="16">
        <f t="shared" si="29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9"/>
        <v>400</v>
      </c>
      <c r="H99" s="16"/>
      <c r="I99" s="20">
        <f t="shared" si="25"/>
        <v>400</v>
      </c>
      <c r="J99" s="16">
        <f t="shared" si="29"/>
        <v>400</v>
      </c>
      <c r="K99" s="16">
        <f t="shared" si="29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5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10235.700000000001</v>
      </c>
      <c r="H101" s="15">
        <f>H102+H239+H244+H250</f>
        <v>600.20000000000005</v>
      </c>
      <c r="I101" s="12">
        <f t="shared" si="25"/>
        <v>10835.900000000001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10041.700000000001</v>
      </c>
      <c r="H102" s="15">
        <f>H103+H115+H131+H139+H150+H165+H172+H189+H199+H203+H207+H218+H225+H232+H214+H146+H107+H111</f>
        <v>600.20000000000005</v>
      </c>
      <c r="I102" s="12">
        <f t="shared" si="25"/>
        <v>10641.900000000001</v>
      </c>
      <c r="J102" s="15">
        <f t="shared" ref="J102:K102" si="30">J103+J115+J131+J139+J150+J165+J172+J189+J199+J203+J207+J218+J225+J232+J214+J146+J107+J111</f>
        <v>8527.2000000000007</v>
      </c>
      <c r="K102" s="15">
        <f t="shared" si="30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1">G104</f>
        <v>0</v>
      </c>
      <c r="H103" s="16"/>
      <c r="I103" s="20">
        <f t="shared" si="25"/>
        <v>0</v>
      </c>
      <c r="J103" s="16">
        <f t="shared" si="31"/>
        <v>0</v>
      </c>
      <c r="K103" s="16">
        <f t="shared" si="31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1"/>
        <v>0</v>
      </c>
      <c r="H104" s="16"/>
      <c r="I104" s="20">
        <f t="shared" si="25"/>
        <v>0</v>
      </c>
      <c r="J104" s="16">
        <f t="shared" si="31"/>
        <v>0</v>
      </c>
      <c r="K104" s="16">
        <f t="shared" si="31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1"/>
        <v>0</v>
      </c>
      <c r="H105" s="16"/>
      <c r="I105" s="20">
        <f t="shared" si="25"/>
        <v>0</v>
      </c>
      <c r="J105" s="16">
        <f t="shared" si="31"/>
        <v>0</v>
      </c>
      <c r="K105" s="16">
        <f t="shared" si="31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5"/>
        <v>0</v>
      </c>
      <c r="J106" s="20"/>
      <c r="K106" s="26"/>
    </row>
    <row r="107" spans="1:11" ht="216.75" hidden="1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>G108</f>
        <v>0</v>
      </c>
      <c r="H107" s="16"/>
      <c r="I107" s="20">
        <f t="shared" si="25"/>
        <v>0</v>
      </c>
      <c r="J107" s="16">
        <f t="shared" ref="J107:K109" si="32">J108</f>
        <v>0</v>
      </c>
      <c r="K107" s="16">
        <f t="shared" si="32"/>
        <v>0</v>
      </c>
    </row>
    <row r="108" spans="1:11" ht="38.25" hidden="1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>G109</f>
        <v>0</v>
      </c>
      <c r="H108" s="16"/>
      <c r="I108" s="20">
        <f t="shared" si="25"/>
        <v>0</v>
      </c>
      <c r="J108" s="16">
        <f t="shared" si="32"/>
        <v>0</v>
      </c>
      <c r="K108" s="16">
        <f t="shared" si="32"/>
        <v>0</v>
      </c>
    </row>
    <row r="109" spans="1:11" hidden="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>G110</f>
        <v>0</v>
      </c>
      <c r="H109" s="16"/>
      <c r="I109" s="20">
        <f t="shared" si="25"/>
        <v>0</v>
      </c>
      <c r="J109" s="16">
        <f t="shared" si="32"/>
        <v>0</v>
      </c>
      <c r="K109" s="16">
        <f t="shared" si="32"/>
        <v>0</v>
      </c>
    </row>
    <row r="110" spans="1:11" hidden="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/>
      <c r="I110" s="20">
        <f t="shared" si="25"/>
        <v>0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>G112</f>
        <v>400</v>
      </c>
      <c r="H111" s="16"/>
      <c r="I111" s="20">
        <f t="shared" si="25"/>
        <v>400</v>
      </c>
      <c r="J111" s="16">
        <f t="shared" ref="J111:K113" si="33">J112</f>
        <v>0</v>
      </c>
      <c r="K111" s="16">
        <f t="shared" si="33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>G113</f>
        <v>400</v>
      </c>
      <c r="H112" s="16"/>
      <c r="I112" s="20">
        <f t="shared" si="25"/>
        <v>400</v>
      </c>
      <c r="J112" s="16">
        <f t="shared" si="33"/>
        <v>0</v>
      </c>
      <c r="K112" s="16">
        <f t="shared" si="33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>G114</f>
        <v>400</v>
      </c>
      <c r="H113" s="16"/>
      <c r="I113" s="20">
        <f t="shared" si="25"/>
        <v>400</v>
      </c>
      <c r="J113" s="16">
        <f t="shared" si="33"/>
        <v>0</v>
      </c>
      <c r="K113" s="16">
        <f t="shared" si="33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400</v>
      </c>
      <c r="H114" s="16"/>
      <c r="I114" s="20">
        <f t="shared" si="25"/>
        <v>400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4">G116+G119+G124</f>
        <v>596.5</v>
      </c>
      <c r="H115" s="16">
        <f t="shared" ref="H115" si="35">H116+H119+H124</f>
        <v>75.2</v>
      </c>
      <c r="I115" s="20">
        <f t="shared" si="25"/>
        <v>671.7</v>
      </c>
      <c r="J115" s="16">
        <f t="shared" si="34"/>
        <v>252</v>
      </c>
      <c r="K115" s="16">
        <f t="shared" si="34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596.5</v>
      </c>
      <c r="H116" s="16">
        <f t="shared" si="36"/>
        <v>75.2</v>
      </c>
      <c r="I116" s="20">
        <f t="shared" si="25"/>
        <v>671.7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596.5</v>
      </c>
      <c r="H117" s="16">
        <f t="shared" si="36"/>
        <v>75.2</v>
      </c>
      <c r="I117" s="20">
        <f t="shared" si="25"/>
        <v>671.7</v>
      </c>
      <c r="J117" s="16">
        <f t="shared" si="36"/>
        <v>252</v>
      </c>
      <c r="K117" s="16">
        <f t="shared" si="36"/>
        <v>252</v>
      </c>
    </row>
    <row r="118" spans="1:1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596.5</v>
      </c>
      <c r="H118" s="20">
        <v>75.2</v>
      </c>
      <c r="I118" s="20">
        <f t="shared" si="25"/>
        <v>671.7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5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5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5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5"/>
        <v>0</v>
      </c>
      <c r="J122" s="16">
        <f t="shared" si="39"/>
        <v>0</v>
      </c>
      <c r="K122" s="16">
        <f t="shared" si="39"/>
        <v>0</v>
      </c>
    </row>
    <row r="123" spans="1:11" hidden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5"/>
        <v>0</v>
      </c>
      <c r="J123" s="20"/>
      <c r="K123" s="20"/>
    </row>
    <row r="124" spans="1:11" hidden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0</v>
      </c>
      <c r="H124" s="16"/>
      <c r="I124" s="20">
        <f t="shared" si="25"/>
        <v>0</v>
      </c>
      <c r="J124" s="16">
        <f t="shared" si="40"/>
        <v>0</v>
      </c>
      <c r="K124" s="16">
        <f t="shared" si="40"/>
        <v>0</v>
      </c>
    </row>
    <row r="125" spans="1:11" ht="12.75" hidden="1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0</v>
      </c>
      <c r="H125" s="16"/>
      <c r="I125" s="20">
        <f t="shared" si="25"/>
        <v>0</v>
      </c>
      <c r="J125" s="16">
        <f t="shared" si="40"/>
        <v>0</v>
      </c>
      <c r="K125" s="16">
        <f t="shared" si="40"/>
        <v>0</v>
      </c>
    </row>
    <row r="126" spans="1:11" hidden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/>
      <c r="H126" s="19"/>
      <c r="I126" s="20">
        <f t="shared" si="25"/>
        <v>0</v>
      </c>
      <c r="J126" s="20"/>
      <c r="K126" s="19"/>
    </row>
    <row r="127" spans="1:11" ht="36" hidden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5"/>
        <v>0</v>
      </c>
      <c r="J127" s="15">
        <f t="shared" si="41"/>
        <v>0</v>
      </c>
      <c r="K127" s="26"/>
    </row>
    <row r="128" spans="1:11" ht="28.5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5"/>
        <v>0</v>
      </c>
      <c r="J128" s="16">
        <f t="shared" si="41"/>
        <v>0</v>
      </c>
      <c r="K128" s="26"/>
    </row>
    <row r="129" spans="1:11" ht="36" hidden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5"/>
        <v>0</v>
      </c>
      <c r="J129" s="16">
        <f t="shared" si="41"/>
        <v>0</v>
      </c>
      <c r="K129" s="26"/>
    </row>
    <row r="130" spans="1:11" hidden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5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160</v>
      </c>
      <c r="H131" s="16"/>
      <c r="I131" s="20">
        <f t="shared" si="25"/>
        <v>160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160</v>
      </c>
      <c r="H132" s="16"/>
      <c r="I132" s="20">
        <f t="shared" si="25"/>
        <v>160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160</v>
      </c>
      <c r="H133" s="16"/>
      <c r="I133" s="20">
        <f t="shared" si="25"/>
        <v>160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5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5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5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5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5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308.10000000000002</v>
      </c>
      <c r="H139" s="16">
        <f t="shared" ref="H139" si="45">H140+H143</f>
        <v>200</v>
      </c>
      <c r="I139" s="20">
        <f t="shared" si="25"/>
        <v>508.1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6">G141</f>
        <v>308.10000000000002</v>
      </c>
      <c r="H140" s="16">
        <f t="shared" si="46"/>
        <v>200</v>
      </c>
      <c r="I140" s="20">
        <f t="shared" si="25"/>
        <v>508.1</v>
      </c>
      <c r="J140" s="16">
        <f t="shared" si="46"/>
        <v>258.10000000000002</v>
      </c>
      <c r="K140" s="16">
        <f t="shared" si="46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6"/>
        <v>308.10000000000002</v>
      </c>
      <c r="H141" s="16">
        <f t="shared" si="46"/>
        <v>200</v>
      </c>
      <c r="I141" s="20">
        <f t="shared" si="25"/>
        <v>508.1</v>
      </c>
      <c r="J141" s="16">
        <f t="shared" si="46"/>
        <v>258.10000000000002</v>
      </c>
      <c r="K141" s="16">
        <f t="shared" si="46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308.10000000000002</v>
      </c>
      <c r="H142" s="79">
        <v>200</v>
      </c>
      <c r="I142" s="20">
        <f t="shared" si="25"/>
        <v>508.1</v>
      </c>
      <c r="J142" s="22">
        <v>258.10000000000002</v>
      </c>
      <c r="K142" s="22">
        <v>258.10000000000002</v>
      </c>
    </row>
    <row r="143" spans="1:11" hidden="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7">G144</f>
        <v>0</v>
      </c>
      <c r="H143" s="16"/>
      <c r="I143" s="20">
        <f t="shared" si="25"/>
        <v>0</v>
      </c>
      <c r="J143" s="16">
        <f t="shared" si="47"/>
        <v>0</v>
      </c>
      <c r="K143" s="26"/>
    </row>
    <row r="144" spans="1:11" ht="13.5" hidden="1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7"/>
        <v>0</v>
      </c>
      <c r="H144" s="16"/>
      <c r="I144" s="20">
        <f t="shared" si="25"/>
        <v>0</v>
      </c>
      <c r="J144" s="16">
        <f t="shared" si="47"/>
        <v>0</v>
      </c>
      <c r="K144" s="26"/>
    </row>
    <row r="145" spans="1:11" hidden="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5"/>
        <v>0</v>
      </c>
      <c r="J145" s="20"/>
      <c r="K145" s="26"/>
    </row>
    <row r="146" spans="1:11" ht="38.25" hidden="1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8">G147</f>
        <v>0</v>
      </c>
      <c r="H146" s="16"/>
      <c r="I146" s="20">
        <f t="shared" si="25"/>
        <v>0</v>
      </c>
      <c r="J146" s="16">
        <f t="shared" si="48"/>
        <v>0</v>
      </c>
      <c r="K146" s="26"/>
    </row>
    <row r="147" spans="1:11" ht="82.5" hidden="1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8"/>
        <v>0</v>
      </c>
      <c r="H147" s="16"/>
      <c r="I147" s="20">
        <f t="shared" si="25"/>
        <v>0</v>
      </c>
      <c r="J147" s="16">
        <f t="shared" si="48"/>
        <v>0</v>
      </c>
      <c r="K147" s="26"/>
    </row>
    <row r="148" spans="1:11" ht="24.75" hidden="1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8"/>
        <v>0</v>
      </c>
      <c r="H148" s="16"/>
      <c r="I148" s="20">
        <f t="shared" si="25"/>
        <v>0</v>
      </c>
      <c r="J148" s="16">
        <f t="shared" si="48"/>
        <v>0</v>
      </c>
      <c r="K148" s="26"/>
    </row>
    <row r="149" spans="1:11" hidden="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20">
        <f t="shared" ref="I149:I212" si="49">G149+H149</f>
        <v>0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4350</v>
      </c>
      <c r="H150" s="16">
        <f>H151+H154+H157+H160</f>
        <v>425</v>
      </c>
      <c r="I150" s="20">
        <f t="shared" si="49"/>
        <v>4775</v>
      </c>
      <c r="J150" s="16">
        <f t="shared" ref="J150:K150" si="50">J151+J154+J157+J160</f>
        <v>3828</v>
      </c>
      <c r="K150" s="16">
        <f t="shared" si="50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 t="shared" ref="G151:K152" si="51">G152</f>
        <v>2300</v>
      </c>
      <c r="H151" s="16"/>
      <c r="I151" s="20">
        <f t="shared" si="49"/>
        <v>2300</v>
      </c>
      <c r="J151" s="16">
        <f t="shared" si="51"/>
        <v>2093</v>
      </c>
      <c r="K151" s="16">
        <f t="shared" si="51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 t="shared" si="51"/>
        <v>2300</v>
      </c>
      <c r="H152" s="16"/>
      <c r="I152" s="20">
        <f t="shared" si="49"/>
        <v>2300</v>
      </c>
      <c r="J152" s="16">
        <f t="shared" si="51"/>
        <v>2093</v>
      </c>
      <c r="K152" s="16">
        <f t="shared" si="51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2300</v>
      </c>
      <c r="H153" s="79"/>
      <c r="I153" s="20">
        <f t="shared" si="49"/>
        <v>2300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9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9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9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2">G158</f>
        <v>2000</v>
      </c>
      <c r="H157" s="16">
        <f t="shared" si="52"/>
        <v>425</v>
      </c>
      <c r="I157" s="20">
        <f t="shared" si="49"/>
        <v>2425</v>
      </c>
      <c r="J157" s="16">
        <f t="shared" si="52"/>
        <v>1735</v>
      </c>
      <c r="K157" s="16">
        <f t="shared" si="52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2"/>
        <v>2000</v>
      </c>
      <c r="H158" s="16">
        <f t="shared" si="52"/>
        <v>425</v>
      </c>
      <c r="I158" s="20">
        <f t="shared" si="49"/>
        <v>2425</v>
      </c>
      <c r="J158" s="16">
        <f t="shared" si="52"/>
        <v>1735</v>
      </c>
      <c r="K158" s="16">
        <f t="shared" si="52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2000</v>
      </c>
      <c r="H159" s="79">
        <v>425</v>
      </c>
      <c r="I159" s="20">
        <f t="shared" si="49"/>
        <v>2425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3">G161+G163</f>
        <v>50</v>
      </c>
      <c r="H160" s="16"/>
      <c r="I160" s="20">
        <f t="shared" si="49"/>
        <v>50</v>
      </c>
      <c r="J160" s="16">
        <f t="shared" si="53"/>
        <v>0</v>
      </c>
      <c r="K160" s="16">
        <f t="shared" si="53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4">G162</f>
        <v>25</v>
      </c>
      <c r="H161" s="16"/>
      <c r="I161" s="20">
        <f t="shared" si="49"/>
        <v>25</v>
      </c>
      <c r="J161" s="16">
        <f t="shared" si="54"/>
        <v>0</v>
      </c>
      <c r="K161" s="16">
        <f t="shared" si="54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49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5">G164</f>
        <v>25</v>
      </c>
      <c r="H163" s="16"/>
      <c r="I163" s="20">
        <f t="shared" si="49"/>
        <v>25</v>
      </c>
      <c r="J163" s="16">
        <f t="shared" si="55"/>
        <v>0</v>
      </c>
      <c r="K163" s="16">
        <f t="shared" si="55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49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6">G166+G169</f>
        <v>677</v>
      </c>
      <c r="H165" s="16"/>
      <c r="I165" s="20">
        <f t="shared" si="49"/>
        <v>677</v>
      </c>
      <c r="J165" s="16">
        <f t="shared" si="56"/>
        <v>607</v>
      </c>
      <c r="K165" s="16">
        <f t="shared" si="56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7">G167</f>
        <v>667</v>
      </c>
      <c r="H166" s="16"/>
      <c r="I166" s="20">
        <f t="shared" si="49"/>
        <v>667</v>
      </c>
      <c r="J166" s="16">
        <f t="shared" si="57"/>
        <v>607</v>
      </c>
      <c r="K166" s="16">
        <f t="shared" si="57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7"/>
        <v>667</v>
      </c>
      <c r="H167" s="16"/>
      <c r="I167" s="20">
        <f t="shared" si="49"/>
        <v>667</v>
      </c>
      <c r="J167" s="16">
        <f t="shared" si="57"/>
        <v>607</v>
      </c>
      <c r="K167" s="16">
        <f t="shared" si="57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667</v>
      </c>
      <c r="H168" s="79"/>
      <c r="I168" s="20">
        <f t="shared" si="49"/>
        <v>667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8">G170</f>
        <v>10</v>
      </c>
      <c r="H169" s="16"/>
      <c r="I169" s="20">
        <f t="shared" si="49"/>
        <v>10</v>
      </c>
      <c r="J169" s="16">
        <f t="shared" si="58"/>
        <v>0</v>
      </c>
      <c r="K169" s="16">
        <f t="shared" si="58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8"/>
        <v>10</v>
      </c>
      <c r="H170" s="16"/>
      <c r="I170" s="20">
        <f t="shared" si="49"/>
        <v>10</v>
      </c>
      <c r="J170" s="16">
        <f t="shared" si="58"/>
        <v>0</v>
      </c>
      <c r="K170" s="16">
        <f t="shared" si="58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49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6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49"/>
        <v>909</v>
      </c>
      <c r="J172" s="16">
        <f t="shared" ref="J172:K172" si="59">J173+J176+J186</f>
        <v>884</v>
      </c>
      <c r="K172" s="16">
        <f t="shared" si="59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60">G174</f>
        <v>824</v>
      </c>
      <c r="H173" s="16">
        <f t="shared" si="60"/>
        <v>0.2</v>
      </c>
      <c r="I173" s="20">
        <f t="shared" si="49"/>
        <v>824.2</v>
      </c>
      <c r="J173" s="16">
        <f t="shared" si="60"/>
        <v>824</v>
      </c>
      <c r="K173" s="16">
        <f t="shared" si="60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60"/>
        <v>824</v>
      </c>
      <c r="H174" s="16">
        <f t="shared" si="60"/>
        <v>0.2</v>
      </c>
      <c r="I174" s="20">
        <f t="shared" si="49"/>
        <v>824.2</v>
      </c>
      <c r="J174" s="16">
        <f t="shared" si="60"/>
        <v>824</v>
      </c>
      <c r="K174" s="16">
        <f t="shared" si="60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</v>
      </c>
      <c r="H175" s="79">
        <v>0.2</v>
      </c>
      <c r="I175" s="20">
        <f t="shared" si="49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1">G177</f>
        <v>85</v>
      </c>
      <c r="H176" s="16">
        <f t="shared" si="61"/>
        <v>-0.2</v>
      </c>
      <c r="I176" s="20">
        <f t="shared" si="49"/>
        <v>84.8</v>
      </c>
      <c r="J176" s="16">
        <f t="shared" si="61"/>
        <v>60</v>
      </c>
      <c r="K176" s="16">
        <f t="shared" si="61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1"/>
        <v>85</v>
      </c>
      <c r="H177" s="16">
        <f t="shared" si="61"/>
        <v>-0.2</v>
      </c>
      <c r="I177" s="20">
        <f t="shared" si="49"/>
        <v>84.8</v>
      </c>
      <c r="J177" s="16">
        <f t="shared" si="61"/>
        <v>60</v>
      </c>
      <c r="K177" s="16">
        <f t="shared" si="61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85</v>
      </c>
      <c r="H178" s="79">
        <v>-0.2</v>
      </c>
      <c r="I178" s="20">
        <f t="shared" si="49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9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9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9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9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9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9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9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9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9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9"/>
        <v>0</v>
      </c>
      <c r="J188" s="20"/>
      <c r="K188" s="26"/>
    </row>
    <row r="189" spans="1:11" ht="60.75" customHeight="1">
      <c r="A189" s="34" t="s">
        <v>97</v>
      </c>
      <c r="B189" s="35" t="s">
        <v>22</v>
      </c>
      <c r="C189" s="35" t="s">
        <v>68</v>
      </c>
      <c r="D189" s="36" t="s">
        <v>98</v>
      </c>
      <c r="E189" s="35"/>
      <c r="F189" s="35"/>
      <c r="G189" s="16">
        <f>G190+G193+G196</f>
        <v>1304.7</v>
      </c>
      <c r="H189" s="16"/>
      <c r="I189" s="20">
        <f t="shared" si="49"/>
        <v>1304.7</v>
      </c>
      <c r="J189" s="16">
        <f t="shared" ref="J189:K189" si="62">J190+J193+J196</f>
        <v>1204.7</v>
      </c>
      <c r="K189" s="16">
        <f t="shared" si="62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3">G191</f>
        <v>852.1</v>
      </c>
      <c r="H190" s="16"/>
      <c r="I190" s="20">
        <f t="shared" si="49"/>
        <v>852.1</v>
      </c>
      <c r="J190" s="16">
        <f t="shared" si="63"/>
        <v>852.1</v>
      </c>
      <c r="K190" s="16">
        <f t="shared" si="63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3"/>
        <v>852.1</v>
      </c>
      <c r="H191" s="16"/>
      <c r="I191" s="20">
        <f t="shared" si="49"/>
        <v>852.1</v>
      </c>
      <c r="J191" s="16">
        <f t="shared" si="63"/>
        <v>852.1</v>
      </c>
      <c r="K191" s="16">
        <f t="shared" si="63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/>
      <c r="I192" s="20">
        <f t="shared" si="49"/>
        <v>852.1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4">G194</f>
        <v>442.6</v>
      </c>
      <c r="H193" s="16"/>
      <c r="I193" s="20">
        <f t="shared" si="49"/>
        <v>442.6</v>
      </c>
      <c r="J193" s="16">
        <f t="shared" si="64"/>
        <v>342.6</v>
      </c>
      <c r="K193" s="16">
        <f t="shared" si="64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4"/>
        <v>442.6</v>
      </c>
      <c r="H194" s="16"/>
      <c r="I194" s="20">
        <f t="shared" si="49"/>
        <v>442.6</v>
      </c>
      <c r="J194" s="16">
        <f t="shared" si="64"/>
        <v>342.6</v>
      </c>
      <c r="K194" s="16">
        <f t="shared" si="64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49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5">G197</f>
        <v>10</v>
      </c>
      <c r="H196" s="16"/>
      <c r="I196" s="20">
        <f t="shared" si="49"/>
        <v>10</v>
      </c>
      <c r="J196" s="16">
        <f t="shared" si="65"/>
        <v>10</v>
      </c>
      <c r="K196" s="16">
        <f t="shared" si="65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5"/>
        <v>10</v>
      </c>
      <c r="H197" s="16"/>
      <c r="I197" s="20">
        <f t="shared" si="49"/>
        <v>10</v>
      </c>
      <c r="J197" s="16">
        <f t="shared" si="65"/>
        <v>10</v>
      </c>
      <c r="K197" s="16">
        <f t="shared" si="65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49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6">G200</f>
        <v>0</v>
      </c>
      <c r="H199" s="16"/>
      <c r="I199" s="20">
        <f t="shared" si="49"/>
        <v>0</v>
      </c>
      <c r="J199" s="16">
        <f t="shared" si="66"/>
        <v>0</v>
      </c>
      <c r="K199" s="16">
        <f t="shared" si="66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6"/>
        <v>0</v>
      </c>
      <c r="H200" s="16"/>
      <c r="I200" s="20">
        <f t="shared" si="49"/>
        <v>0</v>
      </c>
      <c r="J200" s="16">
        <f t="shared" si="66"/>
        <v>0</v>
      </c>
      <c r="K200" s="16">
        <f t="shared" si="66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6"/>
        <v>0</v>
      </c>
      <c r="H201" s="16"/>
      <c r="I201" s="20">
        <f t="shared" si="49"/>
        <v>0</v>
      </c>
      <c r="J201" s="16">
        <f t="shared" si="66"/>
        <v>0</v>
      </c>
      <c r="K201" s="16">
        <f t="shared" si="66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9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7">G204</f>
        <v>0</v>
      </c>
      <c r="H203" s="16"/>
      <c r="I203" s="20">
        <f t="shared" si="49"/>
        <v>0</v>
      </c>
      <c r="J203" s="16">
        <f t="shared" si="67"/>
        <v>0</v>
      </c>
      <c r="K203" s="16">
        <f t="shared" si="67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7"/>
        <v>0</v>
      </c>
      <c r="H204" s="16"/>
      <c r="I204" s="20">
        <f t="shared" si="49"/>
        <v>0</v>
      </c>
      <c r="J204" s="16">
        <f t="shared" si="67"/>
        <v>0</v>
      </c>
      <c r="K204" s="16">
        <f t="shared" si="67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7"/>
        <v>0</v>
      </c>
      <c r="H205" s="16"/>
      <c r="I205" s="20">
        <f t="shared" si="49"/>
        <v>0</v>
      </c>
      <c r="J205" s="16">
        <f t="shared" si="67"/>
        <v>0</v>
      </c>
      <c r="K205" s="16">
        <f t="shared" si="67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9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149.5</v>
      </c>
      <c r="H207" s="16">
        <f>H208+H211</f>
        <v>-100</v>
      </c>
      <c r="I207" s="20">
        <f t="shared" si="49"/>
        <v>49.5</v>
      </c>
      <c r="J207" s="16">
        <f t="shared" ref="J207:K207" si="68">J208+J211</f>
        <v>146.5</v>
      </c>
      <c r="K207" s="16">
        <f t="shared" si="68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9">G209</f>
        <v>149.5</v>
      </c>
      <c r="H208" s="16">
        <f t="shared" si="69"/>
        <v>-100</v>
      </c>
      <c r="I208" s="20">
        <f t="shared" si="49"/>
        <v>49.5</v>
      </c>
      <c r="J208" s="16">
        <f t="shared" si="69"/>
        <v>146.5</v>
      </c>
      <c r="K208" s="16">
        <f t="shared" si="69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69"/>
        <v>149.5</v>
      </c>
      <c r="H209" s="16">
        <f t="shared" si="69"/>
        <v>-100</v>
      </c>
      <c r="I209" s="20">
        <f t="shared" si="49"/>
        <v>49.5</v>
      </c>
      <c r="J209" s="16">
        <f t="shared" si="69"/>
        <v>146.5</v>
      </c>
      <c r="K209" s="16">
        <f t="shared" si="69"/>
        <v>146.5</v>
      </c>
    </row>
    <row r="210" spans="1:1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149.5</v>
      </c>
      <c r="H210" s="79">
        <v>-100</v>
      </c>
      <c r="I210" s="20">
        <f t="shared" si="49"/>
        <v>49.5</v>
      </c>
      <c r="J210" s="22">
        <v>146.5</v>
      </c>
      <c r="K210" s="22">
        <v>146.5</v>
      </c>
    </row>
    <row r="211" spans="1:11" hidden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70">G212</f>
        <v>0</v>
      </c>
      <c r="H211" s="129"/>
      <c r="I211" s="20">
        <f t="shared" si="49"/>
        <v>0</v>
      </c>
      <c r="J211" s="129">
        <f t="shared" si="70"/>
        <v>0</v>
      </c>
      <c r="K211" s="129">
        <f t="shared" si="70"/>
        <v>0</v>
      </c>
    </row>
    <row r="212" spans="1:11" hidden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70"/>
        <v>0</v>
      </c>
      <c r="H212" s="129"/>
      <c r="I212" s="20">
        <f t="shared" si="49"/>
        <v>0</v>
      </c>
      <c r="J212" s="129">
        <f t="shared" si="70"/>
        <v>0</v>
      </c>
      <c r="K212" s="129">
        <f t="shared" si="70"/>
        <v>0</v>
      </c>
    </row>
    <row r="213" spans="1:11" hidden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0</v>
      </c>
      <c r="H213" s="79"/>
      <c r="I213" s="20">
        <f t="shared" ref="I213:I276" si="71">G213+H213</f>
        <v>0</v>
      </c>
      <c r="J213" s="22"/>
      <c r="K213" s="22"/>
    </row>
    <row r="214" spans="1:11" ht="89.25" hidden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2">G215</f>
        <v>0</v>
      </c>
      <c r="H214" s="16"/>
      <c r="I214" s="20">
        <f t="shared" si="71"/>
        <v>0</v>
      </c>
      <c r="J214" s="16">
        <f t="shared" si="72"/>
        <v>0</v>
      </c>
      <c r="K214" s="26"/>
    </row>
    <row r="215" spans="1:11" ht="76.5" hidden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2"/>
        <v>0</v>
      </c>
      <c r="H215" s="16"/>
      <c r="I215" s="20">
        <f t="shared" si="71"/>
        <v>0</v>
      </c>
      <c r="J215" s="16">
        <f t="shared" si="72"/>
        <v>0</v>
      </c>
      <c r="K215" s="26"/>
    </row>
    <row r="216" spans="1:11" ht="27.7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2"/>
        <v>0</v>
      </c>
      <c r="H216" s="16"/>
      <c r="I216" s="20">
        <f t="shared" si="71"/>
        <v>0</v>
      </c>
      <c r="J216" s="16">
        <f t="shared" si="72"/>
        <v>0</v>
      </c>
      <c r="K216" s="26"/>
    </row>
    <row r="217" spans="1:11" hidden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1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3">G219+G222</f>
        <v>379.9</v>
      </c>
      <c r="H218" s="16"/>
      <c r="I218" s="20">
        <f t="shared" si="71"/>
        <v>379.9</v>
      </c>
      <c r="J218" s="16">
        <f t="shared" si="73"/>
        <v>379.9</v>
      </c>
      <c r="K218" s="16">
        <f t="shared" si="73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4">G220</f>
        <v>379.9</v>
      </c>
      <c r="H219" s="16"/>
      <c r="I219" s="20">
        <f t="shared" si="71"/>
        <v>379.9</v>
      </c>
      <c r="J219" s="16">
        <f t="shared" si="74"/>
        <v>379.9</v>
      </c>
      <c r="K219" s="16">
        <f t="shared" si="74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4"/>
        <v>379.9</v>
      </c>
      <c r="H220" s="16"/>
      <c r="I220" s="20">
        <f t="shared" si="71"/>
        <v>379.9</v>
      </c>
      <c r="J220" s="16">
        <f t="shared" si="74"/>
        <v>379.9</v>
      </c>
      <c r="K220" s="16">
        <f t="shared" si="74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1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5">G223</f>
        <v>0</v>
      </c>
      <c r="H222" s="16"/>
      <c r="I222" s="20">
        <f t="shared" si="71"/>
        <v>0</v>
      </c>
      <c r="J222" s="16">
        <f t="shared" si="75"/>
        <v>0</v>
      </c>
      <c r="K222" s="16">
        <f t="shared" si="75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5"/>
        <v>0</v>
      </c>
      <c r="H223" s="16"/>
      <c r="I223" s="20">
        <f t="shared" si="71"/>
        <v>0</v>
      </c>
      <c r="J223" s="16">
        <f t="shared" si="75"/>
        <v>0</v>
      </c>
      <c r="K223" s="16">
        <f t="shared" si="75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1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6">G226+G231</f>
        <v>373.3</v>
      </c>
      <c r="H225" s="16"/>
      <c r="I225" s="20">
        <f t="shared" si="71"/>
        <v>373.3</v>
      </c>
      <c r="J225" s="16">
        <f t="shared" si="76"/>
        <v>373.3</v>
      </c>
      <c r="K225" s="16">
        <f t="shared" si="76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7">G227</f>
        <v>373.3</v>
      </c>
      <c r="H226" s="16"/>
      <c r="I226" s="20">
        <f t="shared" si="71"/>
        <v>373.3</v>
      </c>
      <c r="J226" s="16">
        <f t="shared" si="77"/>
        <v>373.3</v>
      </c>
      <c r="K226" s="16">
        <f t="shared" si="77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7"/>
        <v>373.3</v>
      </c>
      <c r="H227" s="16"/>
      <c r="I227" s="20">
        <f t="shared" si="71"/>
        <v>373.3</v>
      </c>
      <c r="J227" s="16">
        <f t="shared" si="77"/>
        <v>373.3</v>
      </c>
      <c r="K227" s="16">
        <f t="shared" si="77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1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8">G230</f>
        <v>0</v>
      </c>
      <c r="H229" s="16"/>
      <c r="I229" s="20">
        <f t="shared" si="71"/>
        <v>0</v>
      </c>
      <c r="J229" s="16">
        <f t="shared" si="78"/>
        <v>0</v>
      </c>
      <c r="K229" s="16">
        <f t="shared" si="78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8"/>
        <v>0</v>
      </c>
      <c r="H230" s="16"/>
      <c r="I230" s="20">
        <f t="shared" si="71"/>
        <v>0</v>
      </c>
      <c r="J230" s="16">
        <f t="shared" si="78"/>
        <v>0</v>
      </c>
      <c r="K230" s="16">
        <f t="shared" si="78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1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9">G233+G236</f>
        <v>433.7</v>
      </c>
      <c r="H232" s="16"/>
      <c r="I232" s="20">
        <f t="shared" si="71"/>
        <v>433.7</v>
      </c>
      <c r="J232" s="16">
        <f t="shared" si="79"/>
        <v>433.7</v>
      </c>
      <c r="K232" s="16">
        <f t="shared" si="79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80">G234</f>
        <v>433.7</v>
      </c>
      <c r="H233" s="16"/>
      <c r="I233" s="20">
        <f t="shared" si="71"/>
        <v>433.7</v>
      </c>
      <c r="J233" s="16">
        <f t="shared" si="80"/>
        <v>433.7</v>
      </c>
      <c r="K233" s="16">
        <f t="shared" si="80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80"/>
        <v>433.7</v>
      </c>
      <c r="H234" s="16"/>
      <c r="I234" s="20">
        <f t="shared" si="71"/>
        <v>433.7</v>
      </c>
      <c r="J234" s="16">
        <f t="shared" si="80"/>
        <v>433.7</v>
      </c>
      <c r="K234" s="16">
        <f t="shared" si="80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1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1">G237</f>
        <v>0</v>
      </c>
      <c r="H236" s="16"/>
      <c r="I236" s="20">
        <f t="shared" si="71"/>
        <v>0</v>
      </c>
      <c r="J236" s="16">
        <f t="shared" si="81"/>
        <v>0</v>
      </c>
      <c r="K236" s="16">
        <f t="shared" si="81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1"/>
        <v>0</v>
      </c>
      <c r="H237" s="16"/>
      <c r="I237" s="20">
        <f t="shared" si="71"/>
        <v>0</v>
      </c>
      <c r="J237" s="16">
        <f t="shared" si="81"/>
        <v>0</v>
      </c>
      <c r="K237" s="16">
        <f t="shared" si="81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1"/>
        <v>0</v>
      </c>
      <c r="J238" s="20"/>
      <c r="K238" s="26"/>
    </row>
    <row r="239" spans="1:11" ht="55.5" customHeight="1">
      <c r="A239" s="141" t="s">
        <v>646</v>
      </c>
      <c r="B239" s="142" t="s">
        <v>22</v>
      </c>
      <c r="C239" s="142" t="s">
        <v>68</v>
      </c>
      <c r="D239" s="143" t="s">
        <v>643</v>
      </c>
      <c r="E239" s="142"/>
      <c r="F239" s="142"/>
      <c r="G239" s="19">
        <f>G240</f>
        <v>10</v>
      </c>
      <c r="H239" s="19"/>
      <c r="I239" s="20">
        <f t="shared" si="71"/>
        <v>10</v>
      </c>
      <c r="J239" s="19">
        <f t="shared" ref="J239:K239" si="82">J240</f>
        <v>10</v>
      </c>
      <c r="K239" s="19">
        <f t="shared" si="82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3" t="s">
        <v>644</v>
      </c>
      <c r="E240" s="45"/>
      <c r="F240" s="45"/>
      <c r="G240" s="19">
        <f>G241</f>
        <v>10</v>
      </c>
      <c r="H240" s="19"/>
      <c r="I240" s="20">
        <f t="shared" si="71"/>
        <v>10</v>
      </c>
      <c r="J240" s="19">
        <f t="shared" ref="J240:K242" si="83">J241</f>
        <v>10</v>
      </c>
      <c r="K240" s="19">
        <f t="shared" si="83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3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1"/>
        <v>10</v>
      </c>
      <c r="J241" s="19">
        <f t="shared" si="83"/>
        <v>10</v>
      </c>
      <c r="K241" s="19">
        <f t="shared" si="83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3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1"/>
        <v>10</v>
      </c>
      <c r="J242" s="19">
        <f t="shared" si="83"/>
        <v>10</v>
      </c>
      <c r="K242" s="19">
        <f t="shared" si="83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3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1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4">G245</f>
        <v>104</v>
      </c>
      <c r="H244" s="79"/>
      <c r="I244" s="20">
        <f t="shared" si="71"/>
        <v>104</v>
      </c>
      <c r="J244" s="79">
        <f t="shared" si="84"/>
        <v>104</v>
      </c>
      <c r="K244" s="79">
        <f t="shared" si="84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4"/>
        <v>104</v>
      </c>
      <c r="H245" s="79"/>
      <c r="I245" s="20">
        <f t="shared" si="71"/>
        <v>104</v>
      </c>
      <c r="J245" s="79">
        <f t="shared" si="84"/>
        <v>104</v>
      </c>
      <c r="K245" s="79">
        <f t="shared" si="84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4"/>
        <v>104</v>
      </c>
      <c r="H246" s="79"/>
      <c r="I246" s="20">
        <f t="shared" si="71"/>
        <v>104</v>
      </c>
      <c r="J246" s="79">
        <f t="shared" si="84"/>
        <v>104</v>
      </c>
      <c r="K246" s="79">
        <f t="shared" si="84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4"/>
        <v>104</v>
      </c>
      <c r="H247" s="79"/>
      <c r="I247" s="20">
        <f t="shared" si="71"/>
        <v>104</v>
      </c>
      <c r="J247" s="79">
        <f t="shared" si="84"/>
        <v>104</v>
      </c>
      <c r="K247" s="79">
        <f t="shared" si="84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4"/>
        <v>104</v>
      </c>
      <c r="H248" s="79"/>
      <c r="I248" s="20">
        <f t="shared" si="71"/>
        <v>104</v>
      </c>
      <c r="J248" s="79">
        <f t="shared" si="84"/>
        <v>104</v>
      </c>
      <c r="K248" s="79">
        <f t="shared" si="84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1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1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1"/>
        <v>6</v>
      </c>
      <c r="J251" s="79">
        <f t="shared" ref="J251:K254" si="85">J252</f>
        <v>0</v>
      </c>
      <c r="K251" s="79">
        <f t="shared" si="85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1"/>
        <v>6</v>
      </c>
      <c r="J252" s="79">
        <f t="shared" si="85"/>
        <v>0</v>
      </c>
      <c r="K252" s="79">
        <f t="shared" si="85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1"/>
        <v>6</v>
      </c>
      <c r="J253" s="79">
        <f t="shared" si="85"/>
        <v>0</v>
      </c>
      <c r="K253" s="79">
        <f t="shared" si="85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1"/>
        <v>6</v>
      </c>
      <c r="J254" s="79">
        <f t="shared" si="85"/>
        <v>0</v>
      </c>
      <c r="K254" s="79">
        <f t="shared" si="85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1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6">G257</f>
        <v>68</v>
      </c>
      <c r="H256" s="79"/>
      <c r="I256" s="20">
        <f t="shared" si="71"/>
        <v>68</v>
      </c>
      <c r="J256" s="79">
        <f t="shared" si="86"/>
        <v>10</v>
      </c>
      <c r="K256" s="79">
        <f t="shared" si="86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6"/>
        <v>68</v>
      </c>
      <c r="H257" s="79"/>
      <c r="I257" s="20">
        <f t="shared" si="71"/>
        <v>68</v>
      </c>
      <c r="J257" s="79">
        <f t="shared" si="86"/>
        <v>10</v>
      </c>
      <c r="K257" s="79">
        <f t="shared" si="86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6"/>
        <v>68</v>
      </c>
      <c r="H258" s="79"/>
      <c r="I258" s="20">
        <f t="shared" si="71"/>
        <v>68</v>
      </c>
      <c r="J258" s="79">
        <f t="shared" si="86"/>
        <v>10</v>
      </c>
      <c r="K258" s="79">
        <f t="shared" si="86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6"/>
        <v>68</v>
      </c>
      <c r="H259" s="79"/>
      <c r="I259" s="20">
        <f t="shared" si="71"/>
        <v>68</v>
      </c>
      <c r="J259" s="79">
        <f t="shared" si="86"/>
        <v>10</v>
      </c>
      <c r="K259" s="79">
        <f t="shared" si="86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1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7">G262</f>
        <v>4</v>
      </c>
      <c r="H261" s="79"/>
      <c r="I261" s="20">
        <f t="shared" si="71"/>
        <v>4</v>
      </c>
      <c r="J261" s="79">
        <f t="shared" si="87"/>
        <v>2</v>
      </c>
      <c r="K261" s="79">
        <f t="shared" si="87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7"/>
        <v>4</v>
      </c>
      <c r="H262" s="79"/>
      <c r="I262" s="20">
        <f t="shared" si="71"/>
        <v>4</v>
      </c>
      <c r="J262" s="79">
        <f t="shared" si="87"/>
        <v>2</v>
      </c>
      <c r="K262" s="79">
        <f t="shared" si="87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7"/>
        <v>4</v>
      </c>
      <c r="H263" s="79"/>
      <c r="I263" s="20">
        <f t="shared" si="71"/>
        <v>4</v>
      </c>
      <c r="J263" s="79">
        <f t="shared" si="87"/>
        <v>2</v>
      </c>
      <c r="K263" s="79">
        <f t="shared" si="87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7"/>
        <v>4</v>
      </c>
      <c r="H264" s="79"/>
      <c r="I264" s="20">
        <f t="shared" si="71"/>
        <v>4</v>
      </c>
      <c r="J264" s="79">
        <f t="shared" si="87"/>
        <v>2</v>
      </c>
      <c r="K264" s="79">
        <f t="shared" si="87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1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1"/>
        <v>1</v>
      </c>
      <c r="J266" s="79">
        <f t="shared" ref="J266:K269" si="88">J267</f>
        <v>1</v>
      </c>
      <c r="K266" s="79">
        <f t="shared" si="88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1"/>
        <v>1</v>
      </c>
      <c r="J267" s="79">
        <f t="shared" si="88"/>
        <v>1</v>
      </c>
      <c r="K267" s="79">
        <f t="shared" si="88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1"/>
        <v>1</v>
      </c>
      <c r="J268" s="79">
        <f t="shared" si="88"/>
        <v>1</v>
      </c>
      <c r="K268" s="79">
        <f t="shared" si="88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1"/>
        <v>1</v>
      </c>
      <c r="J269" s="79">
        <f t="shared" si="88"/>
        <v>1</v>
      </c>
      <c r="K269" s="79">
        <f t="shared" si="88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1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1"/>
        <v>1</v>
      </c>
      <c r="J271" s="79">
        <f t="shared" ref="J271:K274" si="89">J272</f>
        <v>1</v>
      </c>
      <c r="K271" s="79">
        <f t="shared" si="89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1"/>
        <v>1</v>
      </c>
      <c r="J272" s="79">
        <f t="shared" si="89"/>
        <v>1</v>
      </c>
      <c r="K272" s="79">
        <f t="shared" si="89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1"/>
        <v>1</v>
      </c>
      <c r="J273" s="79">
        <f t="shared" si="89"/>
        <v>1</v>
      </c>
      <c r="K273" s="79">
        <f t="shared" si="89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1"/>
        <v>1</v>
      </c>
      <c r="J274" s="79">
        <f t="shared" si="89"/>
        <v>1</v>
      </c>
      <c r="K274" s="79">
        <f t="shared" si="89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1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90">G278</f>
        <v>1258.4000000000001</v>
      </c>
      <c r="H276" s="15"/>
      <c r="I276" s="12">
        <f t="shared" si="71"/>
        <v>1258.4000000000001</v>
      </c>
      <c r="J276" s="15">
        <f t="shared" si="90"/>
        <v>1386.9</v>
      </c>
      <c r="K276" s="15">
        <f t="shared" si="90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91">G284+G289</f>
        <v>1258.4000000000001</v>
      </c>
      <c r="H277" s="15"/>
      <c r="I277" s="12">
        <f t="shared" ref="I277:I340" si="92">G277+H277</f>
        <v>1258.4000000000001</v>
      </c>
      <c r="J277" s="15">
        <f t="shared" si="91"/>
        <v>1386.9</v>
      </c>
      <c r="K277" s="15">
        <f t="shared" si="91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3">G279+G285</f>
        <v>1258.4000000000001</v>
      </c>
      <c r="H278" s="15"/>
      <c r="I278" s="12">
        <f t="shared" si="92"/>
        <v>1258.4000000000001</v>
      </c>
      <c r="J278" s="15">
        <f t="shared" si="93"/>
        <v>1386.9</v>
      </c>
      <c r="K278" s="15">
        <f t="shared" si="93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4">G280</f>
        <v>0</v>
      </c>
      <c r="H279" s="15"/>
      <c r="I279" s="20">
        <f t="shared" si="92"/>
        <v>0</v>
      </c>
      <c r="J279" s="15">
        <f t="shared" si="94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4"/>
        <v>0</v>
      </c>
      <c r="H280" s="16"/>
      <c r="I280" s="20">
        <f t="shared" si="92"/>
        <v>0</v>
      </c>
      <c r="J280" s="16">
        <f t="shared" si="94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4"/>
        <v>0</v>
      </c>
      <c r="H281" s="16"/>
      <c r="I281" s="20">
        <f t="shared" si="92"/>
        <v>0</v>
      </c>
      <c r="J281" s="16">
        <f t="shared" si="94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2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2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2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5">G286</f>
        <v>1258.4000000000001</v>
      </c>
      <c r="H285" s="16"/>
      <c r="I285" s="20">
        <f t="shared" si="92"/>
        <v>1258.4000000000001</v>
      </c>
      <c r="J285" s="16">
        <f t="shared" si="95"/>
        <v>1386.9</v>
      </c>
      <c r="K285" s="16">
        <f t="shared" si="95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2"/>
        <v>1258.4000000000001</v>
      </c>
      <c r="J286" s="16">
        <f t="shared" si="95"/>
        <v>1386.9</v>
      </c>
      <c r="K286" s="16">
        <f t="shared" si="95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5"/>
        <v>1258.4000000000001</v>
      </c>
      <c r="H287" s="16"/>
      <c r="I287" s="20">
        <f t="shared" si="92"/>
        <v>1258.4000000000001</v>
      </c>
      <c r="J287" s="16">
        <f t="shared" si="95"/>
        <v>1386.9</v>
      </c>
      <c r="K287" s="16">
        <f t="shared" si="95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5"/>
        <v>1258.4000000000001</v>
      </c>
      <c r="H288" s="16"/>
      <c r="I288" s="20">
        <f t="shared" si="92"/>
        <v>1258.4000000000001</v>
      </c>
      <c r="J288" s="16">
        <f t="shared" si="95"/>
        <v>1386.9</v>
      </c>
      <c r="K288" s="16">
        <f t="shared" si="95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2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6">G293</f>
        <v>2479.3999999999996</v>
      </c>
      <c r="H290" s="15"/>
      <c r="I290" s="12">
        <f t="shared" si="92"/>
        <v>2479.3999999999996</v>
      </c>
      <c r="J290" s="15">
        <f t="shared" si="96"/>
        <v>2227</v>
      </c>
      <c r="K290" s="15">
        <f t="shared" si="96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2"/>
        <v>2479.3999999999996</v>
      </c>
      <c r="J291" s="16">
        <f t="shared" ref="J291:K291" si="97">J298+J303+J316+J319+J322+J311+J306+J326+J329</f>
        <v>2227</v>
      </c>
      <c r="K291" s="16">
        <f t="shared" si="97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2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8">G294+G299+G312+G307</f>
        <v>2479.3999999999996</v>
      </c>
      <c r="H293" s="16"/>
      <c r="I293" s="20">
        <f t="shared" si="92"/>
        <v>2479.3999999999996</v>
      </c>
      <c r="J293" s="16">
        <f t="shared" si="98"/>
        <v>2227</v>
      </c>
      <c r="K293" s="16">
        <f t="shared" si="98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9">G295</f>
        <v>0</v>
      </c>
      <c r="H294" s="16"/>
      <c r="I294" s="20">
        <f t="shared" si="92"/>
        <v>0</v>
      </c>
      <c r="J294" s="16">
        <f t="shared" si="99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9"/>
        <v>0</v>
      </c>
      <c r="H295" s="16"/>
      <c r="I295" s="20">
        <f t="shared" si="92"/>
        <v>0</v>
      </c>
      <c r="J295" s="16">
        <f t="shared" si="99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9"/>
        <v>0</v>
      </c>
      <c r="H296" s="16"/>
      <c r="I296" s="20">
        <f t="shared" si="92"/>
        <v>0</v>
      </c>
      <c r="J296" s="16">
        <f t="shared" si="99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9"/>
        <v>0</v>
      </c>
      <c r="H297" s="16"/>
      <c r="I297" s="20">
        <f t="shared" si="92"/>
        <v>0</v>
      </c>
      <c r="J297" s="16">
        <f t="shared" si="99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2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100">G300</f>
        <v>0</v>
      </c>
      <c r="H299" s="16"/>
      <c r="I299" s="20">
        <f t="shared" si="92"/>
        <v>0</v>
      </c>
      <c r="J299" s="16">
        <f t="shared" si="100"/>
        <v>0</v>
      </c>
      <c r="K299" s="16">
        <f t="shared" si="100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101">G301+G304</f>
        <v>0</v>
      </c>
      <c r="H300" s="37"/>
      <c r="I300" s="20">
        <f t="shared" si="92"/>
        <v>0</v>
      </c>
      <c r="J300" s="37">
        <f t="shared" si="101"/>
        <v>0</v>
      </c>
      <c r="K300" s="37">
        <f t="shared" si="101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2">G302</f>
        <v>0</v>
      </c>
      <c r="H301" s="16"/>
      <c r="I301" s="20">
        <f t="shared" si="92"/>
        <v>0</v>
      </c>
      <c r="J301" s="16">
        <f t="shared" si="102"/>
        <v>0</v>
      </c>
      <c r="K301" s="16">
        <f t="shared" si="102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2"/>
        <v>0</v>
      </c>
      <c r="H302" s="16"/>
      <c r="I302" s="20">
        <f t="shared" si="92"/>
        <v>0</v>
      </c>
      <c r="J302" s="16">
        <f t="shared" si="102"/>
        <v>0</v>
      </c>
      <c r="K302" s="16">
        <f t="shared" si="102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2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3">G305</f>
        <v>0</v>
      </c>
      <c r="H304" s="16"/>
      <c r="I304" s="20">
        <f t="shared" si="92"/>
        <v>0</v>
      </c>
      <c r="J304" s="16">
        <f t="shared" si="103"/>
        <v>0</v>
      </c>
      <c r="K304" s="16">
        <f t="shared" si="103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3"/>
        <v>0</v>
      </c>
      <c r="H305" s="16"/>
      <c r="I305" s="20">
        <f t="shared" si="92"/>
        <v>0</v>
      </c>
      <c r="J305" s="16">
        <f t="shared" si="103"/>
        <v>0</v>
      </c>
      <c r="K305" s="16">
        <f t="shared" si="103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2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2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4">G309</f>
        <v>0</v>
      </c>
      <c r="H308" s="16"/>
      <c r="I308" s="20">
        <f t="shared" si="92"/>
        <v>0</v>
      </c>
      <c r="J308" s="16">
        <f t="shared" si="104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4"/>
        <v>0</v>
      </c>
      <c r="H309" s="16"/>
      <c r="I309" s="20">
        <f t="shared" si="92"/>
        <v>0</v>
      </c>
      <c r="J309" s="16">
        <f t="shared" si="104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4"/>
        <v>0</v>
      </c>
      <c r="H310" s="16"/>
      <c r="I310" s="20">
        <f t="shared" si="92"/>
        <v>0</v>
      </c>
      <c r="J310" s="16">
        <f t="shared" si="104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2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/>
      <c r="I312" s="20">
        <f t="shared" si="92"/>
        <v>2479.3999999999996</v>
      </c>
      <c r="J312" s="16">
        <f t="shared" ref="J312:K312" si="105">J313+J323</f>
        <v>2227</v>
      </c>
      <c r="K312" s="16">
        <f t="shared" si="105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6">G314+G317+G320</f>
        <v>2389.3999999999996</v>
      </c>
      <c r="H313" s="16"/>
      <c r="I313" s="20">
        <f t="shared" si="92"/>
        <v>2389.3999999999996</v>
      </c>
      <c r="J313" s="16">
        <f t="shared" si="106"/>
        <v>2187</v>
      </c>
      <c r="K313" s="16">
        <f t="shared" si="106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7">G315</f>
        <v>2189.1999999999998</v>
      </c>
      <c r="H314" s="16"/>
      <c r="I314" s="20">
        <f t="shared" si="92"/>
        <v>2189.1999999999998</v>
      </c>
      <c r="J314" s="16">
        <f t="shared" si="107"/>
        <v>1992</v>
      </c>
      <c r="K314" s="16">
        <f t="shared" si="107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7"/>
        <v>2189.1999999999998</v>
      </c>
      <c r="H315" s="16"/>
      <c r="I315" s="20">
        <f t="shared" si="92"/>
        <v>2189.1999999999998</v>
      </c>
      <c r="J315" s="16">
        <f t="shared" si="107"/>
        <v>1992</v>
      </c>
      <c r="K315" s="16">
        <f t="shared" si="107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/>
      <c r="I316" s="20">
        <f t="shared" si="92"/>
        <v>2189.1999999999998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8">G318</f>
        <v>195.2</v>
      </c>
      <c r="H317" s="16"/>
      <c r="I317" s="20">
        <f t="shared" si="92"/>
        <v>195.2</v>
      </c>
      <c r="J317" s="16">
        <f>J318</f>
        <v>195</v>
      </c>
      <c r="K317" s="16">
        <f t="shared" ref="K317" si="109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8"/>
        <v>195.2</v>
      </c>
      <c r="H318" s="16"/>
      <c r="I318" s="20">
        <f t="shared" si="92"/>
        <v>195.2</v>
      </c>
      <c r="J318" s="16">
        <f t="shared" si="108"/>
        <v>195</v>
      </c>
      <c r="K318" s="16">
        <f t="shared" si="108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/>
      <c r="I319" s="20">
        <f t="shared" si="92"/>
        <v>195.2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10">G321</f>
        <v>5</v>
      </c>
      <c r="H320" s="16"/>
      <c r="I320" s="20">
        <f t="shared" si="92"/>
        <v>5</v>
      </c>
      <c r="J320" s="16">
        <f t="shared" si="110"/>
        <v>0</v>
      </c>
      <c r="K320" s="16">
        <f t="shared" si="110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10"/>
        <v>5</v>
      </c>
      <c r="H321" s="16"/>
      <c r="I321" s="20">
        <f t="shared" si="92"/>
        <v>5</v>
      </c>
      <c r="J321" s="16">
        <f t="shared" si="110"/>
        <v>0</v>
      </c>
      <c r="K321" s="16">
        <f t="shared" si="110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2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11">G327+G324</f>
        <v>90</v>
      </c>
      <c r="H323" s="16"/>
      <c r="I323" s="20">
        <f t="shared" si="92"/>
        <v>90</v>
      </c>
      <c r="J323" s="16">
        <f t="shared" si="111"/>
        <v>40</v>
      </c>
      <c r="K323" s="16">
        <f t="shared" si="111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2">G325</f>
        <v>30</v>
      </c>
      <c r="H324" s="16"/>
      <c r="I324" s="20">
        <f t="shared" si="92"/>
        <v>30</v>
      </c>
      <c r="J324" s="16">
        <f t="shared" si="112"/>
        <v>40</v>
      </c>
      <c r="K324" s="16">
        <f t="shared" si="112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2"/>
        <v>30</v>
      </c>
      <c r="H325" s="16"/>
      <c r="I325" s="20">
        <f t="shared" si="92"/>
        <v>30</v>
      </c>
      <c r="J325" s="16">
        <f t="shared" si="112"/>
        <v>40</v>
      </c>
      <c r="K325" s="16">
        <f t="shared" si="112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2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3">G328</f>
        <v>60</v>
      </c>
      <c r="H327" s="16"/>
      <c r="I327" s="20">
        <f t="shared" si="92"/>
        <v>60</v>
      </c>
      <c r="J327" s="16">
        <f t="shared" si="113"/>
        <v>0</v>
      </c>
      <c r="K327" s="16">
        <f t="shared" si="113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3"/>
        <v>60</v>
      </c>
      <c r="H328" s="16"/>
      <c r="I328" s="20">
        <f t="shared" si="92"/>
        <v>60</v>
      </c>
      <c r="J328" s="16">
        <f t="shared" si="113"/>
        <v>0</v>
      </c>
      <c r="K328" s="16">
        <f t="shared" si="113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2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4">G331+G332+G333</f>
        <v>24076.1</v>
      </c>
      <c r="H330" s="15">
        <f t="shared" ref="H330" si="115">H331+H332+H333</f>
        <v>100</v>
      </c>
      <c r="I330" s="12">
        <f t="shared" si="92"/>
        <v>24176.1</v>
      </c>
      <c r="J330" s="15">
        <f t="shared" si="114"/>
        <v>23682.9</v>
      </c>
      <c r="K330" s="15">
        <f>K331+K332+K333</f>
        <v>24167.300000000003</v>
      </c>
      <c r="L330" s="136">
        <f>G334+G340+G348+G354+G431</f>
        <v>24076.1</v>
      </c>
      <c r="M330" s="136">
        <f t="shared" ref="M330:N330" si="116">J334+J340+J348+J354+J431</f>
        <v>23682.9</v>
      </c>
      <c r="N330" s="136">
        <f t="shared" si="116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G353+G371+G379+G383+G397+G437+G442+G374+G359+G392+G344+G347+G402+G405+G409+G426+G430+G413</f>
        <v>16766.7</v>
      </c>
      <c r="H331" s="15">
        <f>H353+H371+H379+H383+H397+H437+H442+H374+H359+H392+H344+H347+H402+H405+H409+H426+H430+H413</f>
        <v>100</v>
      </c>
      <c r="I331" s="12">
        <f t="shared" si="92"/>
        <v>16866.7</v>
      </c>
      <c r="J331" s="15">
        <f t="shared" ref="J331:K331" si="117">J353+J371+J379+J383+J397+J437+J442+J374+J359+J392+J344+J347+J402+J405+J409+J426+J430+J413</f>
        <v>16373.5</v>
      </c>
      <c r="K331" s="15">
        <f t="shared" si="117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G387++G339+G417</f>
        <v>7309.4</v>
      </c>
      <c r="H332" s="15">
        <f>H387++H339+H417</f>
        <v>0</v>
      </c>
      <c r="I332" s="12">
        <f t="shared" si="92"/>
        <v>7309.4</v>
      </c>
      <c r="J332" s="15">
        <f t="shared" ref="J332:K332" si="118">J387++J339+J417</f>
        <v>7309.4</v>
      </c>
      <c r="K332" s="15">
        <f t="shared" si="118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2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2"/>
        <v>309.39999999999998</v>
      </c>
      <c r="J334" s="15">
        <f t="shared" ref="G334:K338" si="119">J335</f>
        <v>309.39999999999998</v>
      </c>
      <c r="K334" s="15">
        <f t="shared" si="119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9"/>
        <v>309.39999999999998</v>
      </c>
      <c r="H335" s="16"/>
      <c r="I335" s="20">
        <f t="shared" si="92"/>
        <v>309.39999999999998</v>
      </c>
      <c r="J335" s="16">
        <f t="shared" si="119"/>
        <v>309.39999999999998</v>
      </c>
      <c r="K335" s="16">
        <f t="shared" si="119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2"/>
        <v>309.39999999999998</v>
      </c>
      <c r="J336" s="160">
        <f t="shared" si="119"/>
        <v>309.39999999999998</v>
      </c>
      <c r="K336" s="160">
        <f t="shared" si="119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2"/>
        <v>309.39999999999998</v>
      </c>
      <c r="J337" s="160">
        <f t="shared" si="119"/>
        <v>309.39999999999998</v>
      </c>
      <c r="K337" s="160">
        <f t="shared" si="119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2"/>
        <v>309.39999999999998</v>
      </c>
      <c r="J338" s="160">
        <f t="shared" si="119"/>
        <v>309.39999999999998</v>
      </c>
      <c r="K338" s="160">
        <f t="shared" si="119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2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2"/>
        <v>76</v>
      </c>
      <c r="J340" s="19">
        <f t="shared" ref="J340:K343" si="120">J341</f>
        <v>76</v>
      </c>
      <c r="K340" s="19">
        <f t="shared" si="120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4" si="121">G341+H341</f>
        <v>76</v>
      </c>
      <c r="J341" s="19">
        <f t="shared" ref="J341:K341" si="122">J342+J345</f>
        <v>76</v>
      </c>
      <c r="K341" s="19">
        <f t="shared" si="122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21"/>
        <v>76</v>
      </c>
      <c r="J342" s="19">
        <f t="shared" si="120"/>
        <v>76</v>
      </c>
      <c r="K342" s="19">
        <f t="shared" si="120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21"/>
        <v>76</v>
      </c>
      <c r="J343" s="19">
        <f t="shared" si="120"/>
        <v>76</v>
      </c>
      <c r="K343" s="19">
        <f t="shared" si="120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21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21"/>
        <v>0</v>
      </c>
      <c r="J345" s="19">
        <f t="shared" ref="J345:K346" si="123">J346</f>
        <v>0</v>
      </c>
      <c r="K345" s="19">
        <f t="shared" si="123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21"/>
        <v>0</v>
      </c>
      <c r="J346" s="19">
        <f t="shared" si="123"/>
        <v>0</v>
      </c>
      <c r="K346" s="19">
        <f t="shared" si="123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21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4">G349</f>
        <v>3211.9</v>
      </c>
      <c r="H348" s="15"/>
      <c r="I348" s="12">
        <f t="shared" si="121"/>
        <v>3211.9</v>
      </c>
      <c r="J348" s="15">
        <f t="shared" si="124"/>
        <v>2500</v>
      </c>
      <c r="K348" s="15">
        <f t="shared" si="124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4"/>
        <v>3211.9</v>
      </c>
      <c r="H349" s="16"/>
      <c r="I349" s="20">
        <f t="shared" si="121"/>
        <v>3211.9</v>
      </c>
      <c r="J349" s="16">
        <f t="shared" si="124"/>
        <v>2500</v>
      </c>
      <c r="K349" s="16">
        <f t="shared" si="124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4"/>
        <v>3211.9</v>
      </c>
      <c r="H350" s="16"/>
      <c r="I350" s="20">
        <f t="shared" si="121"/>
        <v>3211.9</v>
      </c>
      <c r="J350" s="16">
        <f t="shared" si="124"/>
        <v>2500</v>
      </c>
      <c r="K350" s="16">
        <f t="shared" si="124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4"/>
        <v>3211.9</v>
      </c>
      <c r="H351" s="16"/>
      <c r="I351" s="20">
        <f t="shared" si="121"/>
        <v>3211.9</v>
      </c>
      <c r="J351" s="16">
        <f t="shared" si="124"/>
        <v>2500</v>
      </c>
      <c r="K351" s="16">
        <f t="shared" si="124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4"/>
        <v>3211.9</v>
      </c>
      <c r="H352" s="16"/>
      <c r="I352" s="20">
        <f t="shared" si="121"/>
        <v>3211.9</v>
      </c>
      <c r="J352" s="16">
        <f t="shared" si="124"/>
        <v>2500</v>
      </c>
      <c r="K352" s="16">
        <f t="shared" si="124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21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G366+G355+G398</f>
        <v>20373.8</v>
      </c>
      <c r="H354" s="15"/>
      <c r="I354" s="20">
        <f t="shared" si="121"/>
        <v>20373.8</v>
      </c>
      <c r="J354" s="15">
        <f t="shared" ref="J354:K354" si="125">J366+J355+J398</f>
        <v>20692.5</v>
      </c>
      <c r="K354" s="15">
        <f t="shared" si="125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6">G356</f>
        <v>0</v>
      </c>
      <c r="H355" s="15"/>
      <c r="I355" s="20">
        <f t="shared" si="121"/>
        <v>0</v>
      </c>
      <c r="J355" s="15">
        <f t="shared" si="126"/>
        <v>0</v>
      </c>
      <c r="K355" s="15">
        <f t="shared" si="126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6"/>
        <v>0</v>
      </c>
      <c r="H356" s="16"/>
      <c r="I356" s="20">
        <f t="shared" si="121"/>
        <v>0</v>
      </c>
      <c r="J356" s="16">
        <f t="shared" si="126"/>
        <v>0</v>
      </c>
      <c r="K356" s="16">
        <f t="shared" si="126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6"/>
        <v>0</v>
      </c>
      <c r="H357" s="16"/>
      <c r="I357" s="20">
        <f t="shared" si="121"/>
        <v>0</v>
      </c>
      <c r="J357" s="16">
        <f t="shared" si="126"/>
        <v>0</v>
      </c>
      <c r="K357" s="16">
        <f t="shared" si="126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6"/>
        <v>0</v>
      </c>
      <c r="H358" s="16"/>
      <c r="I358" s="20">
        <f t="shared" si="121"/>
        <v>0</v>
      </c>
      <c r="J358" s="16">
        <f t="shared" si="126"/>
        <v>0</v>
      </c>
      <c r="K358" s="16">
        <f t="shared" si="126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21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21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21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21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21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21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21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G367+G375+G393</f>
        <v>20073.8</v>
      </c>
      <c r="H366" s="15"/>
      <c r="I366" s="12">
        <f t="shared" si="121"/>
        <v>20073.8</v>
      </c>
      <c r="J366" s="15">
        <f t="shared" ref="J366:K366" si="127">J367+J375+J393</f>
        <v>0</v>
      </c>
      <c r="K366" s="15">
        <f t="shared" si="127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7836.8</v>
      </c>
      <c r="H367" s="16"/>
      <c r="I367" s="20">
        <f t="shared" si="121"/>
        <v>7836.8</v>
      </c>
      <c r="J367" s="16">
        <f t="shared" ref="J367:K367" si="128">J368</f>
        <v>0</v>
      </c>
      <c r="K367" s="16">
        <f t="shared" si="128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7836.8</v>
      </c>
      <c r="H368" s="16"/>
      <c r="I368" s="20">
        <f t="shared" si="121"/>
        <v>7836.8</v>
      </c>
      <c r="J368" s="16">
        <f t="shared" ref="J368:K368" si="129">J369+J372</f>
        <v>0</v>
      </c>
      <c r="K368" s="16">
        <f t="shared" si="129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30">G370</f>
        <v>3000</v>
      </c>
      <c r="H369" s="16"/>
      <c r="I369" s="20">
        <f t="shared" si="121"/>
        <v>3000</v>
      </c>
      <c r="J369" s="16">
        <f t="shared" si="130"/>
        <v>0</v>
      </c>
      <c r="K369" s="16">
        <f t="shared" si="130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30"/>
        <v>3000</v>
      </c>
      <c r="H370" s="16"/>
      <c r="I370" s="20">
        <f t="shared" si="121"/>
        <v>3000</v>
      </c>
      <c r="J370" s="16">
        <f t="shared" si="130"/>
        <v>0</v>
      </c>
      <c r="K370" s="16">
        <f t="shared" si="130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21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31">G373</f>
        <v>4836.8</v>
      </c>
      <c r="H372" s="16"/>
      <c r="I372" s="20">
        <f t="shared" si="121"/>
        <v>4836.8</v>
      </c>
      <c r="J372" s="16">
        <f t="shared" si="131"/>
        <v>0</v>
      </c>
      <c r="K372" s="16">
        <f t="shared" si="131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31"/>
        <v>4836.8</v>
      </c>
      <c r="H373" s="16"/>
      <c r="I373" s="20">
        <f t="shared" si="121"/>
        <v>4836.8</v>
      </c>
      <c r="J373" s="16">
        <f t="shared" si="131"/>
        <v>0</v>
      </c>
      <c r="K373" s="16">
        <f t="shared" si="131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4836.8</v>
      </c>
      <c r="H374" s="182"/>
      <c r="I374" s="20">
        <f t="shared" si="121"/>
        <v>4836.8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12196</v>
      </c>
      <c r="H375" s="16"/>
      <c r="I375" s="20">
        <f t="shared" si="121"/>
        <v>12196</v>
      </c>
      <c r="J375" s="16">
        <f t="shared" ref="J375:K375" si="132">J376+J380+J384+J388</f>
        <v>0</v>
      </c>
      <c r="K375" s="16">
        <f t="shared" si="132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5125.3</v>
      </c>
      <c r="H376" s="16"/>
      <c r="I376" s="20">
        <f t="shared" si="121"/>
        <v>5125.3</v>
      </c>
      <c r="J376" s="16">
        <f t="shared" ref="G376:K378" si="133">J377</f>
        <v>0</v>
      </c>
      <c r="K376" s="16">
        <f t="shared" si="133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3"/>
        <v>5125.3</v>
      </c>
      <c r="H377" s="16"/>
      <c r="I377" s="20">
        <f t="shared" si="121"/>
        <v>5125.3</v>
      </c>
      <c r="J377" s="16">
        <f t="shared" si="133"/>
        <v>0</v>
      </c>
      <c r="K377" s="16">
        <f t="shared" si="133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3"/>
        <v>5125.3</v>
      </c>
      <c r="H378" s="16"/>
      <c r="I378" s="20">
        <f t="shared" si="121"/>
        <v>5125.3</v>
      </c>
      <c r="J378" s="16">
        <f t="shared" si="133"/>
        <v>0</v>
      </c>
      <c r="K378" s="16">
        <f t="shared" si="133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5125.3</v>
      </c>
      <c r="H379" s="160"/>
      <c r="I379" s="20">
        <f t="shared" si="121"/>
        <v>5125.3</v>
      </c>
      <c r="J379" s="26"/>
      <c r="K379" s="26"/>
    </row>
    <row r="380" spans="1:11" ht="24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4">G381</f>
        <v>70.7</v>
      </c>
      <c r="H380" s="16"/>
      <c r="I380" s="20">
        <f t="shared" si="121"/>
        <v>70.7</v>
      </c>
      <c r="J380" s="16">
        <f t="shared" si="134"/>
        <v>0</v>
      </c>
      <c r="K380" s="16">
        <f t="shared" si="134"/>
        <v>0</v>
      </c>
    </row>
    <row r="381" spans="1:11" ht="21.75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4"/>
        <v>70.7</v>
      </c>
      <c r="H381" s="16"/>
      <c r="I381" s="20">
        <f t="shared" si="121"/>
        <v>70.7</v>
      </c>
      <c r="J381" s="16">
        <f t="shared" si="134"/>
        <v>0</v>
      </c>
      <c r="K381" s="16">
        <f t="shared" si="134"/>
        <v>0</v>
      </c>
    </row>
    <row r="382" spans="1:11" ht="24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4"/>
        <v>70.7</v>
      </c>
      <c r="H382" s="16"/>
      <c r="I382" s="20">
        <f t="shared" si="121"/>
        <v>70.7</v>
      </c>
      <c r="J382" s="16">
        <f t="shared" si="134"/>
        <v>0</v>
      </c>
      <c r="K382" s="16">
        <f t="shared" si="134"/>
        <v>0</v>
      </c>
    </row>
    <row r="383" spans="1:1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70.7</v>
      </c>
      <c r="H383" s="19"/>
      <c r="I383" s="20">
        <f t="shared" si="121"/>
        <v>70.7</v>
      </c>
      <c r="J383" s="20"/>
      <c r="K383" s="26"/>
    </row>
    <row r="384" spans="1:11" ht="36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5">G385</f>
        <v>7000</v>
      </c>
      <c r="H384" s="16"/>
      <c r="I384" s="20">
        <f t="shared" si="121"/>
        <v>7000</v>
      </c>
      <c r="J384" s="16">
        <f t="shared" si="135"/>
        <v>0</v>
      </c>
      <c r="K384" s="16">
        <f t="shared" si="135"/>
        <v>0</v>
      </c>
    </row>
    <row r="385" spans="1:11" ht="26.25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5"/>
        <v>7000</v>
      </c>
      <c r="H385" s="16"/>
      <c r="I385" s="20">
        <f t="shared" si="121"/>
        <v>7000</v>
      </c>
      <c r="J385" s="16">
        <f t="shared" si="135"/>
        <v>0</v>
      </c>
      <c r="K385" s="16">
        <f t="shared" si="135"/>
        <v>0</v>
      </c>
    </row>
    <row r="386" spans="1:11" ht="24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5"/>
        <v>7000</v>
      </c>
      <c r="H386" s="16"/>
      <c r="I386" s="20">
        <f t="shared" si="121"/>
        <v>7000</v>
      </c>
      <c r="J386" s="16">
        <f t="shared" si="135"/>
        <v>0</v>
      </c>
      <c r="K386" s="16">
        <f t="shared" si="135"/>
        <v>0</v>
      </c>
    </row>
    <row r="387" spans="1:1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7000</v>
      </c>
      <c r="H387" s="16"/>
      <c r="I387" s="20">
        <f t="shared" si="121"/>
        <v>7000</v>
      </c>
      <c r="J387" s="20"/>
      <c r="K387" s="19"/>
    </row>
    <row r="388" spans="1:11" ht="107.25" hidden="1" customHeight="1">
      <c r="A388" s="56" t="s">
        <v>171</v>
      </c>
      <c r="B388" s="31" t="s">
        <v>146</v>
      </c>
      <c r="C388" s="31" t="s">
        <v>152</v>
      </c>
      <c r="D388" s="38" t="s">
        <v>172</v>
      </c>
      <c r="E388" s="31"/>
      <c r="F388" s="31"/>
      <c r="G388" s="16">
        <f t="shared" ref="G388:J391" si="136">G389</f>
        <v>0</v>
      </c>
      <c r="H388" s="16"/>
      <c r="I388" s="20">
        <f t="shared" si="121"/>
        <v>0</v>
      </c>
      <c r="J388" s="16">
        <f t="shared" si="136"/>
        <v>0</v>
      </c>
      <c r="K388" s="26"/>
    </row>
    <row r="389" spans="1:11" hidden="1">
      <c r="A389" s="55" t="s">
        <v>133</v>
      </c>
      <c r="B389" s="31" t="s">
        <v>146</v>
      </c>
      <c r="C389" s="31" t="s">
        <v>152</v>
      </c>
      <c r="D389" s="38" t="s">
        <v>173</v>
      </c>
      <c r="E389" s="31"/>
      <c r="F389" s="31"/>
      <c r="G389" s="16">
        <f t="shared" si="136"/>
        <v>0</v>
      </c>
      <c r="H389" s="16"/>
      <c r="I389" s="20">
        <f t="shared" si="121"/>
        <v>0</v>
      </c>
      <c r="J389" s="16">
        <f t="shared" si="136"/>
        <v>0</v>
      </c>
      <c r="K389" s="26"/>
    </row>
    <row r="390" spans="1:11" ht="25.5" hidden="1">
      <c r="A390" s="44" t="s">
        <v>165</v>
      </c>
      <c r="B390" s="31" t="s">
        <v>146</v>
      </c>
      <c r="C390" s="31" t="s">
        <v>152</v>
      </c>
      <c r="D390" s="38" t="s">
        <v>173</v>
      </c>
      <c r="E390" s="31" t="s">
        <v>45</v>
      </c>
      <c r="F390" s="31"/>
      <c r="G390" s="16">
        <f t="shared" si="136"/>
        <v>0</v>
      </c>
      <c r="H390" s="16"/>
      <c r="I390" s="20">
        <f t="shared" si="121"/>
        <v>0</v>
      </c>
      <c r="J390" s="16">
        <f t="shared" si="136"/>
        <v>0</v>
      </c>
      <c r="K390" s="26"/>
    </row>
    <row r="391" spans="1:11" ht="25.5" hidden="1">
      <c r="A391" s="44" t="s">
        <v>174</v>
      </c>
      <c r="B391" s="31" t="s">
        <v>146</v>
      </c>
      <c r="C391" s="31" t="s">
        <v>152</v>
      </c>
      <c r="D391" s="38" t="s">
        <v>173</v>
      </c>
      <c r="E391" s="31" t="s">
        <v>53</v>
      </c>
      <c r="F391" s="31"/>
      <c r="G391" s="16">
        <f t="shared" si="136"/>
        <v>0</v>
      </c>
      <c r="H391" s="16"/>
      <c r="I391" s="20">
        <f t="shared" si="121"/>
        <v>0</v>
      </c>
      <c r="J391" s="16">
        <f t="shared" si="136"/>
        <v>0</v>
      </c>
      <c r="K391" s="26"/>
    </row>
    <row r="392" spans="1:11" hidden="1">
      <c r="A392" s="55" t="s">
        <v>175</v>
      </c>
      <c r="B392" s="31" t="s">
        <v>146</v>
      </c>
      <c r="C392" s="31" t="s">
        <v>152</v>
      </c>
      <c r="D392" s="38" t="s">
        <v>173</v>
      </c>
      <c r="E392" s="31" t="s">
        <v>53</v>
      </c>
      <c r="F392" s="31" t="s">
        <v>17</v>
      </c>
      <c r="G392" s="16"/>
      <c r="H392" s="16"/>
      <c r="I392" s="20">
        <f t="shared" si="121"/>
        <v>0</v>
      </c>
      <c r="J392" s="20"/>
      <c r="K392" s="26"/>
    </row>
    <row r="393" spans="1:11" s="57" customFormat="1" ht="36.75" customHeight="1">
      <c r="A393" s="49" t="s">
        <v>176</v>
      </c>
      <c r="B393" s="31" t="s">
        <v>146</v>
      </c>
      <c r="C393" s="31" t="s">
        <v>152</v>
      </c>
      <c r="D393" s="31" t="s">
        <v>177</v>
      </c>
      <c r="E393" s="31"/>
      <c r="F393" s="31"/>
      <c r="G393" s="16">
        <f t="shared" ref="G393:K396" si="137">G394</f>
        <v>41</v>
      </c>
      <c r="H393" s="16"/>
      <c r="I393" s="20">
        <f t="shared" si="121"/>
        <v>41</v>
      </c>
      <c r="J393" s="16">
        <f t="shared" si="137"/>
        <v>0</v>
      </c>
      <c r="K393" s="16">
        <f t="shared" si="137"/>
        <v>0</v>
      </c>
    </row>
    <row r="394" spans="1:11">
      <c r="A394" s="54" t="s">
        <v>133</v>
      </c>
      <c r="B394" s="31" t="s">
        <v>146</v>
      </c>
      <c r="C394" s="31" t="s">
        <v>152</v>
      </c>
      <c r="D394" s="31" t="s">
        <v>178</v>
      </c>
      <c r="E394" s="31"/>
      <c r="F394" s="31"/>
      <c r="G394" s="16">
        <f t="shared" si="137"/>
        <v>41</v>
      </c>
      <c r="H394" s="16"/>
      <c r="I394" s="20">
        <f t="shared" si="121"/>
        <v>41</v>
      </c>
      <c r="J394" s="16">
        <f t="shared" si="137"/>
        <v>0</v>
      </c>
      <c r="K394" s="16">
        <f t="shared" si="137"/>
        <v>0</v>
      </c>
    </row>
    <row r="395" spans="1:11" ht="24.75" customHeight="1">
      <c r="A395" s="27" t="s">
        <v>165</v>
      </c>
      <c r="B395" s="31" t="s">
        <v>146</v>
      </c>
      <c r="C395" s="31" t="s">
        <v>152</v>
      </c>
      <c r="D395" s="31" t="s">
        <v>178</v>
      </c>
      <c r="E395" s="31" t="s">
        <v>45</v>
      </c>
      <c r="F395" s="31"/>
      <c r="G395" s="16">
        <f t="shared" si="137"/>
        <v>41</v>
      </c>
      <c r="H395" s="16"/>
      <c r="I395" s="20">
        <f t="shared" si="121"/>
        <v>41</v>
      </c>
      <c r="J395" s="16">
        <f t="shared" si="137"/>
        <v>0</v>
      </c>
      <c r="K395" s="16">
        <f t="shared" si="137"/>
        <v>0</v>
      </c>
    </row>
    <row r="396" spans="1:11" ht="24.75" customHeight="1">
      <c r="A396" s="27" t="s">
        <v>155</v>
      </c>
      <c r="B396" s="31" t="s">
        <v>146</v>
      </c>
      <c r="C396" s="31" t="s">
        <v>152</v>
      </c>
      <c r="D396" s="31" t="s">
        <v>178</v>
      </c>
      <c r="E396" s="31" t="s">
        <v>53</v>
      </c>
      <c r="F396" s="31"/>
      <c r="G396" s="16">
        <f t="shared" si="137"/>
        <v>41</v>
      </c>
      <c r="H396" s="16"/>
      <c r="I396" s="20">
        <f t="shared" si="121"/>
        <v>41</v>
      </c>
      <c r="J396" s="16">
        <f t="shared" si="137"/>
        <v>0</v>
      </c>
      <c r="K396" s="16">
        <f t="shared" si="137"/>
        <v>0</v>
      </c>
    </row>
    <row r="397" spans="1:11">
      <c r="A397" s="49" t="s">
        <v>16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 t="s">
        <v>17</v>
      </c>
      <c r="G397" s="16">
        <v>41</v>
      </c>
      <c r="H397" s="16"/>
      <c r="I397" s="20">
        <f t="shared" si="121"/>
        <v>41</v>
      </c>
      <c r="J397" s="20"/>
      <c r="K397" s="19"/>
    </row>
    <row r="398" spans="1:11" ht="25.5">
      <c r="A398" s="132" t="s">
        <v>25</v>
      </c>
      <c r="B398" s="144" t="s">
        <v>146</v>
      </c>
      <c r="C398" s="144" t="s">
        <v>152</v>
      </c>
      <c r="D398" s="144" t="s">
        <v>26</v>
      </c>
      <c r="E398" s="143"/>
      <c r="F398" s="143"/>
      <c r="G398" s="16">
        <f>G399+G406+G423+G427+G410+G414</f>
        <v>300</v>
      </c>
      <c r="H398" s="16"/>
      <c r="I398" s="20">
        <f t="shared" si="121"/>
        <v>300</v>
      </c>
      <c r="J398" s="16">
        <f>J399+J406+J423+J427+J410+J414</f>
        <v>20692.5</v>
      </c>
      <c r="K398" s="16">
        <f t="shared" ref="K398" si="138">K399+K406+K423+K427+K410+K414</f>
        <v>21176.9</v>
      </c>
    </row>
    <row r="399" spans="1:11" ht="25.5">
      <c r="A399" s="161" t="s">
        <v>583</v>
      </c>
      <c r="B399" s="144" t="s">
        <v>146</v>
      </c>
      <c r="C399" s="144" t="s">
        <v>152</v>
      </c>
      <c r="D399" s="144" t="s">
        <v>588</v>
      </c>
      <c r="E399" s="144"/>
      <c r="F399" s="144"/>
      <c r="G399" s="16">
        <f>G400+G403</f>
        <v>0</v>
      </c>
      <c r="H399" s="16"/>
      <c r="I399" s="20">
        <f t="shared" si="121"/>
        <v>0</v>
      </c>
      <c r="J399" s="16">
        <f>J400+J403</f>
        <v>7081</v>
      </c>
      <c r="K399" s="16">
        <f t="shared" ref="K399" si="139">K400+K403</f>
        <v>7081</v>
      </c>
    </row>
    <row r="400" spans="1:11" ht="25.5">
      <c r="A400" s="152" t="s">
        <v>165</v>
      </c>
      <c r="B400" s="144" t="s">
        <v>146</v>
      </c>
      <c r="C400" s="144" t="s">
        <v>152</v>
      </c>
      <c r="D400" s="144" t="s">
        <v>588</v>
      </c>
      <c r="E400" s="144" t="s">
        <v>45</v>
      </c>
      <c r="F400" s="144"/>
      <c r="G400" s="16">
        <f t="shared" ref="G400:G401" si="140">G401+G404</f>
        <v>0</v>
      </c>
      <c r="H400" s="16"/>
      <c r="I400" s="20">
        <f t="shared" si="121"/>
        <v>0</v>
      </c>
      <c r="J400" s="16">
        <f t="shared" ref="J400:K401" si="141">J401</f>
        <v>3000</v>
      </c>
      <c r="K400" s="16">
        <f t="shared" si="141"/>
        <v>3000</v>
      </c>
    </row>
    <row r="401" spans="1:11" ht="25.5">
      <c r="A401" s="152" t="s">
        <v>174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si="140"/>
        <v>0</v>
      </c>
      <c r="H401" s="16"/>
      <c r="I401" s="20">
        <f t="shared" si="121"/>
        <v>0</v>
      </c>
      <c r="J401" s="16">
        <f t="shared" si="141"/>
        <v>3000</v>
      </c>
      <c r="K401" s="16">
        <f t="shared" si="141"/>
        <v>3000</v>
      </c>
    </row>
    <row r="402" spans="1:11">
      <c r="A402" s="135" t="s">
        <v>175</v>
      </c>
      <c r="B402" s="144" t="s">
        <v>146</v>
      </c>
      <c r="C402" s="144" t="s">
        <v>152</v>
      </c>
      <c r="D402" s="144" t="s">
        <v>588</v>
      </c>
      <c r="E402" s="143" t="s">
        <v>53</v>
      </c>
      <c r="F402" s="143" t="s">
        <v>17</v>
      </c>
      <c r="G402" s="16"/>
      <c r="H402" s="16"/>
      <c r="I402" s="20">
        <f t="shared" si="121"/>
        <v>0</v>
      </c>
      <c r="J402" s="19">
        <v>3000</v>
      </c>
      <c r="K402" s="19">
        <v>3000</v>
      </c>
    </row>
    <row r="403" spans="1:11">
      <c r="A403" s="55" t="s">
        <v>122</v>
      </c>
      <c r="B403" s="31" t="s">
        <v>146</v>
      </c>
      <c r="C403" s="31" t="s">
        <v>152</v>
      </c>
      <c r="D403" s="179">
        <v>6500082132</v>
      </c>
      <c r="E403" s="31" t="s">
        <v>123</v>
      </c>
      <c r="F403" s="31"/>
      <c r="G403" s="16">
        <f>G404</f>
        <v>0</v>
      </c>
      <c r="H403" s="16"/>
      <c r="I403" s="20">
        <f t="shared" si="121"/>
        <v>0</v>
      </c>
      <c r="J403" s="16">
        <f t="shared" ref="J403:K404" si="142">J404</f>
        <v>4081</v>
      </c>
      <c r="K403" s="16">
        <f t="shared" si="142"/>
        <v>4081</v>
      </c>
    </row>
    <row r="404" spans="1:11">
      <c r="A404" s="55" t="s">
        <v>161</v>
      </c>
      <c r="B404" s="31" t="s">
        <v>146</v>
      </c>
      <c r="C404" s="31" t="s">
        <v>152</v>
      </c>
      <c r="D404" s="179">
        <v>6500082132</v>
      </c>
      <c r="E404" s="31" t="s">
        <v>162</v>
      </c>
      <c r="F404" s="31"/>
      <c r="G404" s="16">
        <f>G405</f>
        <v>0</v>
      </c>
      <c r="H404" s="16"/>
      <c r="I404" s="20">
        <f t="shared" si="121"/>
        <v>0</v>
      </c>
      <c r="J404" s="16">
        <f t="shared" si="142"/>
        <v>4081</v>
      </c>
      <c r="K404" s="16">
        <f t="shared" si="142"/>
        <v>4081</v>
      </c>
    </row>
    <row r="405" spans="1:11">
      <c r="A405" s="55" t="s">
        <v>16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 t="s">
        <v>17</v>
      </c>
      <c r="G405" s="16"/>
      <c r="H405" s="16"/>
      <c r="I405" s="20">
        <f t="shared" ref="I405:I472" si="143">G405+H405</f>
        <v>0</v>
      </c>
      <c r="J405" s="20">
        <v>4081</v>
      </c>
      <c r="K405" s="19">
        <v>4081</v>
      </c>
    </row>
    <row r="406" spans="1:11" ht="25.5">
      <c r="A406" s="135" t="s">
        <v>584</v>
      </c>
      <c r="B406" s="144" t="s">
        <v>146</v>
      </c>
      <c r="C406" s="144" t="s">
        <v>152</v>
      </c>
      <c r="D406" s="144" t="s">
        <v>154</v>
      </c>
      <c r="E406" s="143"/>
      <c r="F406" s="143"/>
      <c r="G406" s="16">
        <f>G407</f>
        <v>0</v>
      </c>
      <c r="H406" s="16"/>
      <c r="I406" s="20">
        <f t="shared" si="143"/>
        <v>0</v>
      </c>
      <c r="J406" s="16">
        <f t="shared" ref="J406:K408" si="144">J407</f>
        <v>6199.8</v>
      </c>
      <c r="K406" s="16">
        <f t="shared" si="144"/>
        <v>6684.2</v>
      </c>
    </row>
    <row r="407" spans="1:11" ht="25.5">
      <c r="A407" s="152" t="s">
        <v>165</v>
      </c>
      <c r="B407" s="144" t="s">
        <v>146</v>
      </c>
      <c r="C407" s="144" t="s">
        <v>152</v>
      </c>
      <c r="D407" s="144" t="s">
        <v>154</v>
      </c>
      <c r="E407" s="144" t="s">
        <v>45</v>
      </c>
      <c r="F407" s="143"/>
      <c r="G407" s="16">
        <f>G408</f>
        <v>0</v>
      </c>
      <c r="H407" s="16"/>
      <c r="I407" s="20">
        <f t="shared" si="143"/>
        <v>0</v>
      </c>
      <c r="J407" s="16">
        <f t="shared" si="144"/>
        <v>6199.8</v>
      </c>
      <c r="K407" s="16">
        <f t="shared" si="144"/>
        <v>6684.2</v>
      </c>
    </row>
    <row r="408" spans="1:11" ht="25.5">
      <c r="A408" s="152" t="s">
        <v>174</v>
      </c>
      <c r="B408" s="144" t="s">
        <v>146</v>
      </c>
      <c r="C408" s="144" t="s">
        <v>152</v>
      </c>
      <c r="D408" s="144" t="s">
        <v>154</v>
      </c>
      <c r="E408" s="144" t="s">
        <v>53</v>
      </c>
      <c r="F408" s="143"/>
      <c r="G408" s="16">
        <f>G409</f>
        <v>0</v>
      </c>
      <c r="H408" s="16"/>
      <c r="I408" s="20">
        <f t="shared" si="143"/>
        <v>0</v>
      </c>
      <c r="J408" s="16">
        <f t="shared" si="144"/>
        <v>6199.8</v>
      </c>
      <c r="K408" s="16">
        <f t="shared" si="144"/>
        <v>6684.2</v>
      </c>
    </row>
    <row r="409" spans="1:11">
      <c r="A409" s="135" t="s">
        <v>16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 t="s">
        <v>17</v>
      </c>
      <c r="G409" s="16"/>
      <c r="H409" s="16"/>
      <c r="I409" s="20">
        <f t="shared" si="143"/>
        <v>0</v>
      </c>
      <c r="J409" s="26">
        <v>6199.8</v>
      </c>
      <c r="K409" s="19">
        <v>6684.2</v>
      </c>
    </row>
    <row r="410" spans="1:11" ht="38.25">
      <c r="A410" s="135" t="s">
        <v>585</v>
      </c>
      <c r="B410" s="144" t="s">
        <v>146</v>
      </c>
      <c r="C410" s="144" t="s">
        <v>152</v>
      </c>
      <c r="D410" s="144" t="s">
        <v>614</v>
      </c>
      <c r="E410" s="144"/>
      <c r="F410" s="143"/>
      <c r="G410" s="16">
        <f>G411</f>
        <v>0</v>
      </c>
      <c r="H410" s="16"/>
      <c r="I410" s="20">
        <f t="shared" si="143"/>
        <v>0</v>
      </c>
      <c r="J410" s="16">
        <f t="shared" ref="J410:K412" si="145">J411</f>
        <v>70.7</v>
      </c>
      <c r="K410" s="16">
        <f t="shared" si="145"/>
        <v>70.7</v>
      </c>
    </row>
    <row r="411" spans="1:11" ht="25.5">
      <c r="A411" s="152" t="s">
        <v>165</v>
      </c>
      <c r="B411" s="144" t="s">
        <v>146</v>
      </c>
      <c r="C411" s="144" t="s">
        <v>152</v>
      </c>
      <c r="D411" s="144" t="s">
        <v>614</v>
      </c>
      <c r="E411" s="144" t="s">
        <v>45</v>
      </c>
      <c r="F411" s="143"/>
      <c r="G411" s="16">
        <f>G412</f>
        <v>0</v>
      </c>
      <c r="H411" s="16"/>
      <c r="I411" s="20">
        <f t="shared" si="143"/>
        <v>0</v>
      </c>
      <c r="J411" s="16">
        <f t="shared" si="145"/>
        <v>70.7</v>
      </c>
      <c r="K411" s="16">
        <f t="shared" si="145"/>
        <v>70.7</v>
      </c>
    </row>
    <row r="412" spans="1:11" ht="25.5">
      <c r="A412" s="162" t="s">
        <v>174</v>
      </c>
      <c r="B412" s="144" t="s">
        <v>146</v>
      </c>
      <c r="C412" s="144" t="s">
        <v>152</v>
      </c>
      <c r="D412" s="144" t="s">
        <v>614</v>
      </c>
      <c r="E412" s="144" t="s">
        <v>53</v>
      </c>
      <c r="F412" s="143"/>
      <c r="G412" s="16">
        <f>G413</f>
        <v>0</v>
      </c>
      <c r="H412" s="16"/>
      <c r="I412" s="20">
        <f t="shared" si="143"/>
        <v>0</v>
      </c>
      <c r="J412" s="16">
        <f t="shared" si="145"/>
        <v>70.7</v>
      </c>
      <c r="K412" s="16">
        <f t="shared" si="145"/>
        <v>70.7</v>
      </c>
    </row>
    <row r="413" spans="1:11">
      <c r="A413" s="135" t="s">
        <v>16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 t="s">
        <v>17</v>
      </c>
      <c r="G413" s="16"/>
      <c r="H413" s="16"/>
      <c r="I413" s="20">
        <f t="shared" si="143"/>
        <v>0</v>
      </c>
      <c r="J413" s="20">
        <v>70.7</v>
      </c>
      <c r="K413" s="19">
        <v>70.7</v>
      </c>
    </row>
    <row r="414" spans="1:11" ht="38.25">
      <c r="A414" s="135" t="s">
        <v>586</v>
      </c>
      <c r="B414" s="144" t="s">
        <v>146</v>
      </c>
      <c r="C414" s="144" t="s">
        <v>152</v>
      </c>
      <c r="D414" s="144" t="s">
        <v>615</v>
      </c>
      <c r="E414" s="144"/>
      <c r="F414" s="143"/>
      <c r="G414" s="16">
        <f>G415</f>
        <v>0</v>
      </c>
      <c r="H414" s="16"/>
      <c r="I414" s="20">
        <f t="shared" si="143"/>
        <v>0</v>
      </c>
      <c r="J414" s="16">
        <f t="shared" ref="J414:K416" si="146">J415</f>
        <v>7000</v>
      </c>
      <c r="K414" s="16">
        <f t="shared" si="146"/>
        <v>7000</v>
      </c>
    </row>
    <row r="415" spans="1:11" ht="25.5">
      <c r="A415" s="152" t="s">
        <v>165</v>
      </c>
      <c r="B415" s="144" t="s">
        <v>146</v>
      </c>
      <c r="C415" s="144" t="s">
        <v>152</v>
      </c>
      <c r="D415" s="144" t="s">
        <v>615</v>
      </c>
      <c r="E415" s="144" t="s">
        <v>45</v>
      </c>
      <c r="F415" s="143"/>
      <c r="G415" s="16">
        <f>G416</f>
        <v>0</v>
      </c>
      <c r="H415" s="16"/>
      <c r="I415" s="20">
        <f t="shared" si="143"/>
        <v>0</v>
      </c>
      <c r="J415" s="16">
        <f t="shared" si="146"/>
        <v>7000</v>
      </c>
      <c r="K415" s="16">
        <f t="shared" si="146"/>
        <v>7000</v>
      </c>
    </row>
    <row r="416" spans="1:11" ht="25.5">
      <c r="A416" s="152" t="s">
        <v>174</v>
      </c>
      <c r="B416" s="144" t="s">
        <v>146</v>
      </c>
      <c r="C416" s="144" t="s">
        <v>152</v>
      </c>
      <c r="D416" s="144" t="s">
        <v>615</v>
      </c>
      <c r="E416" s="144" t="s">
        <v>53</v>
      </c>
      <c r="F416" s="143"/>
      <c r="G416" s="16">
        <f>G417</f>
        <v>0</v>
      </c>
      <c r="H416" s="16"/>
      <c r="I416" s="20">
        <f t="shared" si="143"/>
        <v>0</v>
      </c>
      <c r="J416" s="16">
        <f t="shared" si="146"/>
        <v>7000</v>
      </c>
      <c r="K416" s="16">
        <f t="shared" si="146"/>
        <v>7000</v>
      </c>
    </row>
    <row r="417" spans="1:11">
      <c r="A417" s="135" t="s">
        <v>110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 t="s">
        <v>10</v>
      </c>
      <c r="G417" s="16"/>
      <c r="H417" s="16"/>
      <c r="I417" s="20">
        <f t="shared" si="143"/>
        <v>0</v>
      </c>
      <c r="J417" s="20">
        <v>7000</v>
      </c>
      <c r="K417" s="19">
        <v>7000</v>
      </c>
    </row>
    <row r="418" spans="1:11" ht="102" hidden="1">
      <c r="A418" s="56" t="s">
        <v>171</v>
      </c>
      <c r="B418" s="144" t="s">
        <v>146</v>
      </c>
      <c r="C418" s="144" t="s">
        <v>152</v>
      </c>
      <c r="D418" s="144" t="s">
        <v>172</v>
      </c>
      <c r="E418" s="144"/>
      <c r="F418" s="143"/>
      <c r="G418" s="16">
        <f>G419</f>
        <v>0</v>
      </c>
      <c r="H418" s="16"/>
      <c r="I418" s="20">
        <f t="shared" si="143"/>
        <v>0</v>
      </c>
      <c r="J418" s="16">
        <f t="shared" ref="J418:K421" si="147">J419</f>
        <v>0</v>
      </c>
      <c r="K418" s="16">
        <f t="shared" si="147"/>
        <v>0</v>
      </c>
    </row>
    <row r="419" spans="1:11" hidden="1">
      <c r="A419" s="135" t="s">
        <v>133</v>
      </c>
      <c r="B419" s="144" t="s">
        <v>146</v>
      </c>
      <c r="C419" s="144" t="s">
        <v>152</v>
      </c>
      <c r="D419" s="144" t="s">
        <v>173</v>
      </c>
      <c r="E419" s="144"/>
      <c r="F419" s="143"/>
      <c r="G419" s="16">
        <f>G420</f>
        <v>0</v>
      </c>
      <c r="H419" s="16"/>
      <c r="I419" s="20">
        <f t="shared" si="143"/>
        <v>0</v>
      </c>
      <c r="J419" s="16">
        <f t="shared" si="147"/>
        <v>0</v>
      </c>
      <c r="K419" s="16">
        <f t="shared" si="147"/>
        <v>0</v>
      </c>
    </row>
    <row r="420" spans="1:11" ht="25.5" hidden="1">
      <c r="A420" s="152" t="s">
        <v>165</v>
      </c>
      <c r="B420" s="144" t="s">
        <v>146</v>
      </c>
      <c r="C420" s="144" t="s">
        <v>152</v>
      </c>
      <c r="D420" s="144" t="s">
        <v>173</v>
      </c>
      <c r="E420" s="144" t="s">
        <v>45</v>
      </c>
      <c r="F420" s="143"/>
      <c r="G420" s="16">
        <f>G421</f>
        <v>0</v>
      </c>
      <c r="H420" s="16"/>
      <c r="I420" s="20">
        <f t="shared" si="143"/>
        <v>0</v>
      </c>
      <c r="J420" s="16">
        <f t="shared" si="147"/>
        <v>0</v>
      </c>
      <c r="K420" s="16">
        <f t="shared" si="147"/>
        <v>0</v>
      </c>
    </row>
    <row r="421" spans="1:11" ht="25.5" hidden="1">
      <c r="A421" s="152" t="s">
        <v>174</v>
      </c>
      <c r="B421" s="144" t="s">
        <v>146</v>
      </c>
      <c r="C421" s="144" t="s">
        <v>152</v>
      </c>
      <c r="D421" s="144" t="s">
        <v>173</v>
      </c>
      <c r="E421" s="144" t="s">
        <v>53</v>
      </c>
      <c r="F421" s="143"/>
      <c r="G421" s="16">
        <f>G422</f>
        <v>0</v>
      </c>
      <c r="H421" s="16"/>
      <c r="I421" s="20">
        <f t="shared" si="143"/>
        <v>0</v>
      </c>
      <c r="J421" s="16">
        <f t="shared" si="147"/>
        <v>0</v>
      </c>
      <c r="K421" s="16">
        <f t="shared" si="147"/>
        <v>0</v>
      </c>
    </row>
    <row r="422" spans="1:11" hidden="1">
      <c r="A422" s="135" t="s">
        <v>175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 t="s">
        <v>17</v>
      </c>
      <c r="G422" s="16"/>
      <c r="H422" s="16"/>
      <c r="I422" s="20">
        <f t="shared" si="143"/>
        <v>0</v>
      </c>
      <c r="J422" s="20"/>
      <c r="K422" s="19"/>
    </row>
    <row r="423" spans="1:11" ht="38.25">
      <c r="A423" s="135" t="s">
        <v>587</v>
      </c>
      <c r="B423" s="144" t="s">
        <v>146</v>
      </c>
      <c r="C423" s="144" t="s">
        <v>152</v>
      </c>
      <c r="D423" s="144" t="s">
        <v>589</v>
      </c>
      <c r="E423" s="143"/>
      <c r="F423" s="143"/>
      <c r="G423" s="16">
        <f>G424</f>
        <v>0</v>
      </c>
      <c r="H423" s="16"/>
      <c r="I423" s="20">
        <f t="shared" si="143"/>
        <v>0</v>
      </c>
      <c r="J423" s="16">
        <f t="shared" ref="J423:K425" si="148">J424</f>
        <v>41</v>
      </c>
      <c r="K423" s="16">
        <f t="shared" si="148"/>
        <v>41</v>
      </c>
    </row>
    <row r="424" spans="1:11" ht="25.5">
      <c r="A424" s="152" t="s">
        <v>165</v>
      </c>
      <c r="B424" s="144" t="s">
        <v>146</v>
      </c>
      <c r="C424" s="144" t="s">
        <v>152</v>
      </c>
      <c r="D424" s="144" t="s">
        <v>589</v>
      </c>
      <c r="E424" s="143" t="s">
        <v>45</v>
      </c>
      <c r="F424" s="143"/>
      <c r="G424" s="16">
        <f t="shared" ref="G424:G425" si="149">G425</f>
        <v>0</v>
      </c>
      <c r="H424" s="16"/>
      <c r="I424" s="20">
        <f t="shared" si="143"/>
        <v>0</v>
      </c>
      <c r="J424" s="16">
        <f t="shared" si="148"/>
        <v>41</v>
      </c>
      <c r="K424" s="16">
        <f t="shared" si="148"/>
        <v>41</v>
      </c>
    </row>
    <row r="425" spans="1:11" ht="25.5">
      <c r="A425" s="152" t="s">
        <v>174</v>
      </c>
      <c r="B425" s="144" t="s">
        <v>146</v>
      </c>
      <c r="C425" s="144" t="s">
        <v>152</v>
      </c>
      <c r="D425" s="144" t="s">
        <v>589</v>
      </c>
      <c r="E425" s="143" t="s">
        <v>53</v>
      </c>
      <c r="F425" s="143"/>
      <c r="G425" s="16">
        <f t="shared" si="149"/>
        <v>0</v>
      </c>
      <c r="H425" s="16"/>
      <c r="I425" s="20">
        <f t="shared" si="143"/>
        <v>0</v>
      </c>
      <c r="J425" s="16">
        <f t="shared" si="148"/>
        <v>41</v>
      </c>
      <c r="K425" s="16">
        <f t="shared" si="148"/>
        <v>41</v>
      </c>
    </row>
    <row r="426" spans="1:11">
      <c r="A426" s="135" t="s">
        <v>175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 t="s">
        <v>17</v>
      </c>
      <c r="G426" s="16"/>
      <c r="H426" s="16"/>
      <c r="I426" s="20">
        <f t="shared" si="143"/>
        <v>0</v>
      </c>
      <c r="J426" s="20">
        <v>41</v>
      </c>
      <c r="K426" s="19">
        <v>41</v>
      </c>
    </row>
    <row r="427" spans="1:11" ht="25.5" customHeight="1">
      <c r="A427" s="163" t="s">
        <v>153</v>
      </c>
      <c r="B427" s="45" t="s">
        <v>146</v>
      </c>
      <c r="C427" s="45" t="s">
        <v>152</v>
      </c>
      <c r="D427" s="45" t="s">
        <v>154</v>
      </c>
      <c r="E427" s="45"/>
      <c r="F427" s="45"/>
      <c r="G427" s="16">
        <f>G428</f>
        <v>300</v>
      </c>
      <c r="H427" s="16"/>
      <c r="I427" s="20">
        <f t="shared" si="143"/>
        <v>300</v>
      </c>
      <c r="J427" s="16">
        <f t="shared" ref="J427:K429" si="150">J428</f>
        <v>300</v>
      </c>
      <c r="K427" s="16">
        <f t="shared" si="150"/>
        <v>300</v>
      </c>
    </row>
    <row r="428" spans="1:11" ht="25.5">
      <c r="A428" s="50" t="s">
        <v>44</v>
      </c>
      <c r="B428" s="45" t="s">
        <v>146</v>
      </c>
      <c r="C428" s="45" t="s">
        <v>152</v>
      </c>
      <c r="D428" s="45" t="s">
        <v>154</v>
      </c>
      <c r="E428" s="45">
        <v>200</v>
      </c>
      <c r="F428" s="45"/>
      <c r="G428" s="16">
        <f>G429</f>
        <v>300</v>
      </c>
      <c r="H428" s="16"/>
      <c r="I428" s="20">
        <f t="shared" si="143"/>
        <v>300</v>
      </c>
      <c r="J428" s="16">
        <f t="shared" si="150"/>
        <v>300</v>
      </c>
      <c r="K428" s="16">
        <f t="shared" si="150"/>
        <v>300</v>
      </c>
    </row>
    <row r="429" spans="1:11" ht="25.5">
      <c r="A429" s="50" t="s">
        <v>155</v>
      </c>
      <c r="B429" s="45" t="s">
        <v>146</v>
      </c>
      <c r="C429" s="45" t="s">
        <v>152</v>
      </c>
      <c r="D429" s="45" t="s">
        <v>154</v>
      </c>
      <c r="E429" s="45">
        <v>240</v>
      </c>
      <c r="F429" s="45"/>
      <c r="G429" s="16">
        <f>G430</f>
        <v>300</v>
      </c>
      <c r="H429" s="16"/>
      <c r="I429" s="20">
        <f t="shared" si="143"/>
        <v>300</v>
      </c>
      <c r="J429" s="16">
        <f t="shared" si="150"/>
        <v>300</v>
      </c>
      <c r="K429" s="16">
        <f t="shared" si="150"/>
        <v>300</v>
      </c>
    </row>
    <row r="430" spans="1:11">
      <c r="A430" s="51" t="s">
        <v>16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>
        <v>1</v>
      </c>
      <c r="G430" s="16">
        <v>300</v>
      </c>
      <c r="H430" s="16"/>
      <c r="I430" s="20">
        <f t="shared" si="143"/>
        <v>300</v>
      </c>
      <c r="J430" s="20">
        <v>300</v>
      </c>
      <c r="K430" s="19">
        <v>300</v>
      </c>
    </row>
    <row r="431" spans="1:11" ht="24">
      <c r="A431" s="13" t="s">
        <v>179</v>
      </c>
      <c r="B431" s="14" t="s">
        <v>146</v>
      </c>
      <c r="C431" s="14" t="s">
        <v>180</v>
      </c>
      <c r="D431" s="14"/>
      <c r="E431" s="14"/>
      <c r="F431" s="14"/>
      <c r="G431" s="15">
        <f t="shared" ref="G431:K431" si="151">G432+G438</f>
        <v>105</v>
      </c>
      <c r="H431" s="15">
        <f t="shared" ref="H431" si="152">H432+H438</f>
        <v>100</v>
      </c>
      <c r="I431" s="12">
        <f t="shared" si="143"/>
        <v>205</v>
      </c>
      <c r="J431" s="15">
        <f t="shared" si="151"/>
        <v>105</v>
      </c>
      <c r="K431" s="15">
        <f t="shared" si="151"/>
        <v>105</v>
      </c>
    </row>
    <row r="432" spans="1:11" ht="48" hidden="1">
      <c r="A432" s="17" t="s">
        <v>181</v>
      </c>
      <c r="B432" s="18" t="s">
        <v>146</v>
      </c>
      <c r="C432" s="18" t="s">
        <v>180</v>
      </c>
      <c r="D432" s="31" t="s">
        <v>182</v>
      </c>
      <c r="E432" s="18"/>
      <c r="F432" s="18"/>
      <c r="G432" s="16">
        <f>G435</f>
        <v>0</v>
      </c>
      <c r="H432" s="16">
        <f>H435</f>
        <v>0</v>
      </c>
      <c r="I432" s="20">
        <f t="shared" si="143"/>
        <v>0</v>
      </c>
      <c r="J432" s="16">
        <f>J435</f>
        <v>0</v>
      </c>
      <c r="K432" s="26"/>
    </row>
    <row r="433" spans="1:14" ht="35.25" hidden="1" customHeight="1">
      <c r="A433" s="17" t="s">
        <v>183</v>
      </c>
      <c r="B433" s="18" t="s">
        <v>146</v>
      </c>
      <c r="C433" s="18" t="s">
        <v>180</v>
      </c>
      <c r="D433" s="31" t="s">
        <v>184</v>
      </c>
      <c r="E433" s="18"/>
      <c r="F433" s="18"/>
      <c r="G433" s="16">
        <f t="shared" ref="G433:J436" si="153">G434</f>
        <v>0</v>
      </c>
      <c r="H433" s="16">
        <f t="shared" si="153"/>
        <v>0</v>
      </c>
      <c r="I433" s="20">
        <f t="shared" si="143"/>
        <v>0</v>
      </c>
      <c r="J433" s="16">
        <f t="shared" si="153"/>
        <v>0</v>
      </c>
      <c r="K433" s="26"/>
    </row>
    <row r="434" spans="1:14" hidden="1">
      <c r="A434" s="17" t="s">
        <v>133</v>
      </c>
      <c r="B434" s="18" t="s">
        <v>146</v>
      </c>
      <c r="C434" s="18" t="s">
        <v>180</v>
      </c>
      <c r="D434" s="31" t="s">
        <v>185</v>
      </c>
      <c r="E434" s="18"/>
      <c r="F434" s="18"/>
      <c r="G434" s="16">
        <f t="shared" si="153"/>
        <v>0</v>
      </c>
      <c r="H434" s="16">
        <f t="shared" si="153"/>
        <v>0</v>
      </c>
      <c r="I434" s="20">
        <f t="shared" si="143"/>
        <v>0</v>
      </c>
      <c r="J434" s="16">
        <f t="shared" si="153"/>
        <v>0</v>
      </c>
      <c r="K434" s="26"/>
    </row>
    <row r="435" spans="1:14" ht="25.5" hidden="1" customHeight="1">
      <c r="A435" s="27" t="s">
        <v>186</v>
      </c>
      <c r="B435" s="18" t="s">
        <v>146</v>
      </c>
      <c r="C435" s="18" t="s">
        <v>180</v>
      </c>
      <c r="D435" s="31" t="s">
        <v>185</v>
      </c>
      <c r="E435" s="18" t="s">
        <v>45</v>
      </c>
      <c r="F435" s="35"/>
      <c r="G435" s="37">
        <f t="shared" si="153"/>
        <v>0</v>
      </c>
      <c r="H435" s="37">
        <f t="shared" si="153"/>
        <v>0</v>
      </c>
      <c r="I435" s="20">
        <f t="shared" si="143"/>
        <v>0</v>
      </c>
      <c r="J435" s="37">
        <f t="shared" si="153"/>
        <v>0</v>
      </c>
      <c r="K435" s="26"/>
    </row>
    <row r="436" spans="1:14" ht="24" hidden="1" customHeight="1">
      <c r="A436" s="27" t="s">
        <v>155</v>
      </c>
      <c r="B436" s="18" t="s">
        <v>146</v>
      </c>
      <c r="C436" s="18" t="s">
        <v>180</v>
      </c>
      <c r="D436" s="31" t="s">
        <v>185</v>
      </c>
      <c r="E436" s="18" t="s">
        <v>53</v>
      </c>
      <c r="F436" s="35"/>
      <c r="G436" s="37">
        <f t="shared" si="153"/>
        <v>0</v>
      </c>
      <c r="H436" s="37">
        <f t="shared" si="153"/>
        <v>0</v>
      </c>
      <c r="I436" s="20">
        <f t="shared" si="143"/>
        <v>0</v>
      </c>
      <c r="J436" s="37">
        <f t="shared" si="153"/>
        <v>0</v>
      </c>
      <c r="K436" s="26"/>
    </row>
    <row r="437" spans="1:14" hidden="1">
      <c r="A437" s="17" t="s">
        <v>16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18" t="s">
        <v>17</v>
      </c>
      <c r="G437" s="19"/>
      <c r="H437" s="19"/>
      <c r="I437" s="20">
        <f t="shared" si="143"/>
        <v>0</v>
      </c>
      <c r="J437" s="20"/>
      <c r="K437" s="26"/>
    </row>
    <row r="438" spans="1:14" ht="27" customHeight="1">
      <c r="A438" s="13" t="s">
        <v>25</v>
      </c>
      <c r="B438" s="14" t="s">
        <v>146</v>
      </c>
      <c r="C438" s="14" t="s">
        <v>180</v>
      </c>
      <c r="D438" s="14" t="s">
        <v>187</v>
      </c>
      <c r="E438" s="14"/>
      <c r="F438" s="14"/>
      <c r="G438" s="16">
        <f t="shared" ref="G438:K438" si="154">G439+G443</f>
        <v>105</v>
      </c>
      <c r="H438" s="16">
        <f t="shared" ref="H438" si="155">H439+H443</f>
        <v>100</v>
      </c>
      <c r="I438" s="20">
        <f t="shared" si="143"/>
        <v>205</v>
      </c>
      <c r="J438" s="16">
        <f t="shared" si="154"/>
        <v>105</v>
      </c>
      <c r="K438" s="16">
        <f t="shared" si="154"/>
        <v>105</v>
      </c>
    </row>
    <row r="439" spans="1:14" ht="24">
      <c r="A439" s="49" t="s">
        <v>188</v>
      </c>
      <c r="B439" s="18" t="s">
        <v>146</v>
      </c>
      <c r="C439" s="18" t="s">
        <v>180</v>
      </c>
      <c r="D439" s="31" t="s">
        <v>189</v>
      </c>
      <c r="E439" s="18"/>
      <c r="F439" s="18"/>
      <c r="G439" s="16">
        <f t="shared" ref="G439:K441" si="156">G440</f>
        <v>105</v>
      </c>
      <c r="H439" s="16">
        <f t="shared" si="156"/>
        <v>100</v>
      </c>
      <c r="I439" s="20">
        <f t="shared" si="143"/>
        <v>205</v>
      </c>
      <c r="J439" s="16">
        <f t="shared" si="156"/>
        <v>105</v>
      </c>
      <c r="K439" s="16">
        <f t="shared" si="156"/>
        <v>105</v>
      </c>
    </row>
    <row r="440" spans="1:14" ht="27" customHeight="1">
      <c r="A440" s="27" t="s">
        <v>165</v>
      </c>
      <c r="B440" s="18" t="s">
        <v>146</v>
      </c>
      <c r="C440" s="18" t="s">
        <v>180</v>
      </c>
      <c r="D440" s="31" t="s">
        <v>189</v>
      </c>
      <c r="E440" s="18" t="s">
        <v>45</v>
      </c>
      <c r="F440" s="18"/>
      <c r="G440" s="16">
        <f t="shared" si="156"/>
        <v>105</v>
      </c>
      <c r="H440" s="16">
        <f t="shared" si="156"/>
        <v>100</v>
      </c>
      <c r="I440" s="20">
        <f t="shared" si="143"/>
        <v>205</v>
      </c>
      <c r="J440" s="16">
        <f t="shared" si="156"/>
        <v>105</v>
      </c>
      <c r="K440" s="16">
        <f t="shared" si="156"/>
        <v>105</v>
      </c>
    </row>
    <row r="441" spans="1:14" ht="24" customHeight="1">
      <c r="A441" s="27" t="s">
        <v>174</v>
      </c>
      <c r="B441" s="18" t="s">
        <v>146</v>
      </c>
      <c r="C441" s="18" t="s">
        <v>180</v>
      </c>
      <c r="D441" s="31" t="s">
        <v>189</v>
      </c>
      <c r="E441" s="18" t="s">
        <v>53</v>
      </c>
      <c r="F441" s="18"/>
      <c r="G441" s="16">
        <f t="shared" si="156"/>
        <v>105</v>
      </c>
      <c r="H441" s="16">
        <f t="shared" si="156"/>
        <v>100</v>
      </c>
      <c r="I441" s="20">
        <f t="shared" si="143"/>
        <v>205</v>
      </c>
      <c r="J441" s="16">
        <f t="shared" si="156"/>
        <v>105</v>
      </c>
      <c r="K441" s="16">
        <f t="shared" si="156"/>
        <v>105</v>
      </c>
    </row>
    <row r="442" spans="1:14">
      <c r="A442" s="49" t="s">
        <v>16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 t="s">
        <v>17</v>
      </c>
      <c r="G442" s="19">
        <v>105</v>
      </c>
      <c r="H442" s="19">
        <v>100</v>
      </c>
      <c r="I442" s="20">
        <f t="shared" si="143"/>
        <v>205</v>
      </c>
      <c r="J442" s="20">
        <v>105</v>
      </c>
      <c r="K442" s="19">
        <v>105</v>
      </c>
    </row>
    <row r="443" spans="1:14" ht="25.5" hidden="1">
      <c r="A443" s="23" t="s">
        <v>190</v>
      </c>
      <c r="B443" s="18" t="s">
        <v>146</v>
      </c>
      <c r="C443" s="18" t="s">
        <v>180</v>
      </c>
      <c r="D443" s="38" t="s">
        <v>191</v>
      </c>
      <c r="E443" s="24"/>
      <c r="F443" s="24"/>
      <c r="G443" s="16">
        <f t="shared" ref="G443:J445" si="157">G444</f>
        <v>0</v>
      </c>
      <c r="H443" s="16"/>
      <c r="I443" s="20">
        <f t="shared" si="143"/>
        <v>0</v>
      </c>
      <c r="J443" s="16">
        <f t="shared" si="157"/>
        <v>0</v>
      </c>
      <c r="K443" s="26"/>
    </row>
    <row r="444" spans="1:14" ht="25.5" hidden="1">
      <c r="A444" s="44" t="s">
        <v>186</v>
      </c>
      <c r="B444" s="18" t="s">
        <v>146</v>
      </c>
      <c r="C444" s="18" t="s">
        <v>180</v>
      </c>
      <c r="D444" s="38" t="s">
        <v>191</v>
      </c>
      <c r="E444" s="24" t="s">
        <v>45</v>
      </c>
      <c r="F444" s="24"/>
      <c r="G444" s="16">
        <f t="shared" si="157"/>
        <v>0</v>
      </c>
      <c r="H444" s="16"/>
      <c r="I444" s="20">
        <f t="shared" si="143"/>
        <v>0</v>
      </c>
      <c r="J444" s="16">
        <f t="shared" si="157"/>
        <v>0</v>
      </c>
      <c r="K444" s="26"/>
    </row>
    <row r="445" spans="1:14" ht="25.5" hidden="1">
      <c r="A445" s="44" t="s">
        <v>174</v>
      </c>
      <c r="B445" s="18" t="s">
        <v>146</v>
      </c>
      <c r="C445" s="18" t="s">
        <v>180</v>
      </c>
      <c r="D445" s="38" t="s">
        <v>191</v>
      </c>
      <c r="E445" s="24" t="s">
        <v>53</v>
      </c>
      <c r="F445" s="24"/>
      <c r="G445" s="16">
        <f t="shared" si="157"/>
        <v>0</v>
      </c>
      <c r="H445" s="16"/>
      <c r="I445" s="20">
        <f t="shared" si="143"/>
        <v>0</v>
      </c>
      <c r="J445" s="16">
        <f t="shared" si="157"/>
        <v>0</v>
      </c>
      <c r="K445" s="26"/>
    </row>
    <row r="446" spans="1:14" hidden="1">
      <c r="A446" s="23" t="s">
        <v>110</v>
      </c>
      <c r="B446" s="18" t="s">
        <v>146</v>
      </c>
      <c r="C446" s="18" t="s">
        <v>180</v>
      </c>
      <c r="D446" s="38" t="s">
        <v>191</v>
      </c>
      <c r="E446" s="24" t="s">
        <v>53</v>
      </c>
      <c r="F446" s="24" t="s">
        <v>10</v>
      </c>
      <c r="G446" s="19"/>
      <c r="H446" s="19"/>
      <c r="I446" s="20">
        <f t="shared" si="143"/>
        <v>0</v>
      </c>
      <c r="J446" s="20"/>
      <c r="K446" s="26"/>
    </row>
    <row r="447" spans="1:14" ht="23.25" customHeight="1">
      <c r="A447" s="58" t="s">
        <v>192</v>
      </c>
      <c r="B447" s="14" t="s">
        <v>193</v>
      </c>
      <c r="C447" s="14"/>
      <c r="D447" s="14"/>
      <c r="E447" s="14"/>
      <c r="F447" s="14"/>
      <c r="G447" s="15">
        <f>G448+G449+G450+G451</f>
        <v>23846.7</v>
      </c>
      <c r="H447" s="15">
        <f>H448+H449+H450+H451</f>
        <v>-5194.5</v>
      </c>
      <c r="I447" s="12">
        <f t="shared" si="143"/>
        <v>18652.2</v>
      </c>
      <c r="J447" s="15">
        <f t="shared" ref="J447:K447" si="158">J448+J449+J450+J451</f>
        <v>795.6</v>
      </c>
      <c r="K447" s="15">
        <f t="shared" si="158"/>
        <v>770.5</v>
      </c>
      <c r="L447" s="136">
        <f>G452+G490+G462</f>
        <v>1633.1</v>
      </c>
      <c r="M447" s="136">
        <f>J452+J490+J462</f>
        <v>795.6</v>
      </c>
      <c r="N447" s="136">
        <f>K452+K490+K462</f>
        <v>770.5</v>
      </c>
    </row>
    <row r="448" spans="1:14">
      <c r="A448" s="10" t="s">
        <v>16</v>
      </c>
      <c r="B448" s="14" t="s">
        <v>193</v>
      </c>
      <c r="C448" s="14"/>
      <c r="D448" s="14"/>
      <c r="E448" s="14"/>
      <c r="F448" s="14" t="s">
        <v>17</v>
      </c>
      <c r="G448" s="15">
        <f>G457+G466+G484+G516+G523+G530+G535+G473+G476+G497+G501+G481+G513+G520+G527+G489+G541</f>
        <v>5335.7</v>
      </c>
      <c r="H448" s="15">
        <f>H457+H466+H484+H516+H523+H530+H535+H473+H476+H497+H501+H481+H513+H520+H527+H489+H541</f>
        <v>-1074.2</v>
      </c>
      <c r="I448" s="12">
        <f t="shared" si="143"/>
        <v>4261.5</v>
      </c>
      <c r="J448" s="15">
        <f>J457+J466+J484+J516+J523+J530+J535+J473+J476+J497+J501+J481+J513+J520+J527+J489+J541</f>
        <v>795.6</v>
      </c>
      <c r="K448" s="15">
        <f>K457+K466+K484+K516+K523+K530+K535+K473+K476+K497+K501+K481+K513+K520+K527+K489+K541</f>
        <v>770.5</v>
      </c>
    </row>
    <row r="449" spans="1:11">
      <c r="A449" s="10" t="s">
        <v>18</v>
      </c>
      <c r="B449" s="14" t="s">
        <v>193</v>
      </c>
      <c r="C449" s="14"/>
      <c r="D449" s="14"/>
      <c r="E449" s="14"/>
      <c r="F449" s="14" t="s">
        <v>10</v>
      </c>
      <c r="G449" s="15">
        <f>G502+G509+G546+G461</f>
        <v>1666</v>
      </c>
      <c r="H449" s="15">
        <f>H502+H509+H546+H461</f>
        <v>766.7</v>
      </c>
      <c r="I449" s="12">
        <f t="shared" si="143"/>
        <v>2432.6999999999998</v>
      </c>
      <c r="J449" s="15">
        <f t="shared" ref="J449:K449" si="159">J502+J509+J546</f>
        <v>0</v>
      </c>
      <c r="K449" s="15">
        <f t="shared" si="159"/>
        <v>0</v>
      </c>
    </row>
    <row r="450" spans="1:11">
      <c r="A450" s="10" t="s">
        <v>19</v>
      </c>
      <c r="B450" s="14" t="s">
        <v>193</v>
      </c>
      <c r="C450" s="14"/>
      <c r="D450" s="14"/>
      <c r="E450" s="14"/>
      <c r="F450" s="14" t="s">
        <v>11</v>
      </c>
      <c r="G450" s="15">
        <f>G503+G550</f>
        <v>16845</v>
      </c>
      <c r="H450" s="15">
        <f>H503+H550</f>
        <v>-4887</v>
      </c>
      <c r="I450" s="12">
        <f t="shared" si="143"/>
        <v>11958</v>
      </c>
      <c r="J450" s="15">
        <f t="shared" ref="J450:K450" si="160">J503+J550</f>
        <v>0</v>
      </c>
      <c r="K450" s="15">
        <f t="shared" si="160"/>
        <v>0</v>
      </c>
    </row>
    <row r="451" spans="1:11" hidden="1">
      <c r="A451" s="10" t="s">
        <v>20</v>
      </c>
      <c r="B451" s="14" t="s">
        <v>193</v>
      </c>
      <c r="C451" s="14"/>
      <c r="D451" s="14"/>
      <c r="E451" s="14"/>
      <c r="F451" s="14" t="s">
        <v>12</v>
      </c>
      <c r="G451" s="15">
        <f t="shared" ref="G451:K451" si="161">G504</f>
        <v>0</v>
      </c>
      <c r="H451" s="15"/>
      <c r="I451" s="12">
        <f t="shared" si="143"/>
        <v>0</v>
      </c>
      <c r="J451" s="15">
        <f t="shared" si="161"/>
        <v>0</v>
      </c>
      <c r="K451" s="15">
        <f t="shared" si="161"/>
        <v>0</v>
      </c>
    </row>
    <row r="452" spans="1:11">
      <c r="A452" s="58" t="s">
        <v>194</v>
      </c>
      <c r="B452" s="14" t="s">
        <v>193</v>
      </c>
      <c r="C452" s="14" t="s">
        <v>195</v>
      </c>
      <c r="D452" s="11"/>
      <c r="E452" s="14"/>
      <c r="F452" s="14"/>
      <c r="G452" s="15">
        <f>G453</f>
        <v>429.5</v>
      </c>
      <c r="H452" s="15"/>
      <c r="I452" s="12">
        <f t="shared" si="143"/>
        <v>429.5</v>
      </c>
      <c r="J452" s="15">
        <f t="shared" ref="G452:K456" si="162">J453</f>
        <v>181.1</v>
      </c>
      <c r="K452" s="15">
        <f t="shared" si="162"/>
        <v>181.1</v>
      </c>
    </row>
    <row r="453" spans="1:11" ht="26.25" customHeight="1">
      <c r="A453" s="13" t="s">
        <v>25</v>
      </c>
      <c r="B453" s="14" t="s">
        <v>193</v>
      </c>
      <c r="C453" s="14" t="s">
        <v>195</v>
      </c>
      <c r="D453" s="11" t="s">
        <v>26</v>
      </c>
      <c r="E453" s="14"/>
      <c r="F453" s="14"/>
      <c r="G453" s="16">
        <f>G454+G458</f>
        <v>429.5</v>
      </c>
      <c r="H453" s="16">
        <f>H454+H458</f>
        <v>1250</v>
      </c>
      <c r="I453" s="20">
        <f t="shared" si="143"/>
        <v>1679.5</v>
      </c>
      <c r="J453" s="16">
        <f t="shared" si="162"/>
        <v>181.1</v>
      </c>
      <c r="K453" s="16">
        <f t="shared" si="162"/>
        <v>181.1</v>
      </c>
    </row>
    <row r="454" spans="1:11" ht="35.25" customHeight="1">
      <c r="A454" s="59" t="s">
        <v>196</v>
      </c>
      <c r="B454" s="18" t="s">
        <v>193</v>
      </c>
      <c r="C454" s="18" t="s">
        <v>195</v>
      </c>
      <c r="D454" s="9" t="s">
        <v>197</v>
      </c>
      <c r="E454" s="18"/>
      <c r="F454" s="18"/>
      <c r="G454" s="16">
        <f t="shared" si="162"/>
        <v>429.5</v>
      </c>
      <c r="H454" s="16"/>
      <c r="I454" s="20">
        <f t="shared" si="143"/>
        <v>429.5</v>
      </c>
      <c r="J454" s="16">
        <f t="shared" si="162"/>
        <v>181.1</v>
      </c>
      <c r="K454" s="16">
        <f t="shared" si="162"/>
        <v>181.1</v>
      </c>
    </row>
    <row r="455" spans="1:11" ht="22.5" customHeight="1">
      <c r="A455" s="27" t="s">
        <v>186</v>
      </c>
      <c r="B455" s="18" t="s">
        <v>193</v>
      </c>
      <c r="C455" s="18" t="s">
        <v>195</v>
      </c>
      <c r="D455" s="9" t="s">
        <v>197</v>
      </c>
      <c r="E455" s="18" t="s">
        <v>45</v>
      </c>
      <c r="F455" s="18"/>
      <c r="G455" s="16">
        <f t="shared" si="162"/>
        <v>429.5</v>
      </c>
      <c r="H455" s="16"/>
      <c r="I455" s="20">
        <f t="shared" si="143"/>
        <v>429.5</v>
      </c>
      <c r="J455" s="16">
        <f t="shared" si="162"/>
        <v>181.1</v>
      </c>
      <c r="K455" s="16">
        <f t="shared" si="162"/>
        <v>181.1</v>
      </c>
    </row>
    <row r="456" spans="1:11" ht="27" customHeight="1">
      <c r="A456" s="27" t="s">
        <v>174</v>
      </c>
      <c r="B456" s="18" t="s">
        <v>193</v>
      </c>
      <c r="C456" s="18" t="s">
        <v>195</v>
      </c>
      <c r="D456" s="9" t="s">
        <v>197</v>
      </c>
      <c r="E456" s="18" t="s">
        <v>53</v>
      </c>
      <c r="F456" s="18"/>
      <c r="G456" s="16">
        <f t="shared" si="162"/>
        <v>429.5</v>
      </c>
      <c r="H456" s="16"/>
      <c r="I456" s="20">
        <f t="shared" si="143"/>
        <v>429.5</v>
      </c>
      <c r="J456" s="16">
        <f t="shared" si="162"/>
        <v>181.1</v>
      </c>
      <c r="K456" s="16">
        <f t="shared" si="162"/>
        <v>181.1</v>
      </c>
    </row>
    <row r="457" spans="1:11">
      <c r="A457" s="49" t="s">
        <v>16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 t="s">
        <v>17</v>
      </c>
      <c r="G457" s="79">
        <v>429.5</v>
      </c>
      <c r="H457" s="79"/>
      <c r="I457" s="20">
        <f t="shared" si="143"/>
        <v>429.5</v>
      </c>
      <c r="J457" s="22">
        <v>181.1</v>
      </c>
      <c r="K457" s="22">
        <v>181.1</v>
      </c>
    </row>
    <row r="458" spans="1:11" ht="48">
      <c r="A458" s="205" t="s">
        <v>692</v>
      </c>
      <c r="B458" s="204" t="s">
        <v>193</v>
      </c>
      <c r="C458" s="204" t="s">
        <v>195</v>
      </c>
      <c r="D458" s="204" t="s">
        <v>693</v>
      </c>
      <c r="E458" s="204"/>
      <c r="F458" s="204"/>
      <c r="G458" s="20">
        <f t="shared" ref="G458:H460" si="163">G459</f>
        <v>0</v>
      </c>
      <c r="H458" s="20">
        <f t="shared" si="163"/>
        <v>1250</v>
      </c>
      <c r="I458" s="20">
        <f t="shared" si="143"/>
        <v>1250</v>
      </c>
      <c r="J458" s="22"/>
      <c r="K458" s="22"/>
    </row>
    <row r="459" spans="1:11" ht="48">
      <c r="A459" s="206" t="s">
        <v>444</v>
      </c>
      <c r="B459" s="204" t="s">
        <v>193</v>
      </c>
      <c r="C459" s="204" t="s">
        <v>195</v>
      </c>
      <c r="D459" s="204" t="s">
        <v>693</v>
      </c>
      <c r="E459" s="204" t="s">
        <v>211</v>
      </c>
      <c r="F459" s="204"/>
      <c r="G459" s="20">
        <f t="shared" si="163"/>
        <v>0</v>
      </c>
      <c r="H459" s="20">
        <f t="shared" si="163"/>
        <v>1250</v>
      </c>
      <c r="I459" s="20">
        <f t="shared" si="143"/>
        <v>1250</v>
      </c>
      <c r="J459" s="22"/>
      <c r="K459" s="22"/>
    </row>
    <row r="460" spans="1:11">
      <c r="A460" s="207" t="s">
        <v>212</v>
      </c>
      <c r="B460" s="204" t="s">
        <v>193</v>
      </c>
      <c r="C460" s="204" t="s">
        <v>195</v>
      </c>
      <c r="D460" s="204" t="s">
        <v>693</v>
      </c>
      <c r="E460" s="204" t="s">
        <v>443</v>
      </c>
      <c r="F460" s="204"/>
      <c r="G460" s="20">
        <f t="shared" si="163"/>
        <v>0</v>
      </c>
      <c r="H460" s="20">
        <f t="shared" si="163"/>
        <v>1250</v>
      </c>
      <c r="I460" s="20">
        <f t="shared" si="143"/>
        <v>1250</v>
      </c>
      <c r="J460" s="22"/>
      <c r="K460" s="22"/>
    </row>
    <row r="461" spans="1:11">
      <c r="A461" s="208" t="s">
        <v>18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 t="s">
        <v>10</v>
      </c>
      <c r="G461" s="20"/>
      <c r="H461" s="79">
        <v>1250</v>
      </c>
      <c r="I461" s="20">
        <f t="shared" si="143"/>
        <v>1250</v>
      </c>
      <c r="J461" s="22"/>
      <c r="K461" s="22"/>
    </row>
    <row r="462" spans="1:11" ht="14.25" customHeight="1">
      <c r="A462" s="58" t="s">
        <v>198</v>
      </c>
      <c r="B462" s="14" t="s">
        <v>193</v>
      </c>
      <c r="C462" s="14" t="s">
        <v>199</v>
      </c>
      <c r="D462" s="14"/>
      <c r="E462" s="14"/>
      <c r="F462" s="14"/>
      <c r="G462" s="15">
        <f>G467+G477+G489</f>
        <v>110</v>
      </c>
      <c r="H462" s="15"/>
      <c r="I462" s="12">
        <f t="shared" si="143"/>
        <v>110</v>
      </c>
      <c r="J462" s="15">
        <f t="shared" ref="J462:K462" si="164">J467+J477+J489</f>
        <v>85</v>
      </c>
      <c r="K462" s="15">
        <f t="shared" si="164"/>
        <v>60</v>
      </c>
    </row>
    <row r="463" spans="1:11" ht="24" hidden="1">
      <c r="A463" s="60" t="s">
        <v>200</v>
      </c>
      <c r="B463" s="18" t="s">
        <v>193</v>
      </c>
      <c r="C463" s="18" t="s">
        <v>199</v>
      </c>
      <c r="D463" s="9" t="s">
        <v>201</v>
      </c>
      <c r="E463" s="18"/>
      <c r="F463" s="18"/>
      <c r="G463" s="16">
        <f t="shared" ref="G463:J465" si="165">G464</f>
        <v>0</v>
      </c>
      <c r="H463" s="16"/>
      <c r="I463" s="20">
        <f t="shared" si="143"/>
        <v>0</v>
      </c>
      <c r="J463" s="16">
        <f t="shared" si="165"/>
        <v>0</v>
      </c>
      <c r="K463" s="26"/>
    </row>
    <row r="464" spans="1:11" ht="24.75" hidden="1" customHeight="1">
      <c r="A464" s="27" t="s">
        <v>186</v>
      </c>
      <c r="B464" s="18" t="s">
        <v>193</v>
      </c>
      <c r="C464" s="18" t="s">
        <v>199</v>
      </c>
      <c r="D464" s="9" t="s">
        <v>201</v>
      </c>
      <c r="E464" s="18" t="s">
        <v>45</v>
      </c>
      <c r="F464" s="18"/>
      <c r="G464" s="16">
        <f t="shared" si="165"/>
        <v>0</v>
      </c>
      <c r="H464" s="16"/>
      <c r="I464" s="20">
        <f t="shared" si="143"/>
        <v>0</v>
      </c>
      <c r="J464" s="16">
        <f t="shared" si="165"/>
        <v>0</v>
      </c>
      <c r="K464" s="26"/>
    </row>
    <row r="465" spans="1:11" ht="27" hidden="1" customHeight="1">
      <c r="A465" s="27" t="s">
        <v>155</v>
      </c>
      <c r="B465" s="18" t="s">
        <v>193</v>
      </c>
      <c r="C465" s="18" t="s">
        <v>199</v>
      </c>
      <c r="D465" s="9" t="s">
        <v>201</v>
      </c>
      <c r="E465" s="18" t="s">
        <v>53</v>
      </c>
      <c r="F465" s="18"/>
      <c r="G465" s="16">
        <f t="shared" si="165"/>
        <v>0</v>
      </c>
      <c r="H465" s="16"/>
      <c r="I465" s="20">
        <f t="shared" si="143"/>
        <v>0</v>
      </c>
      <c r="J465" s="16">
        <f t="shared" si="165"/>
        <v>0</v>
      </c>
      <c r="K465" s="26"/>
    </row>
    <row r="466" spans="1:11" ht="12" hidden="1" customHeight="1">
      <c r="A466" s="17" t="s">
        <v>16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 t="s">
        <v>17</v>
      </c>
      <c r="G466" s="16"/>
      <c r="H466" s="16"/>
      <c r="I466" s="20">
        <f t="shared" si="143"/>
        <v>0</v>
      </c>
      <c r="J466" s="16"/>
      <c r="K466" s="26"/>
    </row>
    <row r="467" spans="1:11" ht="28.5" hidden="1" customHeight="1">
      <c r="A467" s="47" t="s">
        <v>202</v>
      </c>
      <c r="B467" s="61" t="s">
        <v>193</v>
      </c>
      <c r="C467" s="61" t="s">
        <v>199</v>
      </c>
      <c r="D467" s="24" t="s">
        <v>203</v>
      </c>
      <c r="E467" s="61"/>
      <c r="F467" s="61"/>
      <c r="G467" s="16">
        <f t="shared" ref="G467:K468" si="166">G468</f>
        <v>0</v>
      </c>
      <c r="H467" s="16"/>
      <c r="I467" s="20">
        <f t="shared" si="143"/>
        <v>0</v>
      </c>
      <c r="J467" s="16">
        <f t="shared" si="166"/>
        <v>0</v>
      </c>
      <c r="K467" s="16">
        <f t="shared" si="166"/>
        <v>0</v>
      </c>
    </row>
    <row r="468" spans="1:11" ht="41.25" hidden="1" customHeight="1">
      <c r="A468" s="47" t="s">
        <v>204</v>
      </c>
      <c r="B468" s="61" t="s">
        <v>193</v>
      </c>
      <c r="C468" s="61" t="s">
        <v>199</v>
      </c>
      <c r="D468" s="24" t="s">
        <v>205</v>
      </c>
      <c r="E468" s="61"/>
      <c r="F468" s="61"/>
      <c r="G468" s="16">
        <f t="shared" si="166"/>
        <v>0</v>
      </c>
      <c r="H468" s="16"/>
      <c r="I468" s="20">
        <f t="shared" si="143"/>
        <v>0</v>
      </c>
      <c r="J468" s="16">
        <f t="shared" si="166"/>
        <v>0</v>
      </c>
      <c r="K468" s="16">
        <f t="shared" si="166"/>
        <v>0</v>
      </c>
    </row>
    <row r="469" spans="1:11" ht="89.25" hidden="1" customHeight="1">
      <c r="A469" s="23" t="s">
        <v>206</v>
      </c>
      <c r="B469" s="24" t="s">
        <v>193</v>
      </c>
      <c r="C469" s="24" t="s">
        <v>199</v>
      </c>
      <c r="D469" s="62" t="s">
        <v>207</v>
      </c>
      <c r="E469" s="24"/>
      <c r="F469" s="24"/>
      <c r="G469" s="16">
        <f>G470</f>
        <v>0</v>
      </c>
      <c r="H469" s="16"/>
      <c r="I469" s="20">
        <f t="shared" si="143"/>
        <v>0</v>
      </c>
      <c r="J469" s="16">
        <f t="shared" ref="J469:K469" si="167">J470+J474</f>
        <v>0</v>
      </c>
      <c r="K469" s="16">
        <f t="shared" si="167"/>
        <v>0</v>
      </c>
    </row>
    <row r="470" spans="1:11" ht="15" hidden="1" customHeight="1">
      <c r="A470" s="23" t="s">
        <v>208</v>
      </c>
      <c r="B470" s="24" t="s">
        <v>193</v>
      </c>
      <c r="C470" s="24" t="s">
        <v>199</v>
      </c>
      <c r="D470" s="62" t="s">
        <v>209</v>
      </c>
      <c r="E470" s="24"/>
      <c r="F470" s="24"/>
      <c r="G470" s="16">
        <f>G471+G474</f>
        <v>0</v>
      </c>
      <c r="H470" s="16"/>
      <c r="I470" s="20">
        <f t="shared" si="143"/>
        <v>0</v>
      </c>
      <c r="J470" s="16">
        <f t="shared" ref="G470:K472" si="168">J471</f>
        <v>0</v>
      </c>
      <c r="K470" s="16">
        <f t="shared" si="168"/>
        <v>0</v>
      </c>
    </row>
    <row r="471" spans="1:11" ht="24.75" hidden="1" customHeight="1">
      <c r="A471" s="44" t="s">
        <v>186</v>
      </c>
      <c r="B471" s="24" t="s">
        <v>193</v>
      </c>
      <c r="C471" s="24" t="s">
        <v>199</v>
      </c>
      <c r="D471" s="62" t="s">
        <v>209</v>
      </c>
      <c r="E471" s="24" t="s">
        <v>45</v>
      </c>
      <c r="F471" s="24"/>
      <c r="G471" s="16">
        <f t="shared" si="168"/>
        <v>0</v>
      </c>
      <c r="H471" s="16"/>
      <c r="I471" s="20">
        <f t="shared" si="143"/>
        <v>0</v>
      </c>
      <c r="J471" s="16">
        <f t="shared" si="168"/>
        <v>0</v>
      </c>
      <c r="K471" s="16">
        <f t="shared" si="168"/>
        <v>0</v>
      </c>
    </row>
    <row r="472" spans="1:11" ht="22.5" hidden="1" customHeight="1">
      <c r="A472" s="44" t="s">
        <v>174</v>
      </c>
      <c r="B472" s="24" t="s">
        <v>193</v>
      </c>
      <c r="C472" s="24" t="s">
        <v>199</v>
      </c>
      <c r="D472" s="62" t="s">
        <v>209</v>
      </c>
      <c r="E472" s="24" t="s">
        <v>53</v>
      </c>
      <c r="F472" s="24"/>
      <c r="G472" s="16">
        <f t="shared" si="168"/>
        <v>0</v>
      </c>
      <c r="H472" s="16"/>
      <c r="I472" s="20">
        <f t="shared" si="143"/>
        <v>0</v>
      </c>
      <c r="J472" s="16">
        <f t="shared" si="168"/>
        <v>0</v>
      </c>
      <c r="K472" s="16">
        <f t="shared" si="168"/>
        <v>0</v>
      </c>
    </row>
    <row r="473" spans="1:11" ht="12" hidden="1" customHeight="1">
      <c r="A473" s="23" t="s">
        <v>16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 t="s">
        <v>17</v>
      </c>
      <c r="G473" s="16"/>
      <c r="H473" s="16"/>
      <c r="I473" s="20">
        <f t="shared" ref="I473:I536" si="169">G473+H473</f>
        <v>0</v>
      </c>
      <c r="J473" s="16"/>
      <c r="K473" s="26"/>
    </row>
    <row r="474" spans="1:11" ht="36.75" hidden="1" customHeight="1">
      <c r="A474" s="51" t="s">
        <v>210</v>
      </c>
      <c r="B474" s="24" t="s">
        <v>193</v>
      </c>
      <c r="C474" s="24" t="s">
        <v>199</v>
      </c>
      <c r="D474" s="62" t="s">
        <v>209</v>
      </c>
      <c r="E474" s="24" t="s">
        <v>211</v>
      </c>
      <c r="F474" s="24"/>
      <c r="G474" s="16">
        <f t="shared" ref="G474:K475" si="170">G475</f>
        <v>0</v>
      </c>
      <c r="H474" s="16"/>
      <c r="I474" s="20">
        <f t="shared" si="169"/>
        <v>0</v>
      </c>
      <c r="J474" s="16">
        <f t="shared" si="170"/>
        <v>0</v>
      </c>
      <c r="K474" s="16">
        <f t="shared" si="170"/>
        <v>0</v>
      </c>
    </row>
    <row r="475" spans="1:11" hidden="1">
      <c r="A475" s="51" t="s">
        <v>212</v>
      </c>
      <c r="B475" s="24" t="s">
        <v>193</v>
      </c>
      <c r="C475" s="24" t="s">
        <v>199</v>
      </c>
      <c r="D475" s="62" t="s">
        <v>209</v>
      </c>
      <c r="E475" s="24" t="s">
        <v>213</v>
      </c>
      <c r="F475" s="24"/>
      <c r="G475" s="16">
        <f t="shared" si="170"/>
        <v>0</v>
      </c>
      <c r="H475" s="16"/>
      <c r="I475" s="20">
        <f t="shared" si="169"/>
        <v>0</v>
      </c>
      <c r="J475" s="16">
        <f t="shared" si="170"/>
        <v>0</v>
      </c>
      <c r="K475" s="16">
        <f t="shared" si="170"/>
        <v>0</v>
      </c>
    </row>
    <row r="476" spans="1:11" ht="12" hidden="1" customHeight="1">
      <c r="A476" s="23" t="s">
        <v>16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 t="s">
        <v>17</v>
      </c>
      <c r="G476" s="16">
        <v>0</v>
      </c>
      <c r="H476" s="16"/>
      <c r="I476" s="20">
        <f t="shared" si="169"/>
        <v>0</v>
      </c>
      <c r="J476" s="16"/>
      <c r="K476" s="26"/>
    </row>
    <row r="477" spans="1:11" ht="12" hidden="1" customHeight="1">
      <c r="A477" s="13" t="s">
        <v>25</v>
      </c>
      <c r="B477" s="14" t="s">
        <v>193</v>
      </c>
      <c r="C477" s="14" t="s">
        <v>199</v>
      </c>
      <c r="D477" s="11" t="s">
        <v>26</v>
      </c>
      <c r="E477" s="14"/>
      <c r="F477" s="14"/>
      <c r="G477" s="16">
        <f t="shared" ref="G477:K477" si="171">G478</f>
        <v>0</v>
      </c>
      <c r="H477" s="16"/>
      <c r="I477" s="20">
        <f t="shared" si="169"/>
        <v>0</v>
      </c>
      <c r="J477" s="16">
        <f t="shared" si="171"/>
        <v>0</v>
      </c>
      <c r="K477" s="16">
        <f t="shared" si="171"/>
        <v>0</v>
      </c>
    </row>
    <row r="478" spans="1:11" ht="25.5" hidden="1" customHeight="1">
      <c r="A478" s="60" t="s">
        <v>214</v>
      </c>
      <c r="B478" s="18" t="s">
        <v>193</v>
      </c>
      <c r="C478" s="18" t="s">
        <v>199</v>
      </c>
      <c r="D478" s="9" t="s">
        <v>215</v>
      </c>
      <c r="E478" s="18"/>
      <c r="F478" s="18"/>
      <c r="G478" s="16">
        <f t="shared" ref="G478:K478" si="172">G479+G482</f>
        <v>0</v>
      </c>
      <c r="H478" s="16"/>
      <c r="I478" s="20">
        <f t="shared" si="169"/>
        <v>0</v>
      </c>
      <c r="J478" s="16">
        <f t="shared" si="172"/>
        <v>0</v>
      </c>
      <c r="K478" s="16">
        <f t="shared" si="172"/>
        <v>0</v>
      </c>
    </row>
    <row r="479" spans="1:11" ht="25.5" hidden="1" customHeight="1">
      <c r="A479" s="27" t="s">
        <v>186</v>
      </c>
      <c r="B479" s="18" t="s">
        <v>193</v>
      </c>
      <c r="C479" s="18" t="s">
        <v>199</v>
      </c>
      <c r="D479" s="9" t="s">
        <v>215</v>
      </c>
      <c r="E479" s="18" t="s">
        <v>45</v>
      </c>
      <c r="F479" s="18"/>
      <c r="G479" s="16">
        <f t="shared" ref="G479:K480" si="173">G480</f>
        <v>0</v>
      </c>
      <c r="H479" s="16"/>
      <c r="I479" s="20">
        <f t="shared" si="169"/>
        <v>0</v>
      </c>
      <c r="J479" s="16">
        <f t="shared" si="173"/>
        <v>0</v>
      </c>
      <c r="K479" s="16">
        <f t="shared" si="173"/>
        <v>0</v>
      </c>
    </row>
    <row r="480" spans="1:11" ht="21.75" hidden="1" customHeight="1">
      <c r="A480" s="27" t="s">
        <v>155</v>
      </c>
      <c r="B480" s="18" t="s">
        <v>193</v>
      </c>
      <c r="C480" s="18" t="s">
        <v>199</v>
      </c>
      <c r="D480" s="9" t="s">
        <v>215</v>
      </c>
      <c r="E480" s="18" t="s">
        <v>53</v>
      </c>
      <c r="F480" s="18"/>
      <c r="G480" s="16">
        <f t="shared" si="173"/>
        <v>0</v>
      </c>
      <c r="H480" s="16"/>
      <c r="I480" s="20">
        <f t="shared" si="169"/>
        <v>0</v>
      </c>
      <c r="J480" s="16">
        <f t="shared" si="173"/>
        <v>0</v>
      </c>
      <c r="K480" s="16">
        <f t="shared" si="173"/>
        <v>0</v>
      </c>
    </row>
    <row r="481" spans="1:11" ht="9" hidden="1" customHeight="1">
      <c r="A481" s="17" t="s">
        <v>16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 t="s">
        <v>17</v>
      </c>
      <c r="G481" s="19"/>
      <c r="H481" s="19"/>
      <c r="I481" s="20">
        <f t="shared" si="169"/>
        <v>0</v>
      </c>
      <c r="J481" s="20"/>
      <c r="K481" s="19"/>
    </row>
    <row r="482" spans="1:11" ht="12" hidden="1" customHeight="1">
      <c r="A482" s="41" t="s">
        <v>122</v>
      </c>
      <c r="B482" s="18" t="s">
        <v>193</v>
      </c>
      <c r="C482" s="18" t="s">
        <v>199</v>
      </c>
      <c r="D482" s="9" t="s">
        <v>215</v>
      </c>
      <c r="E482" s="18" t="s">
        <v>123</v>
      </c>
      <c r="F482" s="18"/>
      <c r="G482" s="16">
        <f t="shared" ref="G482:K483" si="174">G483</f>
        <v>0</v>
      </c>
      <c r="H482" s="16"/>
      <c r="I482" s="20">
        <f t="shared" si="169"/>
        <v>0</v>
      </c>
      <c r="J482" s="16">
        <f t="shared" si="174"/>
        <v>0</v>
      </c>
      <c r="K482" s="16">
        <f t="shared" si="174"/>
        <v>0</v>
      </c>
    </row>
    <row r="483" spans="1:11" ht="12.75" hidden="1" customHeight="1">
      <c r="A483" s="41" t="s">
        <v>161</v>
      </c>
      <c r="B483" s="18" t="s">
        <v>193</v>
      </c>
      <c r="C483" s="18" t="s">
        <v>199</v>
      </c>
      <c r="D483" s="9" t="s">
        <v>215</v>
      </c>
      <c r="E483" s="18" t="s">
        <v>162</v>
      </c>
      <c r="F483" s="18"/>
      <c r="G483" s="16">
        <f t="shared" si="174"/>
        <v>0</v>
      </c>
      <c r="H483" s="16"/>
      <c r="I483" s="20">
        <f t="shared" si="169"/>
        <v>0</v>
      </c>
      <c r="J483" s="16">
        <f t="shared" si="174"/>
        <v>0</v>
      </c>
      <c r="K483" s="16">
        <f t="shared" si="174"/>
        <v>0</v>
      </c>
    </row>
    <row r="484" spans="1:11" ht="10.5" hidden="1" customHeight="1">
      <c r="A484" s="41" t="s">
        <v>16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 t="s">
        <v>17</v>
      </c>
      <c r="G484" s="19"/>
      <c r="H484" s="19"/>
      <c r="I484" s="20">
        <f t="shared" si="169"/>
        <v>0</v>
      </c>
      <c r="J484" s="20"/>
      <c r="K484" s="19"/>
    </row>
    <row r="485" spans="1:11" ht="53.25" customHeight="1">
      <c r="A485" s="180" t="s">
        <v>652</v>
      </c>
      <c r="B485" s="18" t="s">
        <v>193</v>
      </c>
      <c r="C485" s="18" t="s">
        <v>199</v>
      </c>
      <c r="D485" s="167" t="s">
        <v>637</v>
      </c>
      <c r="E485" s="167"/>
      <c r="F485" s="167"/>
      <c r="G485" s="160">
        <f t="shared" ref="G485:K488" si="175">G486</f>
        <v>110</v>
      </c>
      <c r="H485" s="160"/>
      <c r="I485" s="20">
        <f t="shared" si="169"/>
        <v>110</v>
      </c>
      <c r="J485" s="160">
        <f t="shared" si="175"/>
        <v>85</v>
      </c>
      <c r="K485" s="160">
        <f t="shared" si="175"/>
        <v>60</v>
      </c>
    </row>
    <row r="486" spans="1:11">
      <c r="A486" s="180" t="s">
        <v>133</v>
      </c>
      <c r="B486" s="18" t="s">
        <v>193</v>
      </c>
      <c r="C486" s="18" t="s">
        <v>199</v>
      </c>
      <c r="D486" s="167" t="s">
        <v>638</v>
      </c>
      <c r="E486" s="167"/>
      <c r="F486" s="167"/>
      <c r="G486" s="160">
        <f t="shared" si="175"/>
        <v>110</v>
      </c>
      <c r="H486" s="160"/>
      <c r="I486" s="20">
        <f t="shared" si="169"/>
        <v>110</v>
      </c>
      <c r="J486" s="160">
        <f t="shared" si="175"/>
        <v>85</v>
      </c>
      <c r="K486" s="160">
        <f t="shared" si="175"/>
        <v>60</v>
      </c>
    </row>
    <row r="487" spans="1:11" ht="25.5">
      <c r="A487" s="152" t="s">
        <v>44</v>
      </c>
      <c r="B487" s="18" t="s">
        <v>193</v>
      </c>
      <c r="C487" s="18" t="s">
        <v>199</v>
      </c>
      <c r="D487" s="167" t="s">
        <v>638</v>
      </c>
      <c r="E487" s="167" t="s">
        <v>45</v>
      </c>
      <c r="F487" s="167"/>
      <c r="G487" s="160">
        <f t="shared" si="175"/>
        <v>110</v>
      </c>
      <c r="H487" s="160"/>
      <c r="I487" s="20">
        <f t="shared" si="169"/>
        <v>110</v>
      </c>
      <c r="J487" s="160">
        <f t="shared" si="175"/>
        <v>85</v>
      </c>
      <c r="K487" s="160">
        <f t="shared" si="175"/>
        <v>60</v>
      </c>
    </row>
    <row r="488" spans="1:11" ht="25.5">
      <c r="A488" s="152" t="s">
        <v>174</v>
      </c>
      <c r="B488" s="18" t="s">
        <v>193</v>
      </c>
      <c r="C488" s="18" t="s">
        <v>199</v>
      </c>
      <c r="D488" s="167" t="s">
        <v>638</v>
      </c>
      <c r="E488" s="167" t="s">
        <v>53</v>
      </c>
      <c r="F488" s="167"/>
      <c r="G488" s="160">
        <f t="shared" si="175"/>
        <v>110</v>
      </c>
      <c r="H488" s="160"/>
      <c r="I488" s="20">
        <f t="shared" si="169"/>
        <v>110</v>
      </c>
      <c r="J488" s="160">
        <f t="shared" si="175"/>
        <v>85</v>
      </c>
      <c r="K488" s="160">
        <f t="shared" si="175"/>
        <v>60</v>
      </c>
    </row>
    <row r="489" spans="1:11">
      <c r="A489" s="133" t="s">
        <v>16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 t="s">
        <v>17</v>
      </c>
      <c r="G489" s="160">
        <v>110</v>
      </c>
      <c r="H489" s="160"/>
      <c r="I489" s="20">
        <f t="shared" si="169"/>
        <v>110</v>
      </c>
      <c r="J489" s="160">
        <v>85</v>
      </c>
      <c r="K489" s="160">
        <v>60</v>
      </c>
    </row>
    <row r="490" spans="1:11">
      <c r="A490" s="63" t="s">
        <v>216</v>
      </c>
      <c r="B490" s="14" t="s">
        <v>193</v>
      </c>
      <c r="C490" s="14" t="s">
        <v>217</v>
      </c>
      <c r="D490" s="11"/>
      <c r="E490" s="14"/>
      <c r="F490" s="14"/>
      <c r="G490" s="15">
        <f>G491+G505+G531</f>
        <v>1093.5999999999999</v>
      </c>
      <c r="H490" s="15"/>
      <c r="I490" s="12">
        <f t="shared" si="169"/>
        <v>1093.5999999999999</v>
      </c>
      <c r="J490" s="15">
        <f>J491+J505+J531</f>
        <v>529.5</v>
      </c>
      <c r="K490" s="15">
        <f t="shared" ref="K490" si="176">K491+K505+K531</f>
        <v>529.4</v>
      </c>
    </row>
    <row r="491" spans="1:11" ht="26.25" hidden="1" customHeight="1">
      <c r="A491" s="47" t="s">
        <v>202</v>
      </c>
      <c r="B491" s="18" t="s">
        <v>193</v>
      </c>
      <c r="C491" s="18" t="s">
        <v>217</v>
      </c>
      <c r="D491" s="24" t="s">
        <v>203</v>
      </c>
      <c r="E491" s="18"/>
      <c r="F491" s="18"/>
      <c r="G491" s="16">
        <f t="shared" ref="G491:K492" si="177">G492</f>
        <v>0</v>
      </c>
      <c r="H491" s="16"/>
      <c r="I491" s="12">
        <f t="shared" si="169"/>
        <v>0</v>
      </c>
      <c r="J491" s="16">
        <f t="shared" si="177"/>
        <v>0</v>
      </c>
      <c r="K491" s="16">
        <f t="shared" si="177"/>
        <v>0</v>
      </c>
    </row>
    <row r="492" spans="1:11" ht="38.25" hidden="1">
      <c r="A492" s="47" t="s">
        <v>204</v>
      </c>
      <c r="B492" s="18" t="s">
        <v>193</v>
      </c>
      <c r="C492" s="18" t="s">
        <v>217</v>
      </c>
      <c r="D492" s="24" t="s">
        <v>205</v>
      </c>
      <c r="E492" s="18"/>
      <c r="F492" s="18"/>
      <c r="G492" s="16">
        <f t="shared" si="177"/>
        <v>0</v>
      </c>
      <c r="H492" s="16"/>
      <c r="I492" s="12">
        <f t="shared" si="169"/>
        <v>0</v>
      </c>
      <c r="J492" s="16">
        <f t="shared" si="177"/>
        <v>0</v>
      </c>
      <c r="K492" s="16">
        <f t="shared" si="177"/>
        <v>0</v>
      </c>
    </row>
    <row r="493" spans="1:11" ht="38.25" hidden="1">
      <c r="A493" s="47" t="s">
        <v>218</v>
      </c>
      <c r="B493" s="18" t="s">
        <v>193</v>
      </c>
      <c r="C493" s="18" t="s">
        <v>217</v>
      </c>
      <c r="D493" s="24" t="s">
        <v>219</v>
      </c>
      <c r="E493" s="18"/>
      <c r="F493" s="18"/>
      <c r="G493" s="16">
        <f t="shared" ref="G493:K493" si="178">G494+G498</f>
        <v>0</v>
      </c>
      <c r="H493" s="16"/>
      <c r="I493" s="12">
        <f t="shared" si="169"/>
        <v>0</v>
      </c>
      <c r="J493" s="16">
        <f t="shared" si="178"/>
        <v>0</v>
      </c>
      <c r="K493" s="16">
        <f t="shared" si="178"/>
        <v>0</v>
      </c>
    </row>
    <row r="494" spans="1:11" ht="15.75" hidden="1" customHeight="1">
      <c r="A494" s="47" t="s">
        <v>133</v>
      </c>
      <c r="B494" s="18" t="s">
        <v>193</v>
      </c>
      <c r="C494" s="18" t="s">
        <v>217</v>
      </c>
      <c r="D494" s="24" t="s">
        <v>220</v>
      </c>
      <c r="E494" s="18"/>
      <c r="F494" s="18"/>
      <c r="G494" s="16">
        <f t="shared" ref="G494:K496" si="179">G495</f>
        <v>0</v>
      </c>
      <c r="H494" s="16"/>
      <c r="I494" s="12">
        <f t="shared" si="169"/>
        <v>0</v>
      </c>
      <c r="J494" s="16">
        <f t="shared" si="179"/>
        <v>0</v>
      </c>
      <c r="K494" s="16">
        <f t="shared" si="179"/>
        <v>0</v>
      </c>
    </row>
    <row r="495" spans="1:11" ht="27" hidden="1" customHeight="1">
      <c r="A495" s="44" t="s">
        <v>44</v>
      </c>
      <c r="B495" s="18" t="s">
        <v>193</v>
      </c>
      <c r="C495" s="18" t="s">
        <v>217</v>
      </c>
      <c r="D495" s="24" t="s">
        <v>220</v>
      </c>
      <c r="E495" s="18" t="s">
        <v>45</v>
      </c>
      <c r="F495" s="18"/>
      <c r="G495" s="16">
        <f t="shared" si="179"/>
        <v>0</v>
      </c>
      <c r="H495" s="16"/>
      <c r="I495" s="12">
        <f t="shared" si="169"/>
        <v>0</v>
      </c>
      <c r="J495" s="16">
        <f t="shared" si="179"/>
        <v>0</v>
      </c>
      <c r="K495" s="16">
        <f t="shared" si="179"/>
        <v>0</v>
      </c>
    </row>
    <row r="496" spans="1:11" ht="24.75" hidden="1" customHeight="1">
      <c r="A496" s="44" t="s">
        <v>174</v>
      </c>
      <c r="B496" s="18" t="s">
        <v>193</v>
      </c>
      <c r="C496" s="18" t="s">
        <v>217</v>
      </c>
      <c r="D496" s="24" t="s">
        <v>220</v>
      </c>
      <c r="E496" s="18" t="s">
        <v>53</v>
      </c>
      <c r="F496" s="18"/>
      <c r="G496" s="16">
        <f t="shared" si="179"/>
        <v>0</v>
      </c>
      <c r="H496" s="16"/>
      <c r="I496" s="12">
        <f t="shared" si="169"/>
        <v>0</v>
      </c>
      <c r="J496" s="16">
        <f t="shared" si="179"/>
        <v>0</v>
      </c>
      <c r="K496" s="16">
        <f t="shared" si="179"/>
        <v>0</v>
      </c>
    </row>
    <row r="497" spans="1:11" ht="13.5" hidden="1" customHeight="1">
      <c r="A497" s="23" t="s">
        <v>16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 t="s">
        <v>17</v>
      </c>
      <c r="G497" s="16"/>
      <c r="H497" s="16"/>
      <c r="I497" s="12">
        <f t="shared" si="169"/>
        <v>0</v>
      </c>
      <c r="J497" s="16"/>
      <c r="K497" s="26"/>
    </row>
    <row r="498" spans="1:11" ht="16.5" hidden="1" customHeight="1">
      <c r="A498" s="133" t="s">
        <v>569</v>
      </c>
      <c r="B498" s="18" t="s">
        <v>193</v>
      </c>
      <c r="C498" s="18" t="s">
        <v>217</v>
      </c>
      <c r="D498" s="24" t="s">
        <v>220</v>
      </c>
      <c r="E498" s="18"/>
      <c r="F498" s="18"/>
      <c r="G498" s="16"/>
      <c r="H498" s="16"/>
      <c r="I498" s="12">
        <f t="shared" si="169"/>
        <v>0</v>
      </c>
      <c r="J498" s="16">
        <f>J499</f>
        <v>0</v>
      </c>
      <c r="K498" s="26"/>
    </row>
    <row r="499" spans="1:11" ht="24" hidden="1" customHeight="1">
      <c r="A499" s="44" t="s">
        <v>44</v>
      </c>
      <c r="B499" s="18" t="s">
        <v>193</v>
      </c>
      <c r="C499" s="18" t="s">
        <v>217</v>
      </c>
      <c r="D499" s="24" t="s">
        <v>220</v>
      </c>
      <c r="E499" s="18" t="s">
        <v>45</v>
      </c>
      <c r="F499" s="18"/>
      <c r="G499" s="16"/>
      <c r="H499" s="16"/>
      <c r="I499" s="12">
        <f t="shared" si="169"/>
        <v>0</v>
      </c>
      <c r="J499" s="16">
        <f>J500</f>
        <v>0</v>
      </c>
      <c r="K499" s="26"/>
    </row>
    <row r="500" spans="1:11" ht="27" hidden="1" customHeight="1">
      <c r="A500" s="44" t="s">
        <v>174</v>
      </c>
      <c r="B500" s="18" t="s">
        <v>193</v>
      </c>
      <c r="C500" s="18" t="s">
        <v>217</v>
      </c>
      <c r="D500" s="24" t="s">
        <v>220</v>
      </c>
      <c r="E500" s="18" t="s">
        <v>53</v>
      </c>
      <c r="F500" s="18"/>
      <c r="G500" s="16"/>
      <c r="H500" s="16"/>
      <c r="I500" s="12">
        <f t="shared" si="169"/>
        <v>0</v>
      </c>
      <c r="J500" s="16">
        <f>J501+J502+J503+J504</f>
        <v>0</v>
      </c>
      <c r="K500" s="26"/>
    </row>
    <row r="501" spans="1:11" hidden="1">
      <c r="A501" s="23" t="s">
        <v>16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 t="s">
        <v>17</v>
      </c>
      <c r="G501" s="16"/>
      <c r="H501" s="16"/>
      <c r="I501" s="12">
        <f t="shared" si="169"/>
        <v>0</v>
      </c>
      <c r="J501" s="16"/>
      <c r="K501" s="26"/>
    </row>
    <row r="502" spans="1:11" hidden="1">
      <c r="A502" s="23" t="s">
        <v>18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10</v>
      </c>
      <c r="G502" s="16"/>
      <c r="H502" s="16"/>
      <c r="I502" s="12">
        <f t="shared" si="169"/>
        <v>0</v>
      </c>
      <c r="J502" s="16"/>
      <c r="K502" s="26"/>
    </row>
    <row r="503" spans="1:11" hidden="1">
      <c r="A503" s="23" t="s">
        <v>19</v>
      </c>
      <c r="B503" s="18" t="s">
        <v>193</v>
      </c>
      <c r="C503" s="18" t="s">
        <v>217</v>
      </c>
      <c r="D503" s="24" t="s">
        <v>222</v>
      </c>
      <c r="E503" s="18" t="s">
        <v>53</v>
      </c>
      <c r="F503" s="18" t="s">
        <v>11</v>
      </c>
      <c r="G503" s="16"/>
      <c r="H503" s="16"/>
      <c r="I503" s="12">
        <f t="shared" si="169"/>
        <v>0</v>
      </c>
      <c r="J503" s="16"/>
      <c r="K503" s="26"/>
    </row>
    <row r="504" spans="1:11" hidden="1">
      <c r="A504" s="23" t="s">
        <v>20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12</v>
      </c>
      <c r="G504" s="16"/>
      <c r="H504" s="16"/>
      <c r="I504" s="12">
        <f t="shared" si="169"/>
        <v>0</v>
      </c>
      <c r="J504" s="16"/>
      <c r="K504" s="26"/>
    </row>
    <row r="505" spans="1:11" ht="27" customHeight="1">
      <c r="A505" s="13" t="s">
        <v>25</v>
      </c>
      <c r="B505" s="14" t="s">
        <v>193</v>
      </c>
      <c r="C505" s="14" t="s">
        <v>217</v>
      </c>
      <c r="D505" s="11" t="s">
        <v>26</v>
      </c>
      <c r="E505" s="14"/>
      <c r="F505" s="14"/>
      <c r="G505" s="15">
        <f>G506+G510+G517+G524</f>
        <v>593.6</v>
      </c>
      <c r="H505" s="15"/>
      <c r="I505" s="12">
        <f t="shared" si="169"/>
        <v>593.6</v>
      </c>
      <c r="J505" s="15">
        <f t="shared" ref="J505:K505" si="180">J506+J510+J517+J524</f>
        <v>529.5</v>
      </c>
      <c r="K505" s="15">
        <f t="shared" si="180"/>
        <v>529.4</v>
      </c>
    </row>
    <row r="506" spans="1:11" ht="17.25" hidden="1" customHeight="1">
      <c r="A506" s="23" t="s">
        <v>221</v>
      </c>
      <c r="B506" s="18" t="s">
        <v>193</v>
      </c>
      <c r="C506" s="18" t="s">
        <v>217</v>
      </c>
      <c r="D506" s="62" t="s">
        <v>223</v>
      </c>
      <c r="E506" s="18"/>
      <c r="F506" s="18"/>
      <c r="G506" s="16">
        <f t="shared" ref="G506:J508" si="181">G507</f>
        <v>0</v>
      </c>
      <c r="H506" s="16"/>
      <c r="I506" s="20">
        <f t="shared" si="169"/>
        <v>0</v>
      </c>
      <c r="J506" s="16">
        <f t="shared" si="181"/>
        <v>0</v>
      </c>
      <c r="K506" s="26"/>
    </row>
    <row r="507" spans="1:11" ht="25.5" hidden="1" customHeight="1">
      <c r="A507" s="44" t="s">
        <v>186</v>
      </c>
      <c r="B507" s="18" t="s">
        <v>193</v>
      </c>
      <c r="C507" s="18" t="s">
        <v>217</v>
      </c>
      <c r="D507" s="62" t="s">
        <v>223</v>
      </c>
      <c r="E507" s="18" t="s">
        <v>45</v>
      </c>
      <c r="F507" s="18"/>
      <c r="G507" s="16">
        <f t="shared" si="181"/>
        <v>0</v>
      </c>
      <c r="H507" s="16"/>
      <c r="I507" s="20">
        <f t="shared" si="169"/>
        <v>0</v>
      </c>
      <c r="J507" s="16">
        <f t="shared" si="181"/>
        <v>0</v>
      </c>
      <c r="K507" s="26"/>
    </row>
    <row r="508" spans="1:11" ht="29.25" hidden="1" customHeight="1">
      <c r="A508" s="44" t="s">
        <v>155</v>
      </c>
      <c r="B508" s="18" t="s">
        <v>193</v>
      </c>
      <c r="C508" s="18" t="s">
        <v>217</v>
      </c>
      <c r="D508" s="62" t="s">
        <v>223</v>
      </c>
      <c r="E508" s="18" t="s">
        <v>53</v>
      </c>
      <c r="F508" s="18"/>
      <c r="G508" s="16">
        <f t="shared" si="181"/>
        <v>0</v>
      </c>
      <c r="H508" s="16"/>
      <c r="I508" s="20">
        <f t="shared" si="169"/>
        <v>0</v>
      </c>
      <c r="J508" s="16">
        <f t="shared" si="181"/>
        <v>0</v>
      </c>
      <c r="K508" s="26"/>
    </row>
    <row r="509" spans="1:11" hidden="1">
      <c r="A509" s="23" t="s">
        <v>224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 t="s">
        <v>10</v>
      </c>
      <c r="G509" s="16"/>
      <c r="H509" s="16"/>
      <c r="I509" s="20">
        <f t="shared" si="169"/>
        <v>0</v>
      </c>
      <c r="J509" s="16"/>
      <c r="K509" s="26"/>
    </row>
    <row r="510" spans="1:11" ht="24" customHeight="1">
      <c r="A510" s="34" t="s">
        <v>522</v>
      </c>
      <c r="B510" s="18" t="s">
        <v>193</v>
      </c>
      <c r="C510" s="18" t="s">
        <v>217</v>
      </c>
      <c r="D510" s="9" t="s">
        <v>225</v>
      </c>
      <c r="E510" s="14"/>
      <c r="F510" s="14"/>
      <c r="G510" s="16">
        <f t="shared" ref="G510:K510" si="182">G514+G511</f>
        <v>137</v>
      </c>
      <c r="H510" s="16"/>
      <c r="I510" s="20">
        <f t="shared" si="169"/>
        <v>137</v>
      </c>
      <c r="J510" s="16">
        <f t="shared" si="182"/>
        <v>137</v>
      </c>
      <c r="K510" s="16">
        <f t="shared" si="182"/>
        <v>137</v>
      </c>
    </row>
    <row r="511" spans="1:11" ht="24.75" customHeight="1">
      <c r="A511" s="27" t="s">
        <v>186</v>
      </c>
      <c r="B511" s="18" t="s">
        <v>193</v>
      </c>
      <c r="C511" s="18" t="s">
        <v>217</v>
      </c>
      <c r="D511" s="9" t="s">
        <v>225</v>
      </c>
      <c r="E511" s="18" t="s">
        <v>45</v>
      </c>
      <c r="F511" s="14"/>
      <c r="G511" s="16">
        <f t="shared" ref="G511:K512" si="183">G512</f>
        <v>50</v>
      </c>
      <c r="H511" s="16"/>
      <c r="I511" s="20">
        <f t="shared" si="169"/>
        <v>50</v>
      </c>
      <c r="J511" s="16">
        <f t="shared" si="183"/>
        <v>50</v>
      </c>
      <c r="K511" s="16">
        <f t="shared" si="183"/>
        <v>50</v>
      </c>
    </row>
    <row r="512" spans="1:11" ht="25.5" customHeight="1">
      <c r="A512" s="27" t="s">
        <v>174</v>
      </c>
      <c r="B512" s="18" t="s">
        <v>193</v>
      </c>
      <c r="C512" s="18" t="s">
        <v>217</v>
      </c>
      <c r="D512" s="9" t="s">
        <v>225</v>
      </c>
      <c r="E512" s="18" t="s">
        <v>53</v>
      </c>
      <c r="F512" s="14"/>
      <c r="G512" s="16">
        <f t="shared" si="183"/>
        <v>50</v>
      </c>
      <c r="H512" s="16"/>
      <c r="I512" s="20">
        <f t="shared" si="169"/>
        <v>50</v>
      </c>
      <c r="J512" s="16">
        <f t="shared" si="183"/>
        <v>50</v>
      </c>
      <c r="K512" s="16">
        <f t="shared" si="183"/>
        <v>50</v>
      </c>
    </row>
    <row r="513" spans="1:11" ht="13.5" customHeight="1">
      <c r="A513" s="49" t="s">
        <v>16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8" t="s">
        <v>17</v>
      </c>
      <c r="G513" s="79">
        <v>50</v>
      </c>
      <c r="H513" s="79"/>
      <c r="I513" s="20">
        <f t="shared" si="169"/>
        <v>50</v>
      </c>
      <c r="J513" s="22">
        <v>50</v>
      </c>
      <c r="K513" s="22">
        <v>50</v>
      </c>
    </row>
    <row r="514" spans="1:11">
      <c r="A514" s="41" t="s">
        <v>122</v>
      </c>
      <c r="B514" s="18" t="s">
        <v>193</v>
      </c>
      <c r="C514" s="18" t="s">
        <v>217</v>
      </c>
      <c r="D514" s="9" t="s">
        <v>225</v>
      </c>
      <c r="E514" s="18" t="s">
        <v>123</v>
      </c>
      <c r="F514" s="18"/>
      <c r="G514" s="16">
        <f t="shared" ref="G514:K515" si="184">G515</f>
        <v>87</v>
      </c>
      <c r="H514" s="16"/>
      <c r="I514" s="20">
        <f t="shared" si="169"/>
        <v>87</v>
      </c>
      <c r="J514" s="16">
        <f t="shared" si="184"/>
        <v>87</v>
      </c>
      <c r="K514" s="16">
        <f t="shared" si="184"/>
        <v>87</v>
      </c>
    </row>
    <row r="515" spans="1:11" ht="15.75" customHeight="1">
      <c r="A515" s="41" t="s">
        <v>161</v>
      </c>
      <c r="B515" s="18" t="s">
        <v>193</v>
      </c>
      <c r="C515" s="18" t="s">
        <v>217</v>
      </c>
      <c r="D515" s="9" t="s">
        <v>225</v>
      </c>
      <c r="E515" s="18" t="s">
        <v>162</v>
      </c>
      <c r="F515" s="18"/>
      <c r="G515" s="16">
        <f t="shared" si="184"/>
        <v>87</v>
      </c>
      <c r="H515" s="16"/>
      <c r="I515" s="20">
        <f t="shared" si="169"/>
        <v>87</v>
      </c>
      <c r="J515" s="16">
        <f t="shared" si="184"/>
        <v>87</v>
      </c>
      <c r="K515" s="16">
        <f t="shared" si="184"/>
        <v>87</v>
      </c>
    </row>
    <row r="516" spans="1:11">
      <c r="A516" s="17" t="s">
        <v>16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 t="s">
        <v>17</v>
      </c>
      <c r="G516" s="79">
        <v>87</v>
      </c>
      <c r="H516" s="79"/>
      <c r="I516" s="20">
        <f t="shared" si="169"/>
        <v>87</v>
      </c>
      <c r="J516" s="22">
        <v>87</v>
      </c>
      <c r="K516" s="22">
        <v>87</v>
      </c>
    </row>
    <row r="517" spans="1:11" ht="75" customHeight="1">
      <c r="A517" s="64" t="s">
        <v>523</v>
      </c>
      <c r="B517" s="18" t="s">
        <v>193</v>
      </c>
      <c r="C517" s="18" t="s">
        <v>217</v>
      </c>
      <c r="D517" s="9" t="s">
        <v>226</v>
      </c>
      <c r="E517" s="18"/>
      <c r="F517" s="18"/>
      <c r="G517" s="16">
        <f t="shared" ref="G517:K517" si="185">G521+G518</f>
        <v>162.5</v>
      </c>
      <c r="H517" s="16"/>
      <c r="I517" s="20">
        <f t="shared" si="169"/>
        <v>162.5</v>
      </c>
      <c r="J517" s="16">
        <f t="shared" si="185"/>
        <v>162.5</v>
      </c>
      <c r="K517" s="16">
        <f t="shared" si="185"/>
        <v>162.4</v>
      </c>
    </row>
    <row r="518" spans="1:11" ht="23.25" customHeight="1">
      <c r="A518" s="27" t="s">
        <v>186</v>
      </c>
      <c r="B518" s="18" t="s">
        <v>193</v>
      </c>
      <c r="C518" s="18" t="s">
        <v>217</v>
      </c>
      <c r="D518" s="9" t="s">
        <v>226</v>
      </c>
      <c r="E518" s="18" t="s">
        <v>45</v>
      </c>
      <c r="F518" s="18"/>
      <c r="G518" s="16">
        <f t="shared" ref="G518:K519" si="186">G519</f>
        <v>50</v>
      </c>
      <c r="H518" s="16"/>
      <c r="I518" s="20">
        <f t="shared" si="169"/>
        <v>50</v>
      </c>
      <c r="J518" s="16">
        <f t="shared" si="186"/>
        <v>50</v>
      </c>
      <c r="K518" s="16">
        <f t="shared" si="186"/>
        <v>50</v>
      </c>
    </row>
    <row r="519" spans="1:11" ht="27.75" customHeight="1">
      <c r="A519" s="27" t="s">
        <v>174</v>
      </c>
      <c r="B519" s="18" t="s">
        <v>193</v>
      </c>
      <c r="C519" s="18" t="s">
        <v>217</v>
      </c>
      <c r="D519" s="9" t="s">
        <v>226</v>
      </c>
      <c r="E519" s="18" t="s">
        <v>53</v>
      </c>
      <c r="F519" s="18"/>
      <c r="G519" s="16">
        <f t="shared" si="186"/>
        <v>50</v>
      </c>
      <c r="H519" s="16"/>
      <c r="I519" s="20">
        <f t="shared" si="169"/>
        <v>50</v>
      </c>
      <c r="J519" s="16">
        <f t="shared" si="186"/>
        <v>50</v>
      </c>
      <c r="K519" s="16">
        <f t="shared" si="186"/>
        <v>50</v>
      </c>
    </row>
    <row r="520" spans="1:11" ht="12.75" customHeight="1">
      <c r="A520" s="49" t="s">
        <v>16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 t="s">
        <v>17</v>
      </c>
      <c r="G520" s="160">
        <v>50</v>
      </c>
      <c r="H520" s="160"/>
      <c r="I520" s="20">
        <f t="shared" si="169"/>
        <v>50</v>
      </c>
      <c r="J520" s="22">
        <v>50</v>
      </c>
      <c r="K520" s="22">
        <v>50</v>
      </c>
    </row>
    <row r="521" spans="1:11">
      <c r="A521" s="41" t="s">
        <v>122</v>
      </c>
      <c r="B521" s="18" t="s">
        <v>193</v>
      </c>
      <c r="C521" s="18" t="s">
        <v>217</v>
      </c>
      <c r="D521" s="9" t="s">
        <v>226</v>
      </c>
      <c r="E521" s="18" t="s">
        <v>123</v>
      </c>
      <c r="F521" s="18"/>
      <c r="G521" s="16">
        <f t="shared" ref="G521:K522" si="187">G522</f>
        <v>112.5</v>
      </c>
      <c r="H521" s="16"/>
      <c r="I521" s="20">
        <f t="shared" si="169"/>
        <v>112.5</v>
      </c>
      <c r="J521" s="16">
        <f t="shared" si="187"/>
        <v>112.5</v>
      </c>
      <c r="K521" s="16">
        <f t="shared" si="187"/>
        <v>112.4</v>
      </c>
    </row>
    <row r="522" spans="1:11">
      <c r="A522" s="41" t="s">
        <v>161</v>
      </c>
      <c r="B522" s="18" t="s">
        <v>193</v>
      </c>
      <c r="C522" s="18" t="s">
        <v>217</v>
      </c>
      <c r="D522" s="9" t="s">
        <v>226</v>
      </c>
      <c r="E522" s="18" t="s">
        <v>162</v>
      </c>
      <c r="F522" s="18"/>
      <c r="G522" s="16">
        <f t="shared" si="187"/>
        <v>112.5</v>
      </c>
      <c r="H522" s="16"/>
      <c r="I522" s="20">
        <f t="shared" si="169"/>
        <v>112.5</v>
      </c>
      <c r="J522" s="16">
        <f t="shared" si="187"/>
        <v>112.5</v>
      </c>
      <c r="K522" s="16">
        <f t="shared" si="187"/>
        <v>112.4</v>
      </c>
    </row>
    <row r="523" spans="1:11">
      <c r="A523" s="17" t="s">
        <v>16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 t="s">
        <v>17</v>
      </c>
      <c r="G523" s="181">
        <v>112.5</v>
      </c>
      <c r="H523" s="181"/>
      <c r="I523" s="20">
        <f t="shared" si="169"/>
        <v>112.5</v>
      </c>
      <c r="J523" s="19">
        <v>112.5</v>
      </c>
      <c r="K523" s="19">
        <v>112.4</v>
      </c>
    </row>
    <row r="524" spans="1:11" ht="24.75" customHeight="1">
      <c r="A524" s="64" t="s">
        <v>524</v>
      </c>
      <c r="B524" s="18" t="s">
        <v>193</v>
      </c>
      <c r="C524" s="18" t="s">
        <v>217</v>
      </c>
      <c r="D524" s="9" t="s">
        <v>227</v>
      </c>
      <c r="E524" s="18"/>
      <c r="F524" s="18"/>
      <c r="G524" s="16">
        <f t="shared" ref="G524:K524" si="188">G528+G525</f>
        <v>294.10000000000002</v>
      </c>
      <c r="H524" s="16"/>
      <c r="I524" s="20">
        <f t="shared" si="169"/>
        <v>294.10000000000002</v>
      </c>
      <c r="J524" s="16">
        <f t="shared" si="188"/>
        <v>230</v>
      </c>
      <c r="K524" s="16">
        <f t="shared" si="188"/>
        <v>230</v>
      </c>
    </row>
    <row r="525" spans="1:11" ht="24.75" customHeight="1">
      <c r="A525" s="27" t="s">
        <v>186</v>
      </c>
      <c r="B525" s="18" t="s">
        <v>193</v>
      </c>
      <c r="C525" s="18" t="s">
        <v>217</v>
      </c>
      <c r="D525" s="9" t="s">
        <v>227</v>
      </c>
      <c r="E525" s="18" t="s">
        <v>45</v>
      </c>
      <c r="F525" s="18"/>
      <c r="G525" s="16">
        <f t="shared" ref="G525:K526" si="189">G526</f>
        <v>104.1</v>
      </c>
      <c r="H525" s="16"/>
      <c r="I525" s="20">
        <f t="shared" si="169"/>
        <v>104.1</v>
      </c>
      <c r="J525" s="16">
        <f t="shared" si="189"/>
        <v>40</v>
      </c>
      <c r="K525" s="16">
        <f t="shared" si="189"/>
        <v>40</v>
      </c>
    </row>
    <row r="526" spans="1:11" ht="25.5" customHeight="1">
      <c r="A526" s="27" t="s">
        <v>174</v>
      </c>
      <c r="B526" s="18" t="s">
        <v>193</v>
      </c>
      <c r="C526" s="18" t="s">
        <v>217</v>
      </c>
      <c r="D526" s="9" t="s">
        <v>227</v>
      </c>
      <c r="E526" s="18" t="s">
        <v>53</v>
      </c>
      <c r="F526" s="18"/>
      <c r="G526" s="16">
        <f t="shared" si="189"/>
        <v>104.1</v>
      </c>
      <c r="H526" s="16"/>
      <c r="I526" s="20">
        <f t="shared" si="169"/>
        <v>104.1</v>
      </c>
      <c r="J526" s="16">
        <f t="shared" si="189"/>
        <v>40</v>
      </c>
      <c r="K526" s="16">
        <f t="shared" si="189"/>
        <v>40</v>
      </c>
    </row>
    <row r="527" spans="1:11" ht="13.5" customHeight="1">
      <c r="A527" s="49" t="s">
        <v>16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 t="s">
        <v>17</v>
      </c>
      <c r="G527" s="160">
        <v>104.1</v>
      </c>
      <c r="H527" s="160"/>
      <c r="I527" s="20">
        <f t="shared" si="169"/>
        <v>104.1</v>
      </c>
      <c r="J527" s="22">
        <v>40</v>
      </c>
      <c r="K527" s="22">
        <v>40</v>
      </c>
    </row>
    <row r="528" spans="1:11">
      <c r="A528" s="41" t="s">
        <v>122</v>
      </c>
      <c r="B528" s="18" t="s">
        <v>193</v>
      </c>
      <c r="C528" s="18" t="s">
        <v>217</v>
      </c>
      <c r="D528" s="9" t="s">
        <v>227</v>
      </c>
      <c r="E528" s="18" t="s">
        <v>123</v>
      </c>
      <c r="F528" s="18"/>
      <c r="G528" s="16">
        <f t="shared" ref="G528:K529" si="190">G529</f>
        <v>190</v>
      </c>
      <c r="H528" s="16"/>
      <c r="I528" s="20">
        <f t="shared" si="169"/>
        <v>190</v>
      </c>
      <c r="J528" s="16">
        <f t="shared" si="190"/>
        <v>190</v>
      </c>
      <c r="K528" s="16">
        <f t="shared" si="190"/>
        <v>190</v>
      </c>
    </row>
    <row r="529" spans="1:11" ht="12.75" customHeight="1">
      <c r="A529" s="41" t="s">
        <v>161</v>
      </c>
      <c r="B529" s="18" t="s">
        <v>193</v>
      </c>
      <c r="C529" s="18" t="s">
        <v>217</v>
      </c>
      <c r="D529" s="9" t="s">
        <v>227</v>
      </c>
      <c r="E529" s="18" t="s">
        <v>162</v>
      </c>
      <c r="F529" s="18"/>
      <c r="G529" s="16">
        <f t="shared" si="190"/>
        <v>190</v>
      </c>
      <c r="H529" s="16"/>
      <c r="I529" s="20">
        <f t="shared" si="169"/>
        <v>190</v>
      </c>
      <c r="J529" s="16">
        <f t="shared" si="190"/>
        <v>190</v>
      </c>
      <c r="K529" s="16">
        <f t="shared" si="190"/>
        <v>190</v>
      </c>
    </row>
    <row r="530" spans="1:11">
      <c r="A530" s="17" t="s">
        <v>16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 t="s">
        <v>17</v>
      </c>
      <c r="G530" s="160">
        <v>190</v>
      </c>
      <c r="H530" s="160"/>
      <c r="I530" s="20">
        <f t="shared" si="169"/>
        <v>190</v>
      </c>
      <c r="J530" s="22">
        <v>190</v>
      </c>
      <c r="K530" s="22">
        <v>190</v>
      </c>
    </row>
    <row r="531" spans="1:11" ht="60.75" customHeight="1">
      <c r="A531" s="146" t="s">
        <v>539</v>
      </c>
      <c r="B531" s="29" t="s">
        <v>193</v>
      </c>
      <c r="C531" s="29" t="s">
        <v>217</v>
      </c>
      <c r="D531" s="147" t="s">
        <v>540</v>
      </c>
      <c r="E531" s="29"/>
      <c r="F531" s="29"/>
      <c r="G531" s="16">
        <f>G533</f>
        <v>500</v>
      </c>
      <c r="H531" s="16"/>
      <c r="I531" s="20">
        <f t="shared" si="169"/>
        <v>500</v>
      </c>
      <c r="J531" s="16">
        <f t="shared" ref="J531:K531" si="191">J533</f>
        <v>0</v>
      </c>
      <c r="K531" s="16">
        <f t="shared" si="191"/>
        <v>0</v>
      </c>
    </row>
    <row r="532" spans="1:11" ht="15.75" customHeight="1">
      <c r="A532" s="146" t="s">
        <v>133</v>
      </c>
      <c r="B532" s="29" t="s">
        <v>193</v>
      </c>
      <c r="C532" s="29" t="s">
        <v>217</v>
      </c>
      <c r="D532" s="147" t="s">
        <v>541</v>
      </c>
      <c r="E532" s="29"/>
      <c r="F532" s="29"/>
      <c r="G532" s="16">
        <f>G533</f>
        <v>500</v>
      </c>
      <c r="H532" s="16"/>
      <c r="I532" s="20">
        <f t="shared" si="169"/>
        <v>500</v>
      </c>
      <c r="J532" s="16">
        <f t="shared" ref="J532:K532" si="192">J533</f>
        <v>0</v>
      </c>
      <c r="K532" s="16">
        <f t="shared" si="192"/>
        <v>0</v>
      </c>
    </row>
    <row r="533" spans="1:11" ht="22.5" customHeight="1">
      <c r="A533" s="27" t="s">
        <v>186</v>
      </c>
      <c r="B533" s="24" t="s">
        <v>193</v>
      </c>
      <c r="C533" s="24" t="s">
        <v>217</v>
      </c>
      <c r="D533" s="148" t="s">
        <v>541</v>
      </c>
      <c r="E533" s="24" t="s">
        <v>45</v>
      </c>
      <c r="F533" s="24"/>
      <c r="G533" s="16">
        <f t="shared" ref="G533:K534" si="193">G534</f>
        <v>500</v>
      </c>
      <c r="H533" s="16"/>
      <c r="I533" s="20">
        <f t="shared" si="169"/>
        <v>500</v>
      </c>
      <c r="J533" s="16">
        <f t="shared" si="193"/>
        <v>0</v>
      </c>
      <c r="K533" s="16">
        <f t="shared" si="193"/>
        <v>0</v>
      </c>
    </row>
    <row r="534" spans="1:11" ht="21.75" customHeight="1">
      <c r="A534" s="27" t="s">
        <v>155</v>
      </c>
      <c r="B534" s="24" t="s">
        <v>193</v>
      </c>
      <c r="C534" s="24" t="s">
        <v>217</v>
      </c>
      <c r="D534" s="148" t="s">
        <v>541</v>
      </c>
      <c r="E534" s="24" t="s">
        <v>53</v>
      </c>
      <c r="F534" s="24"/>
      <c r="G534" s="16">
        <f t="shared" si="193"/>
        <v>500</v>
      </c>
      <c r="H534" s="16"/>
      <c r="I534" s="20">
        <f t="shared" si="169"/>
        <v>500</v>
      </c>
      <c r="J534" s="16">
        <f t="shared" si="193"/>
        <v>0</v>
      </c>
      <c r="K534" s="16">
        <f t="shared" si="193"/>
        <v>0</v>
      </c>
    </row>
    <row r="535" spans="1:11">
      <c r="A535" s="17" t="s">
        <v>16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 t="s">
        <v>17</v>
      </c>
      <c r="G535" s="19">
        <v>500</v>
      </c>
      <c r="H535" s="19"/>
      <c r="I535" s="20">
        <f t="shared" si="169"/>
        <v>500</v>
      </c>
      <c r="J535" s="20"/>
      <c r="K535" s="26"/>
    </row>
    <row r="536" spans="1:11" ht="25.5">
      <c r="A536" s="189" t="s">
        <v>664</v>
      </c>
      <c r="B536" s="24" t="s">
        <v>193</v>
      </c>
      <c r="C536" s="24" t="s">
        <v>676</v>
      </c>
      <c r="D536" s="167"/>
      <c r="E536" s="167" t="s">
        <v>672</v>
      </c>
      <c r="F536" s="167"/>
      <c r="G536" s="19">
        <f>G537</f>
        <v>22213.599999999999</v>
      </c>
      <c r="H536" s="19">
        <f>H537</f>
        <v>-6444.5</v>
      </c>
      <c r="I536" s="20">
        <f t="shared" si="169"/>
        <v>15769.099999999999</v>
      </c>
      <c r="J536" s="20"/>
      <c r="K536" s="26"/>
    </row>
    <row r="537" spans="1:11" ht="25.5">
      <c r="A537" s="133" t="s">
        <v>665</v>
      </c>
      <c r="B537" s="24" t="s">
        <v>193</v>
      </c>
      <c r="C537" s="24" t="s">
        <v>676</v>
      </c>
      <c r="D537" s="167" t="s">
        <v>205</v>
      </c>
      <c r="E537" s="167"/>
      <c r="F537" s="167"/>
      <c r="G537" s="19">
        <f>G538+G542+G547</f>
        <v>22213.599999999999</v>
      </c>
      <c r="H537" s="19">
        <f>H538+H542+H547</f>
        <v>-6444.5</v>
      </c>
      <c r="I537" s="20">
        <f t="shared" ref="I537:I600" si="194">G537+H537</f>
        <v>15769.099999999999</v>
      </c>
      <c r="J537" s="19">
        <f t="shared" ref="J537:K537" si="195">J538+J542+J547</f>
        <v>0</v>
      </c>
      <c r="K537" s="19">
        <f t="shared" si="195"/>
        <v>0</v>
      </c>
    </row>
    <row r="538" spans="1:11" ht="51">
      <c r="A538" s="133" t="s">
        <v>666</v>
      </c>
      <c r="B538" s="24" t="s">
        <v>193</v>
      </c>
      <c r="C538" s="24" t="s">
        <v>676</v>
      </c>
      <c r="D538" s="9" t="s">
        <v>207</v>
      </c>
      <c r="E538" s="167"/>
      <c r="F538" s="167"/>
      <c r="G538" s="19">
        <f t="shared" ref="G538:H540" si="196">G539</f>
        <v>3702.6</v>
      </c>
      <c r="H538" s="19">
        <f t="shared" si="196"/>
        <v>-1074.2</v>
      </c>
      <c r="I538" s="20">
        <f t="shared" si="194"/>
        <v>2628.3999999999996</v>
      </c>
      <c r="J538" s="19">
        <f t="shared" ref="J538:K538" si="197">J539</f>
        <v>0</v>
      </c>
      <c r="K538" s="19">
        <f t="shared" si="197"/>
        <v>0</v>
      </c>
    </row>
    <row r="539" spans="1:11" ht="51">
      <c r="A539" s="133" t="s">
        <v>667</v>
      </c>
      <c r="B539" s="24" t="s">
        <v>193</v>
      </c>
      <c r="C539" s="24" t="s">
        <v>676</v>
      </c>
      <c r="D539" s="9" t="s">
        <v>673</v>
      </c>
      <c r="E539" s="24" t="s">
        <v>211</v>
      </c>
      <c r="F539" s="24"/>
      <c r="G539" s="19">
        <f t="shared" si="196"/>
        <v>3702.6</v>
      </c>
      <c r="H539" s="19">
        <f t="shared" si="196"/>
        <v>-1074.2</v>
      </c>
      <c r="I539" s="20">
        <f t="shared" si="194"/>
        <v>2628.3999999999996</v>
      </c>
      <c r="J539" s="19">
        <f t="shared" ref="J539:K539" si="198">J540</f>
        <v>0</v>
      </c>
      <c r="K539" s="19">
        <f t="shared" si="198"/>
        <v>0</v>
      </c>
    </row>
    <row r="540" spans="1:11" ht="36">
      <c r="A540" s="27" t="s">
        <v>442</v>
      </c>
      <c r="B540" s="24" t="s">
        <v>193</v>
      </c>
      <c r="C540" s="24" t="s">
        <v>676</v>
      </c>
      <c r="D540" s="9" t="s">
        <v>673</v>
      </c>
      <c r="E540" s="24" t="s">
        <v>443</v>
      </c>
      <c r="F540" s="24"/>
      <c r="G540" s="19">
        <f t="shared" si="196"/>
        <v>3702.6</v>
      </c>
      <c r="H540" s="19">
        <f t="shared" si="196"/>
        <v>-1074.2</v>
      </c>
      <c r="I540" s="20">
        <f t="shared" si="194"/>
        <v>2628.3999999999996</v>
      </c>
      <c r="J540" s="19">
        <f t="shared" ref="J540:K540" si="199">J541</f>
        <v>0</v>
      </c>
      <c r="K540" s="19">
        <f t="shared" si="199"/>
        <v>0</v>
      </c>
    </row>
    <row r="541" spans="1:11">
      <c r="A541" s="27" t="s">
        <v>212</v>
      </c>
      <c r="B541" s="24" t="s">
        <v>193</v>
      </c>
      <c r="C541" s="24" t="s">
        <v>676</v>
      </c>
      <c r="D541" s="9" t="s">
        <v>673</v>
      </c>
      <c r="E541" s="24" t="s">
        <v>213</v>
      </c>
      <c r="F541" s="24" t="s">
        <v>17</v>
      </c>
      <c r="G541" s="190">
        <v>3702.6</v>
      </c>
      <c r="H541" s="190">
        <v>-1074.2</v>
      </c>
      <c r="I541" s="20">
        <f t="shared" si="194"/>
        <v>2628.3999999999996</v>
      </c>
      <c r="J541" s="20"/>
      <c r="K541" s="26"/>
    </row>
    <row r="542" spans="1:11">
      <c r="A542" s="66" t="s">
        <v>16</v>
      </c>
      <c r="B542" s="24" t="s">
        <v>193</v>
      </c>
      <c r="C542" s="24" t="s">
        <v>676</v>
      </c>
      <c r="D542" s="148"/>
      <c r="E542" s="24"/>
      <c r="F542" s="24"/>
      <c r="G542" s="19">
        <f t="shared" ref="G542:H545" si="200">G543</f>
        <v>1666</v>
      </c>
      <c r="H542" s="19">
        <f t="shared" si="200"/>
        <v>-483.3</v>
      </c>
      <c r="I542" s="20">
        <f t="shared" si="194"/>
        <v>1182.7</v>
      </c>
      <c r="J542" s="19">
        <f t="shared" ref="J542:K542" si="201">J543</f>
        <v>0</v>
      </c>
      <c r="K542" s="19">
        <f t="shared" si="201"/>
        <v>0</v>
      </c>
    </row>
    <row r="543" spans="1:11" ht="51">
      <c r="A543" s="133" t="s">
        <v>668</v>
      </c>
      <c r="B543" s="24" t="s">
        <v>193</v>
      </c>
      <c r="C543" s="24" t="s">
        <v>676</v>
      </c>
      <c r="D543" s="9" t="s">
        <v>674</v>
      </c>
      <c r="E543" s="167"/>
      <c r="F543" s="167"/>
      <c r="G543" s="19">
        <f t="shared" si="200"/>
        <v>1666</v>
      </c>
      <c r="H543" s="19">
        <f t="shared" si="200"/>
        <v>-483.3</v>
      </c>
      <c r="I543" s="20">
        <f t="shared" si="194"/>
        <v>1182.7</v>
      </c>
      <c r="J543" s="19">
        <f t="shared" ref="J543:K543" si="202">J544</f>
        <v>0</v>
      </c>
      <c r="K543" s="19">
        <f t="shared" si="202"/>
        <v>0</v>
      </c>
    </row>
    <row r="544" spans="1:11" ht="36">
      <c r="A544" s="27" t="s">
        <v>442</v>
      </c>
      <c r="B544" s="24" t="s">
        <v>193</v>
      </c>
      <c r="C544" s="24" t="s">
        <v>676</v>
      </c>
      <c r="D544" s="9" t="s">
        <v>674</v>
      </c>
      <c r="E544" s="24" t="s">
        <v>211</v>
      </c>
      <c r="F544" s="24"/>
      <c r="G544" s="19">
        <f t="shared" si="200"/>
        <v>1666</v>
      </c>
      <c r="H544" s="19">
        <f t="shared" si="200"/>
        <v>-483.3</v>
      </c>
      <c r="I544" s="20">
        <f t="shared" si="194"/>
        <v>1182.7</v>
      </c>
      <c r="J544" s="19">
        <f t="shared" ref="J544:K544" si="203">J545</f>
        <v>0</v>
      </c>
      <c r="K544" s="19">
        <f t="shared" si="203"/>
        <v>0</v>
      </c>
    </row>
    <row r="545" spans="1:14">
      <c r="A545" s="27" t="s">
        <v>212</v>
      </c>
      <c r="B545" s="24" t="s">
        <v>193</v>
      </c>
      <c r="C545" s="24" t="s">
        <v>676</v>
      </c>
      <c r="D545" s="9" t="s">
        <v>674</v>
      </c>
      <c r="E545" s="24" t="s">
        <v>443</v>
      </c>
      <c r="F545" s="24"/>
      <c r="G545" s="19">
        <f t="shared" si="200"/>
        <v>1666</v>
      </c>
      <c r="H545" s="19">
        <f t="shared" si="200"/>
        <v>-483.3</v>
      </c>
      <c r="I545" s="20">
        <f t="shared" si="194"/>
        <v>1182.7</v>
      </c>
      <c r="J545" s="19">
        <f t="shared" ref="J545:K545" si="204">J546</f>
        <v>0</v>
      </c>
      <c r="K545" s="19">
        <f t="shared" si="204"/>
        <v>0</v>
      </c>
    </row>
    <row r="546" spans="1:14">
      <c r="A546" s="66" t="s">
        <v>669</v>
      </c>
      <c r="B546" s="24" t="s">
        <v>193</v>
      </c>
      <c r="C546" s="24" t="s">
        <v>676</v>
      </c>
      <c r="D546" s="9" t="s">
        <v>674</v>
      </c>
      <c r="E546" s="24" t="s">
        <v>213</v>
      </c>
      <c r="F546" s="24" t="s">
        <v>10</v>
      </c>
      <c r="G546" s="191">
        <v>1666</v>
      </c>
      <c r="H546" s="191">
        <v>-483.3</v>
      </c>
      <c r="I546" s="20">
        <f t="shared" si="194"/>
        <v>1182.7</v>
      </c>
      <c r="J546" s="20"/>
      <c r="K546" s="26"/>
    </row>
    <row r="547" spans="1:14" ht="63.75">
      <c r="A547" s="133" t="s">
        <v>670</v>
      </c>
      <c r="B547" s="24" t="s">
        <v>193</v>
      </c>
      <c r="C547" s="24" t="s">
        <v>676</v>
      </c>
      <c r="D547" s="9" t="s">
        <v>675</v>
      </c>
      <c r="E547" s="167"/>
      <c r="F547" s="167"/>
      <c r="G547" s="19">
        <f t="shared" ref="G547:H549" si="205">G548</f>
        <v>16845</v>
      </c>
      <c r="H547" s="19">
        <f t="shared" si="205"/>
        <v>-4887</v>
      </c>
      <c r="I547" s="20">
        <f t="shared" si="194"/>
        <v>11958</v>
      </c>
      <c r="J547" s="19">
        <f t="shared" ref="J547:K547" si="206">J548</f>
        <v>0</v>
      </c>
      <c r="K547" s="19">
        <f t="shared" si="206"/>
        <v>0</v>
      </c>
    </row>
    <row r="548" spans="1:14" ht="36">
      <c r="A548" s="27" t="s">
        <v>442</v>
      </c>
      <c r="B548" s="24" t="s">
        <v>193</v>
      </c>
      <c r="C548" s="24" t="s">
        <v>676</v>
      </c>
      <c r="D548" s="9" t="s">
        <v>675</v>
      </c>
      <c r="E548" s="24" t="s">
        <v>211</v>
      </c>
      <c r="F548" s="24"/>
      <c r="G548" s="19">
        <f t="shared" si="205"/>
        <v>16845</v>
      </c>
      <c r="H548" s="19">
        <f t="shared" si="205"/>
        <v>-4887</v>
      </c>
      <c r="I548" s="20">
        <f t="shared" si="194"/>
        <v>11958</v>
      </c>
      <c r="J548" s="19">
        <f t="shared" ref="J548:K548" si="207">J549</f>
        <v>0</v>
      </c>
      <c r="K548" s="19">
        <f t="shared" si="207"/>
        <v>0</v>
      </c>
    </row>
    <row r="549" spans="1:14">
      <c r="A549" s="27" t="s">
        <v>212</v>
      </c>
      <c r="B549" s="24" t="s">
        <v>193</v>
      </c>
      <c r="C549" s="24" t="s">
        <v>676</v>
      </c>
      <c r="D549" s="9" t="s">
        <v>675</v>
      </c>
      <c r="E549" s="24" t="s">
        <v>443</v>
      </c>
      <c r="F549" s="24"/>
      <c r="G549" s="19">
        <f t="shared" si="205"/>
        <v>16845</v>
      </c>
      <c r="H549" s="19">
        <f t="shared" si="205"/>
        <v>-4887</v>
      </c>
      <c r="I549" s="20">
        <f t="shared" si="194"/>
        <v>11958</v>
      </c>
      <c r="J549" s="19">
        <f t="shared" ref="J549:K549" si="208">J550</f>
        <v>0</v>
      </c>
      <c r="K549" s="19">
        <f t="shared" si="208"/>
        <v>0</v>
      </c>
    </row>
    <row r="550" spans="1:14">
      <c r="A550" s="66" t="s">
        <v>671</v>
      </c>
      <c r="B550" s="24" t="s">
        <v>193</v>
      </c>
      <c r="C550" s="24" t="s">
        <v>676</v>
      </c>
      <c r="D550" s="9" t="s">
        <v>675</v>
      </c>
      <c r="E550" s="24" t="s">
        <v>213</v>
      </c>
      <c r="F550" s="24" t="s">
        <v>11</v>
      </c>
      <c r="G550" s="190">
        <v>16845</v>
      </c>
      <c r="H550" s="190">
        <v>-4887</v>
      </c>
      <c r="I550" s="20">
        <f t="shared" si="194"/>
        <v>11958</v>
      </c>
      <c r="J550" s="20"/>
      <c r="K550" s="26"/>
    </row>
    <row r="551" spans="1:14" ht="21" hidden="1">
      <c r="A551" s="65" t="s">
        <v>231</v>
      </c>
      <c r="B551" s="24" t="s">
        <v>232</v>
      </c>
      <c r="C551" s="24" t="s">
        <v>233</v>
      </c>
      <c r="D551" s="9" t="s">
        <v>234</v>
      </c>
      <c r="E551" s="24"/>
      <c r="F551" s="24"/>
      <c r="G551" s="16">
        <f t="shared" ref="G551:J554" si="209">G552+G553+G554</f>
        <v>0</v>
      </c>
      <c r="H551" s="16"/>
      <c r="I551" s="20">
        <f t="shared" si="194"/>
        <v>0</v>
      </c>
      <c r="J551" s="16">
        <f t="shared" si="209"/>
        <v>0</v>
      </c>
      <c r="K551" s="26"/>
    </row>
    <row r="552" spans="1:14" ht="83.45" hidden="1" customHeight="1">
      <c r="A552" s="66" t="s">
        <v>653</v>
      </c>
      <c r="B552" s="24" t="s">
        <v>232</v>
      </c>
      <c r="C552" s="24" t="s">
        <v>233</v>
      </c>
      <c r="D552" s="9" t="s">
        <v>235</v>
      </c>
      <c r="E552" s="24"/>
      <c r="F552" s="24"/>
      <c r="G552" s="16">
        <f t="shared" si="209"/>
        <v>0</v>
      </c>
      <c r="H552" s="16"/>
      <c r="I552" s="20">
        <f t="shared" si="194"/>
        <v>0</v>
      </c>
      <c r="J552" s="16">
        <f t="shared" si="209"/>
        <v>0</v>
      </c>
      <c r="K552" s="26"/>
    </row>
    <row r="553" spans="1:14" ht="33.75" hidden="1">
      <c r="A553" s="66" t="s">
        <v>236</v>
      </c>
      <c r="B553" s="24" t="s">
        <v>232</v>
      </c>
      <c r="C553" s="24" t="s">
        <v>233</v>
      </c>
      <c r="D553" s="9" t="s">
        <v>237</v>
      </c>
      <c r="E553" s="24" t="s">
        <v>45</v>
      </c>
      <c r="F553" s="24"/>
      <c r="G553" s="16">
        <f t="shared" si="209"/>
        <v>0</v>
      </c>
      <c r="H553" s="16"/>
      <c r="I553" s="20">
        <f t="shared" si="194"/>
        <v>0</v>
      </c>
      <c r="J553" s="16">
        <f t="shared" si="209"/>
        <v>0</v>
      </c>
      <c r="K553" s="26"/>
    </row>
    <row r="554" spans="1:14" hidden="1">
      <c r="A554" s="66" t="s">
        <v>238</v>
      </c>
      <c r="B554" s="24" t="s">
        <v>232</v>
      </c>
      <c r="C554" s="24" t="s">
        <v>233</v>
      </c>
      <c r="D554" s="9" t="s">
        <v>239</v>
      </c>
      <c r="E554" s="24" t="s">
        <v>53</v>
      </c>
      <c r="F554" s="24"/>
      <c r="G554" s="16">
        <f t="shared" si="209"/>
        <v>0</v>
      </c>
      <c r="H554" s="16"/>
      <c r="I554" s="20">
        <f t="shared" si="194"/>
        <v>0</v>
      </c>
      <c r="J554" s="16">
        <f t="shared" si="209"/>
        <v>0</v>
      </c>
      <c r="K554" s="26"/>
    </row>
    <row r="555" spans="1:14" hidden="1">
      <c r="A555" s="66" t="s">
        <v>16</v>
      </c>
      <c r="B555" s="24" t="s">
        <v>232</v>
      </c>
      <c r="C555" s="24" t="s">
        <v>233</v>
      </c>
      <c r="D555" s="9" t="s">
        <v>240</v>
      </c>
      <c r="E555" s="24" t="s">
        <v>53</v>
      </c>
      <c r="F555" s="24" t="s">
        <v>17</v>
      </c>
      <c r="G555" s="19"/>
      <c r="H555" s="19"/>
      <c r="I555" s="20">
        <f t="shared" si="194"/>
        <v>0</v>
      </c>
      <c r="J555" s="20"/>
      <c r="K555" s="26"/>
    </row>
    <row r="556" spans="1:14" hidden="1">
      <c r="A556" s="66" t="s">
        <v>18</v>
      </c>
      <c r="B556" s="24" t="s">
        <v>232</v>
      </c>
      <c r="C556" s="24" t="s">
        <v>233</v>
      </c>
      <c r="D556" s="9" t="s">
        <v>241</v>
      </c>
      <c r="E556" s="24" t="s">
        <v>53</v>
      </c>
      <c r="F556" s="24" t="s">
        <v>10</v>
      </c>
      <c r="G556" s="19"/>
      <c r="H556" s="19"/>
      <c r="I556" s="20">
        <f t="shared" si="194"/>
        <v>0</v>
      </c>
      <c r="J556" s="20"/>
      <c r="K556" s="26"/>
    </row>
    <row r="557" spans="1:14" hidden="1">
      <c r="A557" s="67" t="s">
        <v>242</v>
      </c>
      <c r="B557" s="24" t="s">
        <v>232</v>
      </c>
      <c r="C557" s="24" t="s">
        <v>233</v>
      </c>
      <c r="D557" s="9" t="s">
        <v>243</v>
      </c>
      <c r="E557" s="24" t="s">
        <v>53</v>
      </c>
      <c r="F557" s="24" t="s">
        <v>11</v>
      </c>
      <c r="G557" s="19"/>
      <c r="H557" s="19"/>
      <c r="I557" s="20">
        <f t="shared" si="194"/>
        <v>0</v>
      </c>
      <c r="J557" s="20"/>
      <c r="K557" s="26"/>
    </row>
    <row r="558" spans="1:14">
      <c r="A558" s="13" t="s">
        <v>244</v>
      </c>
      <c r="B558" s="14" t="s">
        <v>245</v>
      </c>
      <c r="C558" s="14"/>
      <c r="D558" s="14"/>
      <c r="E558" s="14"/>
      <c r="F558" s="14"/>
      <c r="G558" s="15">
        <f>G559+G560+G561+G562</f>
        <v>191087.5</v>
      </c>
      <c r="H558" s="15">
        <f>H559+H560+H561+H562</f>
        <v>1149.9000000000001</v>
      </c>
      <c r="I558" s="12">
        <f t="shared" si="194"/>
        <v>192237.4</v>
      </c>
      <c r="J558" s="15">
        <f t="shared" ref="J558:K558" si="210">J559+J560+J561+J562</f>
        <v>147025.5</v>
      </c>
      <c r="K558" s="15">
        <f t="shared" si="210"/>
        <v>146984.09999999998</v>
      </c>
      <c r="L558" s="136">
        <f>G563+G618+G810+G892+G954</f>
        <v>191087.5</v>
      </c>
      <c r="M558" s="136">
        <f>J563+J618+J810+J892+J954</f>
        <v>147025.5</v>
      </c>
      <c r="N558" s="136">
        <f>K563+K618+K810+K892+K954</f>
        <v>146984.09999999998</v>
      </c>
    </row>
    <row r="559" spans="1:14">
      <c r="A559" s="13" t="s">
        <v>16</v>
      </c>
      <c r="B559" s="14" t="s">
        <v>245</v>
      </c>
      <c r="C559" s="14"/>
      <c r="D559" s="14"/>
      <c r="E559" s="14"/>
      <c r="F559" s="14" t="s">
        <v>17</v>
      </c>
      <c r="G559" s="15">
        <f>G578++G582+G587+G591+G639+G644+G648+G652+G656+G674+G678+G706+G821+G877+G900+G909+G915+G921+G927+G939+G963+G974+G711+G719+G668+G635+G891+G881+G847+G660+G726+G833+G835+G837+G839+G842+G604+G609+G613+G617+G749+G754+G758+G762+G766+G770+G774+G778+G790+G825+G829+G862+G866+G870+G944+G953</f>
        <v>70586.5</v>
      </c>
      <c r="H559" s="15">
        <f>H578++H582+H587+H591+H639+H644+H648+H652+H656+H674+H678+H706+H821+H877+H900+H909+H915+H921+H927+H939+H963+H974+H711+H719+H668+H635+H891+H881+H847+H660+H726+H833+H835+H837+H839+H842+H604+H609+H613+H617+H749+H754+H758+H762+H766+H770+H774+H778+H790+H825+H829+H862+H866+H870+H944+H953</f>
        <v>349.9</v>
      </c>
      <c r="I559" s="12">
        <f t="shared" si="194"/>
        <v>70936.399999999994</v>
      </c>
      <c r="J559" s="15">
        <f>J578++J582+J587+J591+J639+J644+J648+J652+J656+J674+J678+J706+J821+J877+J900+J909+J915+J921+J927+J939+J963+J974+J711+J719+J668+J635+J891+J881+J847+J660+J726+J833+J835+J837+J839+J842+J604+J609+J613+J617+J749+J754+J758+J762+J766+J770+J774+J778+J790+J825+J829+J862+J866+J870+J944+J953</f>
        <v>64177.7</v>
      </c>
      <c r="K559" s="15">
        <f>K578++K582+K587+K591+K639+K644+K648+K652+K656+K674+K678+K706+K821+K877+K900+K909+K915+K921+K927+K939+K963+K974+K711+K719+K668+K635+K891+K881+K847+K660+K726+K833+K835+K837+K839+K842+K604+K609+K613+K617+K749+K754+K758+K762+K766+K770+K774+K778+K790+K825+K829+K862+K866+K870+K944+K953</f>
        <v>68359.799999999988</v>
      </c>
    </row>
    <row r="560" spans="1:14">
      <c r="A560" s="13" t="s">
        <v>18</v>
      </c>
      <c r="B560" s="14" t="s">
        <v>245</v>
      </c>
      <c r="C560" s="14"/>
      <c r="D560" s="14"/>
      <c r="E560" s="14"/>
      <c r="F560" s="14" t="s">
        <v>10</v>
      </c>
      <c r="G560" s="15">
        <f>G570+G664+G682+G695+G904+G574+G625+G720+G715+G669+G583+G853+G882+G887+G848+G596+G782+G786+G791++G691+G817+G858+G971+G796+G809+G686+G804+G730</f>
        <v>110990.70000000001</v>
      </c>
      <c r="H560" s="15">
        <f>H570+H664+H682+H695+H904+H574+H625+H720+H715+H669+H583+H853+H882+H887+H848+H596+H782+H786+H791++H691+H817+H858+H971+H796+H809+H686+H804+H730</f>
        <v>800</v>
      </c>
      <c r="I560" s="12">
        <f t="shared" si="194"/>
        <v>111790.70000000001</v>
      </c>
      <c r="J560" s="15">
        <f t="shared" ref="J560:K560" si="211">J570+J664+J682+J695+J904+J574+J625+J720+J715+J669+J583+J853+J882+J887+J848+J596+J782+J786+J791++J691+J817+J858+J971+J796+J809+J686+J804</f>
        <v>73341.8</v>
      </c>
      <c r="K560" s="15">
        <f t="shared" si="211"/>
        <v>69151.599999999991</v>
      </c>
    </row>
    <row r="561" spans="1:14">
      <c r="A561" s="13" t="s">
        <v>19</v>
      </c>
      <c r="B561" s="14" t="s">
        <v>245</v>
      </c>
      <c r="C561" s="14"/>
      <c r="D561" s="14"/>
      <c r="E561" s="14"/>
      <c r="F561" s="14" t="s">
        <v>11</v>
      </c>
      <c r="G561" s="15">
        <f>G699+G670+G883+G959+G849+G792+G800+G687+G805</f>
        <v>9510.2999999999993</v>
      </c>
      <c r="H561" s="15">
        <f>H699+H670+H883+H959+H849+H792+H800+H687+H805</f>
        <v>0</v>
      </c>
      <c r="I561" s="12">
        <f t="shared" si="194"/>
        <v>9510.2999999999993</v>
      </c>
      <c r="J561" s="15">
        <f t="shared" ref="J561:K561" si="212">J699+J670+J883+J959+J849+J792+J800+J687+J805</f>
        <v>9506</v>
      </c>
      <c r="K561" s="15">
        <f t="shared" si="212"/>
        <v>9472.6999999999989</v>
      </c>
    </row>
    <row r="562" spans="1:14" hidden="1">
      <c r="A562" s="13" t="s">
        <v>20</v>
      </c>
      <c r="B562" s="14" t="s">
        <v>245</v>
      </c>
      <c r="C562" s="14"/>
      <c r="D562" s="14"/>
      <c r="E562" s="14"/>
      <c r="F562" s="14" t="s">
        <v>12</v>
      </c>
      <c r="G562" s="15">
        <f t="shared" ref="G562:K562" si="213">G721</f>
        <v>0</v>
      </c>
      <c r="H562" s="15"/>
      <c r="I562" s="12">
        <f t="shared" si="194"/>
        <v>0</v>
      </c>
      <c r="J562" s="15">
        <f t="shared" si="213"/>
        <v>0</v>
      </c>
      <c r="K562" s="15">
        <f t="shared" si="213"/>
        <v>0</v>
      </c>
    </row>
    <row r="563" spans="1:14">
      <c r="A563" s="13" t="s">
        <v>246</v>
      </c>
      <c r="B563" s="14" t="s">
        <v>245</v>
      </c>
      <c r="C563" s="14" t="s">
        <v>247</v>
      </c>
      <c r="D563" s="14"/>
      <c r="E563" s="14"/>
      <c r="F563" s="14"/>
      <c r="G563" s="15">
        <f>G564+G592</f>
        <v>15576.1</v>
      </c>
      <c r="H563" s="15"/>
      <c r="I563" s="12">
        <f t="shared" si="194"/>
        <v>15576.1</v>
      </c>
      <c r="J563" s="15">
        <f t="shared" ref="J563:K563" si="214">J564+J592</f>
        <v>13056.2</v>
      </c>
      <c r="K563" s="15">
        <f t="shared" si="214"/>
        <v>13497.1</v>
      </c>
      <c r="N563" s="136">
        <f>K601+K606+K610+K614</f>
        <v>7281</v>
      </c>
    </row>
    <row r="564" spans="1:14" ht="24" customHeight="1">
      <c r="A564" s="13" t="s">
        <v>248</v>
      </c>
      <c r="B564" s="14" t="s">
        <v>245</v>
      </c>
      <c r="C564" s="14" t="s">
        <v>247</v>
      </c>
      <c r="D564" s="14" t="s">
        <v>249</v>
      </c>
      <c r="E564" s="14"/>
      <c r="F564" s="14"/>
      <c r="G564" s="16">
        <f>G565</f>
        <v>15576.1</v>
      </c>
      <c r="H564" s="16"/>
      <c r="I564" s="20">
        <f t="shared" si="194"/>
        <v>15576.1</v>
      </c>
      <c r="J564" s="16">
        <f t="shared" ref="J564:K565" si="215">J565</f>
        <v>0</v>
      </c>
      <c r="K564" s="16">
        <f t="shared" si="215"/>
        <v>0</v>
      </c>
      <c r="L564" s="136">
        <f>G564+G618+G811+G893</f>
        <v>180223.3</v>
      </c>
    </row>
    <row r="565" spans="1:14" ht="37.5" customHeight="1">
      <c r="A565" s="68" t="s">
        <v>250</v>
      </c>
      <c r="B565" s="25" t="s">
        <v>245</v>
      </c>
      <c r="C565" s="25" t="s">
        <v>247</v>
      </c>
      <c r="D565" s="25" t="s">
        <v>251</v>
      </c>
      <c r="E565" s="25"/>
      <c r="F565" s="25"/>
      <c r="G565" s="16">
        <f>G566</f>
        <v>15576.1</v>
      </c>
      <c r="H565" s="16"/>
      <c r="I565" s="20">
        <f t="shared" si="194"/>
        <v>15576.1</v>
      </c>
      <c r="J565" s="16">
        <f t="shared" si="215"/>
        <v>0</v>
      </c>
      <c r="K565" s="16">
        <f t="shared" si="215"/>
        <v>0</v>
      </c>
      <c r="N565" s="136">
        <f>G558+G975+G1111+G1231</f>
        <v>211602.84</v>
      </c>
    </row>
    <row r="566" spans="1:14" ht="36" customHeight="1">
      <c r="A566" s="64" t="s">
        <v>252</v>
      </c>
      <c r="B566" s="18" t="s">
        <v>245</v>
      </c>
      <c r="C566" s="18" t="s">
        <v>247</v>
      </c>
      <c r="D566" s="31" t="s">
        <v>253</v>
      </c>
      <c r="E566" s="18"/>
      <c r="F566" s="18"/>
      <c r="G566" s="16">
        <f>G567+G575+G579+G584+G588+G571</f>
        <v>15576.1</v>
      </c>
      <c r="H566" s="16"/>
      <c r="I566" s="20">
        <f t="shared" si="194"/>
        <v>15576.1</v>
      </c>
      <c r="J566" s="16">
        <f>J567+J575+J579+J584+J588+J571</f>
        <v>0</v>
      </c>
      <c r="K566" s="16">
        <f>K567+K575+K579+K584+K588+K571</f>
        <v>0</v>
      </c>
    </row>
    <row r="567" spans="1:14" ht="63" customHeight="1">
      <c r="A567" s="64" t="s">
        <v>254</v>
      </c>
      <c r="B567" s="18" t="s">
        <v>245</v>
      </c>
      <c r="C567" s="18" t="s">
        <v>247</v>
      </c>
      <c r="D567" s="31" t="s">
        <v>255</v>
      </c>
      <c r="E567" s="18"/>
      <c r="F567" s="18"/>
      <c r="G567" s="16">
        <f t="shared" ref="G567:K569" si="216">G568</f>
        <v>9126.1</v>
      </c>
      <c r="H567" s="16"/>
      <c r="I567" s="20">
        <f t="shared" si="194"/>
        <v>9126.1</v>
      </c>
      <c r="J567" s="16">
        <f t="shared" si="216"/>
        <v>0</v>
      </c>
      <c r="K567" s="16">
        <f t="shared" si="216"/>
        <v>0</v>
      </c>
    </row>
    <row r="568" spans="1:14" ht="36.75" customHeight="1">
      <c r="A568" s="49" t="s">
        <v>388</v>
      </c>
      <c r="B568" s="18" t="s">
        <v>245</v>
      </c>
      <c r="C568" s="18" t="s">
        <v>247</v>
      </c>
      <c r="D568" s="31" t="s">
        <v>255</v>
      </c>
      <c r="E568" s="18" t="s">
        <v>256</v>
      </c>
      <c r="F568" s="18"/>
      <c r="G568" s="16">
        <f t="shared" si="216"/>
        <v>9126.1</v>
      </c>
      <c r="H568" s="16"/>
      <c r="I568" s="20">
        <f t="shared" si="194"/>
        <v>9126.1</v>
      </c>
      <c r="J568" s="16">
        <f t="shared" si="216"/>
        <v>0</v>
      </c>
      <c r="K568" s="16">
        <f t="shared" si="216"/>
        <v>0</v>
      </c>
    </row>
    <row r="569" spans="1:14">
      <c r="A569" s="49" t="s">
        <v>257</v>
      </c>
      <c r="B569" s="18" t="s">
        <v>245</v>
      </c>
      <c r="C569" s="18" t="s">
        <v>247</v>
      </c>
      <c r="D569" s="31" t="s">
        <v>255</v>
      </c>
      <c r="E569" s="18" t="s">
        <v>258</v>
      </c>
      <c r="F569" s="18"/>
      <c r="G569" s="16">
        <f t="shared" si="216"/>
        <v>9126.1</v>
      </c>
      <c r="H569" s="16"/>
      <c r="I569" s="20">
        <f t="shared" si="194"/>
        <v>9126.1</v>
      </c>
      <c r="J569" s="16">
        <f t="shared" si="216"/>
        <v>0</v>
      </c>
      <c r="K569" s="16">
        <f t="shared" si="216"/>
        <v>0</v>
      </c>
    </row>
    <row r="570" spans="1:14">
      <c r="A570" s="49" t="s">
        <v>18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 t="s">
        <v>10</v>
      </c>
      <c r="G570" s="182">
        <v>9126.1</v>
      </c>
      <c r="H570" s="182"/>
      <c r="I570" s="20">
        <f t="shared" si="194"/>
        <v>9126.1</v>
      </c>
      <c r="J570" s="20"/>
      <c r="K570" s="26"/>
    </row>
    <row r="571" spans="1:14" ht="59.25" hidden="1" customHeight="1">
      <c r="A571" s="17" t="s">
        <v>259</v>
      </c>
      <c r="B571" s="18" t="s">
        <v>245</v>
      </c>
      <c r="C571" s="18" t="s">
        <v>247</v>
      </c>
      <c r="D571" s="31" t="s">
        <v>260</v>
      </c>
      <c r="E571" s="18"/>
      <c r="F571" s="18"/>
      <c r="G571" s="16">
        <f t="shared" ref="G571:J573" si="217">G572</f>
        <v>0</v>
      </c>
      <c r="H571" s="16"/>
      <c r="I571" s="20">
        <f t="shared" si="194"/>
        <v>0</v>
      </c>
      <c r="J571" s="16">
        <f t="shared" si="217"/>
        <v>0</v>
      </c>
      <c r="K571" s="26"/>
    </row>
    <row r="572" spans="1:14" ht="36" hidden="1">
      <c r="A572" s="49" t="s">
        <v>261</v>
      </c>
      <c r="B572" s="18" t="s">
        <v>245</v>
      </c>
      <c r="C572" s="18" t="s">
        <v>247</v>
      </c>
      <c r="D572" s="31" t="s">
        <v>260</v>
      </c>
      <c r="E572" s="18" t="s">
        <v>256</v>
      </c>
      <c r="F572" s="18"/>
      <c r="G572" s="16">
        <f t="shared" si="217"/>
        <v>0</v>
      </c>
      <c r="H572" s="16"/>
      <c r="I572" s="20">
        <f t="shared" si="194"/>
        <v>0</v>
      </c>
      <c r="J572" s="16">
        <f t="shared" si="217"/>
        <v>0</v>
      </c>
      <c r="K572" s="26"/>
    </row>
    <row r="573" spans="1:14" hidden="1">
      <c r="A573" s="49" t="s">
        <v>257</v>
      </c>
      <c r="B573" s="18" t="s">
        <v>245</v>
      </c>
      <c r="C573" s="18" t="s">
        <v>247</v>
      </c>
      <c r="D573" s="31" t="s">
        <v>260</v>
      </c>
      <c r="E573" s="18" t="s">
        <v>258</v>
      </c>
      <c r="F573" s="18"/>
      <c r="G573" s="16">
        <f t="shared" si="217"/>
        <v>0</v>
      </c>
      <c r="H573" s="16"/>
      <c r="I573" s="20">
        <f t="shared" si="194"/>
        <v>0</v>
      </c>
      <c r="J573" s="16">
        <f t="shared" si="217"/>
        <v>0</v>
      </c>
      <c r="K573" s="26"/>
    </row>
    <row r="574" spans="1:14" hidden="1">
      <c r="A574" s="49" t="s">
        <v>18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 t="s">
        <v>10</v>
      </c>
      <c r="G574" s="19"/>
      <c r="H574" s="19"/>
      <c r="I574" s="20">
        <f t="shared" si="194"/>
        <v>0</v>
      </c>
      <c r="J574" s="20"/>
      <c r="K574" s="26"/>
    </row>
    <row r="575" spans="1:14" ht="25.5" customHeight="1">
      <c r="A575" s="49" t="s">
        <v>262</v>
      </c>
      <c r="B575" s="18" t="s">
        <v>245</v>
      </c>
      <c r="C575" s="18" t="s">
        <v>247</v>
      </c>
      <c r="D575" s="31" t="s">
        <v>263</v>
      </c>
      <c r="E575" s="18" t="s">
        <v>64</v>
      </c>
      <c r="F575" s="18"/>
      <c r="G575" s="16">
        <f t="shared" ref="G575:K577" si="218">G576</f>
        <v>600</v>
      </c>
      <c r="H575" s="16"/>
      <c r="I575" s="20">
        <f t="shared" si="194"/>
        <v>600</v>
      </c>
      <c r="J575" s="16">
        <f t="shared" si="218"/>
        <v>0</v>
      </c>
      <c r="K575" s="16">
        <f t="shared" si="218"/>
        <v>0</v>
      </c>
    </row>
    <row r="576" spans="1:14" ht="36">
      <c r="A576" s="49" t="s">
        <v>308</v>
      </c>
      <c r="B576" s="18" t="s">
        <v>245</v>
      </c>
      <c r="C576" s="18" t="s">
        <v>247</v>
      </c>
      <c r="D576" s="31" t="s">
        <v>263</v>
      </c>
      <c r="E576" s="18" t="s">
        <v>264</v>
      </c>
      <c r="F576" s="18"/>
      <c r="G576" s="16">
        <f t="shared" si="218"/>
        <v>600</v>
      </c>
      <c r="H576" s="16"/>
      <c r="I576" s="20">
        <f t="shared" si="194"/>
        <v>600</v>
      </c>
      <c r="J576" s="16">
        <f t="shared" si="218"/>
        <v>0</v>
      </c>
      <c r="K576" s="16">
        <f t="shared" si="218"/>
        <v>0</v>
      </c>
    </row>
    <row r="577" spans="1:11">
      <c r="A577" s="49" t="s">
        <v>257</v>
      </c>
      <c r="B577" s="18" t="s">
        <v>245</v>
      </c>
      <c r="C577" s="18" t="s">
        <v>247</v>
      </c>
      <c r="D577" s="31" t="s">
        <v>263</v>
      </c>
      <c r="E577" s="18" t="s">
        <v>258</v>
      </c>
      <c r="F577" s="18"/>
      <c r="G577" s="16">
        <f t="shared" si="218"/>
        <v>600</v>
      </c>
      <c r="H577" s="16"/>
      <c r="I577" s="20">
        <f t="shared" si="194"/>
        <v>600</v>
      </c>
      <c r="J577" s="16">
        <f t="shared" si="218"/>
        <v>0</v>
      </c>
      <c r="K577" s="16">
        <f t="shared" si="218"/>
        <v>0</v>
      </c>
    </row>
    <row r="578" spans="1:11">
      <c r="A578" s="49" t="s">
        <v>16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 t="s">
        <v>17</v>
      </c>
      <c r="G578" s="19">
        <v>600</v>
      </c>
      <c r="H578" s="19"/>
      <c r="I578" s="20">
        <f t="shared" si="194"/>
        <v>600</v>
      </c>
      <c r="J578" s="20"/>
      <c r="K578" s="19"/>
    </row>
    <row r="579" spans="1:11" ht="25.5">
      <c r="A579" s="55" t="s">
        <v>265</v>
      </c>
      <c r="B579" s="18" t="s">
        <v>245</v>
      </c>
      <c r="C579" s="18" t="s">
        <v>247</v>
      </c>
      <c r="D579" s="38" t="s">
        <v>266</v>
      </c>
      <c r="E579" s="18"/>
      <c r="F579" s="18"/>
      <c r="G579" s="16">
        <f t="shared" ref="G579:K580" si="219">G580</f>
        <v>4150</v>
      </c>
      <c r="H579" s="16"/>
      <c r="I579" s="20">
        <f t="shared" si="194"/>
        <v>4150</v>
      </c>
      <c r="J579" s="16">
        <f t="shared" si="219"/>
        <v>0</v>
      </c>
      <c r="K579" s="16">
        <f t="shared" si="219"/>
        <v>0</v>
      </c>
    </row>
    <row r="580" spans="1:11" ht="36.75" customHeight="1">
      <c r="A580" s="55" t="s">
        <v>308</v>
      </c>
      <c r="B580" s="18" t="s">
        <v>245</v>
      </c>
      <c r="C580" s="18" t="s">
        <v>247</v>
      </c>
      <c r="D580" s="38" t="s">
        <v>266</v>
      </c>
      <c r="E580" s="18" t="s">
        <v>256</v>
      </c>
      <c r="F580" s="18"/>
      <c r="G580" s="16">
        <f t="shared" si="219"/>
        <v>4150</v>
      </c>
      <c r="H580" s="16"/>
      <c r="I580" s="20">
        <f t="shared" si="194"/>
        <v>4150</v>
      </c>
      <c r="J580" s="16">
        <f t="shared" si="219"/>
        <v>0</v>
      </c>
      <c r="K580" s="16">
        <f t="shared" si="219"/>
        <v>0</v>
      </c>
    </row>
    <row r="581" spans="1:11" ht="14.25" customHeight="1">
      <c r="A581" s="55" t="s">
        <v>257</v>
      </c>
      <c r="B581" s="18" t="s">
        <v>245</v>
      </c>
      <c r="C581" s="18" t="s">
        <v>247</v>
      </c>
      <c r="D581" s="38" t="s">
        <v>266</v>
      </c>
      <c r="E581" s="18" t="s">
        <v>258</v>
      </c>
      <c r="F581" s="18"/>
      <c r="G581" s="16">
        <f t="shared" ref="G581:K581" si="220">G582+G583</f>
        <v>4150</v>
      </c>
      <c r="H581" s="16"/>
      <c r="I581" s="20">
        <f t="shared" si="194"/>
        <v>4150</v>
      </c>
      <c r="J581" s="16">
        <f t="shared" si="220"/>
        <v>0</v>
      </c>
      <c r="K581" s="16">
        <f t="shared" si="220"/>
        <v>0</v>
      </c>
    </row>
    <row r="582" spans="1:11">
      <c r="A582" s="55" t="s">
        <v>16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 t="s">
        <v>17</v>
      </c>
      <c r="G582" s="19">
        <v>4150</v>
      </c>
      <c r="H582" s="19"/>
      <c r="I582" s="20">
        <f t="shared" si="194"/>
        <v>4150</v>
      </c>
      <c r="J582" s="20"/>
      <c r="K582" s="19"/>
    </row>
    <row r="583" spans="1:11" hidden="1">
      <c r="A583" s="55" t="s">
        <v>18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10</v>
      </c>
      <c r="G583" s="19"/>
      <c r="H583" s="19"/>
      <c r="I583" s="20">
        <f t="shared" si="194"/>
        <v>0</v>
      </c>
      <c r="J583" s="20"/>
      <c r="K583" s="26"/>
    </row>
    <row r="584" spans="1:11" ht="12" customHeight="1">
      <c r="A584" s="55" t="s">
        <v>267</v>
      </c>
      <c r="B584" s="18" t="s">
        <v>245</v>
      </c>
      <c r="C584" s="18" t="s">
        <v>247</v>
      </c>
      <c r="D584" s="38" t="s">
        <v>268</v>
      </c>
      <c r="E584" s="18"/>
      <c r="F584" s="18"/>
      <c r="G584" s="16">
        <f t="shared" ref="G584:K586" si="221">G585</f>
        <v>1500</v>
      </c>
      <c r="H584" s="16"/>
      <c r="I584" s="20">
        <f t="shared" si="194"/>
        <v>1500</v>
      </c>
      <c r="J584" s="16">
        <f t="shared" si="221"/>
        <v>0</v>
      </c>
      <c r="K584" s="16">
        <f t="shared" si="221"/>
        <v>0</v>
      </c>
    </row>
    <row r="585" spans="1:11" ht="35.25" customHeight="1">
      <c r="A585" s="55" t="s">
        <v>308</v>
      </c>
      <c r="B585" s="18" t="s">
        <v>245</v>
      </c>
      <c r="C585" s="18" t="s">
        <v>247</v>
      </c>
      <c r="D585" s="38" t="s">
        <v>268</v>
      </c>
      <c r="E585" s="18" t="s">
        <v>256</v>
      </c>
      <c r="F585" s="18"/>
      <c r="G585" s="16">
        <f t="shared" si="221"/>
        <v>1500</v>
      </c>
      <c r="H585" s="16"/>
      <c r="I585" s="20">
        <f t="shared" si="194"/>
        <v>1500</v>
      </c>
      <c r="J585" s="16">
        <f t="shared" si="221"/>
        <v>0</v>
      </c>
      <c r="K585" s="16">
        <f t="shared" si="221"/>
        <v>0</v>
      </c>
    </row>
    <row r="586" spans="1:11">
      <c r="A586" s="55" t="s">
        <v>257</v>
      </c>
      <c r="B586" s="18" t="s">
        <v>245</v>
      </c>
      <c r="C586" s="18" t="s">
        <v>247</v>
      </c>
      <c r="D586" s="38" t="s">
        <v>268</v>
      </c>
      <c r="E586" s="18" t="s">
        <v>258</v>
      </c>
      <c r="F586" s="18"/>
      <c r="G586" s="16">
        <f t="shared" si="221"/>
        <v>1500</v>
      </c>
      <c r="H586" s="16"/>
      <c r="I586" s="20">
        <f t="shared" si="194"/>
        <v>1500</v>
      </c>
      <c r="J586" s="16">
        <f t="shared" si="221"/>
        <v>0</v>
      </c>
      <c r="K586" s="16">
        <f t="shared" si="221"/>
        <v>0</v>
      </c>
    </row>
    <row r="587" spans="1:11">
      <c r="A587" s="55" t="s">
        <v>16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 t="s">
        <v>17</v>
      </c>
      <c r="G587" s="19">
        <v>1500</v>
      </c>
      <c r="H587" s="19"/>
      <c r="I587" s="20">
        <f t="shared" si="194"/>
        <v>1500</v>
      </c>
      <c r="J587" s="20"/>
      <c r="K587" s="19"/>
    </row>
    <row r="588" spans="1:11" ht="24">
      <c r="A588" s="69" t="s">
        <v>269</v>
      </c>
      <c r="B588" s="18" t="s">
        <v>245</v>
      </c>
      <c r="C588" s="18" t="s">
        <v>247</v>
      </c>
      <c r="D588" s="31" t="s">
        <v>270</v>
      </c>
      <c r="E588" s="18"/>
      <c r="F588" s="18"/>
      <c r="G588" s="16">
        <f t="shared" ref="G588:K590" si="222">G589</f>
        <v>200</v>
      </c>
      <c r="H588" s="16"/>
      <c r="I588" s="20">
        <f t="shared" si="194"/>
        <v>200</v>
      </c>
      <c r="J588" s="16">
        <f t="shared" si="222"/>
        <v>0</v>
      </c>
      <c r="K588" s="16">
        <f t="shared" si="222"/>
        <v>0</v>
      </c>
    </row>
    <row r="589" spans="1:11" ht="38.25" customHeight="1">
      <c r="A589" s="70" t="s">
        <v>261</v>
      </c>
      <c r="B589" s="18" t="s">
        <v>245</v>
      </c>
      <c r="C589" s="18" t="s">
        <v>247</v>
      </c>
      <c r="D589" s="31" t="s">
        <v>270</v>
      </c>
      <c r="E589" s="18" t="s">
        <v>264</v>
      </c>
      <c r="F589" s="18"/>
      <c r="G589" s="16">
        <f t="shared" si="222"/>
        <v>200</v>
      </c>
      <c r="H589" s="16"/>
      <c r="I589" s="20">
        <f t="shared" si="194"/>
        <v>200</v>
      </c>
      <c r="J589" s="16">
        <f t="shared" si="222"/>
        <v>0</v>
      </c>
      <c r="K589" s="16">
        <f t="shared" si="222"/>
        <v>0</v>
      </c>
    </row>
    <row r="590" spans="1:11" ht="15" customHeight="1">
      <c r="A590" s="70" t="s">
        <v>257</v>
      </c>
      <c r="B590" s="18" t="s">
        <v>245</v>
      </c>
      <c r="C590" s="18" t="s">
        <v>247</v>
      </c>
      <c r="D590" s="31" t="s">
        <v>270</v>
      </c>
      <c r="E590" s="18" t="s">
        <v>258</v>
      </c>
      <c r="F590" s="18"/>
      <c r="G590" s="16">
        <f t="shared" si="222"/>
        <v>200</v>
      </c>
      <c r="H590" s="16"/>
      <c r="I590" s="20">
        <f t="shared" si="194"/>
        <v>200</v>
      </c>
      <c r="J590" s="16">
        <f t="shared" si="222"/>
        <v>0</v>
      </c>
      <c r="K590" s="16">
        <f t="shared" si="222"/>
        <v>0</v>
      </c>
    </row>
    <row r="591" spans="1:11">
      <c r="A591" s="70" t="s">
        <v>16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 t="s">
        <v>17</v>
      </c>
      <c r="G591" s="19">
        <v>200</v>
      </c>
      <c r="H591" s="19"/>
      <c r="I591" s="20">
        <f t="shared" si="194"/>
        <v>200</v>
      </c>
      <c r="J591" s="20"/>
      <c r="K591" s="19"/>
    </row>
    <row r="592" spans="1:11" ht="27">
      <c r="A592" s="164" t="s">
        <v>25</v>
      </c>
      <c r="B592" s="166" t="s">
        <v>245</v>
      </c>
      <c r="C592" s="166" t="s">
        <v>247</v>
      </c>
      <c r="D592" s="166" t="s">
        <v>251</v>
      </c>
      <c r="E592" s="166"/>
      <c r="F592" s="166"/>
      <c r="G592" s="79">
        <f>G593+G601+G606+G610+G614</f>
        <v>0</v>
      </c>
      <c r="H592" s="79"/>
      <c r="I592" s="20">
        <f t="shared" si="194"/>
        <v>0</v>
      </c>
      <c r="J592" s="79">
        <f>J593+J601+J606+J610+J614</f>
        <v>13056.2</v>
      </c>
      <c r="K592" s="79">
        <f>K593+K601+K606+K610+K614</f>
        <v>13497.1</v>
      </c>
    </row>
    <row r="593" spans="1:11" ht="76.5">
      <c r="A593" s="165" t="s">
        <v>254</v>
      </c>
      <c r="B593" s="167" t="s">
        <v>245</v>
      </c>
      <c r="C593" s="167" t="s">
        <v>247</v>
      </c>
      <c r="D593" s="144" t="s">
        <v>590</v>
      </c>
      <c r="E593" s="167"/>
      <c r="F593" s="167"/>
      <c r="G593" s="79">
        <f>G594+G602+G607+G611+G615</f>
        <v>0</v>
      </c>
      <c r="H593" s="79"/>
      <c r="I593" s="20">
        <f t="shared" si="194"/>
        <v>0</v>
      </c>
      <c r="J593" s="79">
        <f t="shared" ref="J593:K595" si="223">J594</f>
        <v>6375.2</v>
      </c>
      <c r="K593" s="79">
        <f t="shared" si="223"/>
        <v>6216.1</v>
      </c>
    </row>
    <row r="594" spans="1:11" ht="38.25">
      <c r="A594" s="135" t="s">
        <v>388</v>
      </c>
      <c r="B594" s="167" t="s">
        <v>245</v>
      </c>
      <c r="C594" s="167" t="s">
        <v>247</v>
      </c>
      <c r="D594" s="144" t="s">
        <v>590</v>
      </c>
      <c r="E594" s="167" t="s">
        <v>256</v>
      </c>
      <c r="F594" s="167"/>
      <c r="G594" s="79">
        <f>G595+G603+G608+G612+G616</f>
        <v>0</v>
      </c>
      <c r="H594" s="79"/>
      <c r="I594" s="20">
        <f t="shared" si="194"/>
        <v>0</v>
      </c>
      <c r="J594" s="79">
        <f t="shared" si="223"/>
        <v>6375.2</v>
      </c>
      <c r="K594" s="79">
        <f t="shared" si="223"/>
        <v>6216.1</v>
      </c>
    </row>
    <row r="595" spans="1:11">
      <c r="A595" s="135" t="s">
        <v>257</v>
      </c>
      <c r="B595" s="167" t="s">
        <v>245</v>
      </c>
      <c r="C595" s="167" t="s">
        <v>247</v>
      </c>
      <c r="D595" s="144" t="s">
        <v>590</v>
      </c>
      <c r="E595" s="167" t="s">
        <v>258</v>
      </c>
      <c r="F595" s="167"/>
      <c r="G595" s="79">
        <f>G596+G604+G609+G613+G617</f>
        <v>0</v>
      </c>
      <c r="H595" s="79"/>
      <c r="I595" s="20">
        <f t="shared" si="194"/>
        <v>0</v>
      </c>
      <c r="J595" s="79">
        <f t="shared" si="223"/>
        <v>6375.2</v>
      </c>
      <c r="K595" s="79">
        <f t="shared" si="223"/>
        <v>6216.1</v>
      </c>
    </row>
    <row r="596" spans="1:11">
      <c r="A596" s="135" t="s">
        <v>18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 t="s">
        <v>10</v>
      </c>
      <c r="G596" s="79"/>
      <c r="H596" s="79"/>
      <c r="I596" s="20">
        <f t="shared" si="194"/>
        <v>0</v>
      </c>
      <c r="J596" s="184">
        <v>6375.2</v>
      </c>
      <c r="K596" s="184">
        <v>6216.1</v>
      </c>
    </row>
    <row r="597" spans="1:11" ht="63.75" hidden="1">
      <c r="A597" s="157" t="s">
        <v>259</v>
      </c>
      <c r="B597" s="167" t="s">
        <v>245</v>
      </c>
      <c r="C597" s="167" t="s">
        <v>247</v>
      </c>
      <c r="D597" s="144" t="s">
        <v>260</v>
      </c>
      <c r="E597" s="167"/>
      <c r="F597" s="167"/>
      <c r="G597" s="79"/>
      <c r="H597" s="79"/>
      <c r="I597" s="20">
        <f t="shared" si="194"/>
        <v>0</v>
      </c>
      <c r="J597" s="22"/>
      <c r="K597" s="22"/>
    </row>
    <row r="598" spans="1:11" ht="51" hidden="1">
      <c r="A598" s="135" t="s">
        <v>261</v>
      </c>
      <c r="B598" s="167" t="s">
        <v>245</v>
      </c>
      <c r="C598" s="167" t="s">
        <v>247</v>
      </c>
      <c r="D598" s="144" t="s">
        <v>260</v>
      </c>
      <c r="E598" s="167" t="s">
        <v>256</v>
      </c>
      <c r="F598" s="167"/>
      <c r="G598" s="79"/>
      <c r="H598" s="79"/>
      <c r="I598" s="20">
        <f t="shared" si="194"/>
        <v>0</v>
      </c>
      <c r="J598" s="22"/>
      <c r="K598" s="22"/>
    </row>
    <row r="599" spans="1:11" hidden="1">
      <c r="A599" s="135" t="s">
        <v>257</v>
      </c>
      <c r="B599" s="167" t="s">
        <v>245</v>
      </c>
      <c r="C599" s="167" t="s">
        <v>247</v>
      </c>
      <c r="D599" s="144" t="s">
        <v>260</v>
      </c>
      <c r="E599" s="167" t="s">
        <v>258</v>
      </c>
      <c r="F599" s="167"/>
      <c r="G599" s="79"/>
      <c r="H599" s="79"/>
      <c r="I599" s="20">
        <f t="shared" si="194"/>
        <v>0</v>
      </c>
      <c r="J599" s="22"/>
      <c r="K599" s="22"/>
    </row>
    <row r="600" spans="1:11" hidden="1">
      <c r="A600" s="135" t="s">
        <v>18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 t="s">
        <v>10</v>
      </c>
      <c r="G600" s="79"/>
      <c r="H600" s="79"/>
      <c r="I600" s="20">
        <f t="shared" si="194"/>
        <v>0</v>
      </c>
      <c r="J600" s="22"/>
      <c r="K600" s="22"/>
    </row>
    <row r="601" spans="1:11" ht="25.5">
      <c r="A601" s="135" t="s">
        <v>265</v>
      </c>
      <c r="B601" s="167" t="s">
        <v>245</v>
      </c>
      <c r="C601" s="167" t="s">
        <v>247</v>
      </c>
      <c r="D601" s="144" t="s">
        <v>591</v>
      </c>
      <c r="E601" s="167"/>
      <c r="F601" s="167"/>
      <c r="G601" s="79">
        <f t="shared" ref="G601:K602" si="224">G602</f>
        <v>0</v>
      </c>
      <c r="H601" s="79"/>
      <c r="I601" s="20">
        <f t="shared" ref="I601:I664" si="225">G601+H601</f>
        <v>0</v>
      </c>
      <c r="J601" s="79">
        <f t="shared" si="224"/>
        <v>4250</v>
      </c>
      <c r="K601" s="79">
        <f t="shared" si="224"/>
        <v>4952</v>
      </c>
    </row>
    <row r="602" spans="1:11" ht="38.25">
      <c r="A602" s="135" t="s">
        <v>308</v>
      </c>
      <c r="B602" s="167" t="s">
        <v>245</v>
      </c>
      <c r="C602" s="167" t="s">
        <v>247</v>
      </c>
      <c r="D602" s="144" t="s">
        <v>591</v>
      </c>
      <c r="E602" s="167" t="s">
        <v>256</v>
      </c>
      <c r="F602" s="167"/>
      <c r="G602" s="79">
        <f t="shared" si="224"/>
        <v>0</v>
      </c>
      <c r="H602" s="79"/>
      <c r="I602" s="20">
        <f t="shared" si="225"/>
        <v>0</v>
      </c>
      <c r="J602" s="79">
        <f t="shared" si="224"/>
        <v>4250</v>
      </c>
      <c r="K602" s="79">
        <f t="shared" si="224"/>
        <v>4952</v>
      </c>
    </row>
    <row r="603" spans="1:11">
      <c r="A603" s="135" t="s">
        <v>257</v>
      </c>
      <c r="B603" s="167" t="s">
        <v>245</v>
      </c>
      <c r="C603" s="167" t="s">
        <v>247</v>
      </c>
      <c r="D603" s="144" t="s">
        <v>591</v>
      </c>
      <c r="E603" s="167" t="s">
        <v>258</v>
      </c>
      <c r="F603" s="167"/>
      <c r="G603" s="79">
        <f>G604</f>
        <v>0</v>
      </c>
      <c r="H603" s="79"/>
      <c r="I603" s="20">
        <f t="shared" si="225"/>
        <v>0</v>
      </c>
      <c r="J603" s="79">
        <f>J604+J605</f>
        <v>4250</v>
      </c>
      <c r="K603" s="79">
        <f>K604+K605</f>
        <v>4952</v>
      </c>
    </row>
    <row r="604" spans="1:11">
      <c r="A604" s="135" t="s">
        <v>16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 t="s">
        <v>17</v>
      </c>
      <c r="G604" s="79"/>
      <c r="H604" s="79"/>
      <c r="I604" s="20">
        <f t="shared" si="225"/>
        <v>0</v>
      </c>
      <c r="J604" s="22">
        <v>4250</v>
      </c>
      <c r="K604" s="22">
        <v>4952</v>
      </c>
    </row>
    <row r="605" spans="1:11" hidden="1">
      <c r="A605" s="135" t="s">
        <v>18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10</v>
      </c>
      <c r="G605" s="79"/>
      <c r="H605" s="79"/>
      <c r="I605" s="20">
        <f t="shared" si="225"/>
        <v>0</v>
      </c>
      <c r="J605" s="22"/>
      <c r="K605" s="22"/>
    </row>
    <row r="606" spans="1:11" ht="21.75" customHeight="1">
      <c r="A606" s="135" t="s">
        <v>267</v>
      </c>
      <c r="B606" s="167" t="s">
        <v>245</v>
      </c>
      <c r="C606" s="167" t="s">
        <v>247</v>
      </c>
      <c r="D606" s="144" t="s">
        <v>592</v>
      </c>
      <c r="E606" s="167"/>
      <c r="F606" s="167"/>
      <c r="G606" s="79">
        <f t="shared" ref="G606:K608" si="226">G607</f>
        <v>0</v>
      </c>
      <c r="H606" s="79"/>
      <c r="I606" s="20">
        <f t="shared" si="225"/>
        <v>0</v>
      </c>
      <c r="J606" s="79">
        <f t="shared" si="226"/>
        <v>1445</v>
      </c>
      <c r="K606" s="79">
        <f t="shared" si="226"/>
        <v>1343</v>
      </c>
    </row>
    <row r="607" spans="1:11" ht="38.25">
      <c r="A607" s="135" t="s">
        <v>308</v>
      </c>
      <c r="B607" s="167" t="s">
        <v>245</v>
      </c>
      <c r="C607" s="167" t="s">
        <v>247</v>
      </c>
      <c r="D607" s="144" t="s">
        <v>592</v>
      </c>
      <c r="E607" s="167" t="s">
        <v>256</v>
      </c>
      <c r="F607" s="167"/>
      <c r="G607" s="79">
        <f t="shared" si="226"/>
        <v>0</v>
      </c>
      <c r="H607" s="79"/>
      <c r="I607" s="20">
        <f t="shared" si="225"/>
        <v>0</v>
      </c>
      <c r="J607" s="79">
        <f t="shared" si="226"/>
        <v>1445</v>
      </c>
      <c r="K607" s="79">
        <f t="shared" si="226"/>
        <v>1343</v>
      </c>
    </row>
    <row r="608" spans="1:11">
      <c r="A608" s="135" t="s">
        <v>257</v>
      </c>
      <c r="B608" s="167" t="s">
        <v>245</v>
      </c>
      <c r="C608" s="167" t="s">
        <v>247</v>
      </c>
      <c r="D608" s="144" t="s">
        <v>592</v>
      </c>
      <c r="E608" s="167" t="s">
        <v>258</v>
      </c>
      <c r="F608" s="167"/>
      <c r="G608" s="79">
        <f t="shared" si="226"/>
        <v>0</v>
      </c>
      <c r="H608" s="79"/>
      <c r="I608" s="20">
        <f t="shared" si="225"/>
        <v>0</v>
      </c>
      <c r="J608" s="79">
        <f t="shared" si="226"/>
        <v>1445</v>
      </c>
      <c r="K608" s="79">
        <f t="shared" si="226"/>
        <v>1343</v>
      </c>
    </row>
    <row r="609" spans="1:11">
      <c r="A609" s="135" t="s">
        <v>16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 t="s">
        <v>17</v>
      </c>
      <c r="G609" s="79"/>
      <c r="H609" s="79"/>
      <c r="I609" s="20">
        <f t="shared" si="225"/>
        <v>0</v>
      </c>
      <c r="J609" s="22">
        <v>1445</v>
      </c>
      <c r="K609" s="22">
        <v>1343</v>
      </c>
    </row>
    <row r="610" spans="1:11" ht="25.5">
      <c r="A610" s="135" t="s">
        <v>262</v>
      </c>
      <c r="B610" s="167" t="s">
        <v>245</v>
      </c>
      <c r="C610" s="167" t="s">
        <v>247</v>
      </c>
      <c r="D610" s="144" t="s">
        <v>354</v>
      </c>
      <c r="E610" s="167" t="s">
        <v>64</v>
      </c>
      <c r="F610" s="167"/>
      <c r="G610" s="79">
        <f t="shared" ref="G610:K612" si="227">G611</f>
        <v>0</v>
      </c>
      <c r="H610" s="79"/>
      <c r="I610" s="20">
        <f t="shared" si="225"/>
        <v>0</v>
      </c>
      <c r="J610" s="79">
        <f t="shared" si="227"/>
        <v>765</v>
      </c>
      <c r="K610" s="79">
        <f t="shared" si="227"/>
        <v>765</v>
      </c>
    </row>
    <row r="611" spans="1:11" ht="38.25">
      <c r="A611" s="135" t="s">
        <v>308</v>
      </c>
      <c r="B611" s="167" t="s">
        <v>245</v>
      </c>
      <c r="C611" s="167" t="s">
        <v>247</v>
      </c>
      <c r="D611" s="144" t="s">
        <v>354</v>
      </c>
      <c r="E611" s="167" t="s">
        <v>264</v>
      </c>
      <c r="F611" s="167"/>
      <c r="G611" s="79">
        <f t="shared" si="227"/>
        <v>0</v>
      </c>
      <c r="H611" s="79"/>
      <c r="I611" s="20">
        <f t="shared" si="225"/>
        <v>0</v>
      </c>
      <c r="J611" s="79">
        <f t="shared" si="227"/>
        <v>765</v>
      </c>
      <c r="K611" s="79">
        <f t="shared" si="227"/>
        <v>765</v>
      </c>
    </row>
    <row r="612" spans="1:11">
      <c r="A612" s="135" t="s">
        <v>257</v>
      </c>
      <c r="B612" s="167" t="s">
        <v>245</v>
      </c>
      <c r="C612" s="167" t="s">
        <v>247</v>
      </c>
      <c r="D612" s="144" t="s">
        <v>354</v>
      </c>
      <c r="E612" s="167" t="s">
        <v>258</v>
      </c>
      <c r="F612" s="167"/>
      <c r="G612" s="79">
        <f t="shared" si="227"/>
        <v>0</v>
      </c>
      <c r="H612" s="79"/>
      <c r="I612" s="20">
        <f t="shared" si="225"/>
        <v>0</v>
      </c>
      <c r="J612" s="79">
        <f t="shared" si="227"/>
        <v>765</v>
      </c>
      <c r="K612" s="79">
        <f t="shared" si="227"/>
        <v>765</v>
      </c>
    </row>
    <row r="613" spans="1:11">
      <c r="A613" s="135" t="s">
        <v>16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 t="s">
        <v>17</v>
      </c>
      <c r="G613" s="79"/>
      <c r="H613" s="79"/>
      <c r="I613" s="20">
        <f t="shared" si="225"/>
        <v>0</v>
      </c>
      <c r="J613" s="22">
        <v>765</v>
      </c>
      <c r="K613" s="22">
        <v>765</v>
      </c>
    </row>
    <row r="614" spans="1:11" ht="25.5">
      <c r="A614" s="163" t="s">
        <v>269</v>
      </c>
      <c r="B614" s="167" t="s">
        <v>245</v>
      </c>
      <c r="C614" s="167" t="s">
        <v>247</v>
      </c>
      <c r="D614" s="144" t="s">
        <v>593</v>
      </c>
      <c r="E614" s="167"/>
      <c r="F614" s="167"/>
      <c r="G614" s="79">
        <f>G615</f>
        <v>0</v>
      </c>
      <c r="H614" s="79"/>
      <c r="I614" s="20">
        <f t="shared" si="225"/>
        <v>0</v>
      </c>
      <c r="J614" s="79">
        <f>J615</f>
        <v>221</v>
      </c>
      <c r="K614" s="79">
        <f>K615</f>
        <v>221</v>
      </c>
    </row>
    <row r="615" spans="1:11" ht="39.75" customHeight="1">
      <c r="A615" s="51" t="s">
        <v>261</v>
      </c>
      <c r="B615" s="167" t="s">
        <v>245</v>
      </c>
      <c r="C615" s="167" t="s">
        <v>247</v>
      </c>
      <c r="D615" s="144" t="s">
        <v>593</v>
      </c>
      <c r="E615" s="167" t="s">
        <v>264</v>
      </c>
      <c r="F615" s="167"/>
      <c r="G615" s="79">
        <f>G616</f>
        <v>0</v>
      </c>
      <c r="H615" s="79"/>
      <c r="I615" s="20">
        <f t="shared" si="225"/>
        <v>0</v>
      </c>
      <c r="J615" s="79">
        <f t="shared" ref="J615:K615" si="228">J616</f>
        <v>221</v>
      </c>
      <c r="K615" s="79">
        <f t="shared" si="228"/>
        <v>221</v>
      </c>
    </row>
    <row r="616" spans="1:11">
      <c r="A616" s="51" t="s">
        <v>257</v>
      </c>
      <c r="B616" s="167" t="s">
        <v>245</v>
      </c>
      <c r="C616" s="167" t="s">
        <v>247</v>
      </c>
      <c r="D616" s="144" t="s">
        <v>593</v>
      </c>
      <c r="E616" s="167" t="s">
        <v>258</v>
      </c>
      <c r="F616" s="167"/>
      <c r="G616" s="79">
        <f>G617</f>
        <v>0</v>
      </c>
      <c r="H616" s="79"/>
      <c r="I616" s="20">
        <f t="shared" si="225"/>
        <v>0</v>
      </c>
      <c r="J616" s="79">
        <f>J617</f>
        <v>221</v>
      </c>
      <c r="K616" s="79">
        <f>K617</f>
        <v>221</v>
      </c>
    </row>
    <row r="617" spans="1:11">
      <c r="A617" s="51" t="s">
        <v>16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 t="s">
        <v>17</v>
      </c>
      <c r="G617" s="79"/>
      <c r="H617" s="79"/>
      <c r="I617" s="20">
        <f t="shared" si="225"/>
        <v>0</v>
      </c>
      <c r="J617" s="22">
        <v>221</v>
      </c>
      <c r="K617" s="22">
        <v>221</v>
      </c>
    </row>
    <row r="618" spans="1:11">
      <c r="A618" s="13" t="s">
        <v>271</v>
      </c>
      <c r="B618" s="14" t="s">
        <v>245</v>
      </c>
      <c r="C618" s="14" t="s">
        <v>272</v>
      </c>
      <c r="D618" s="14"/>
      <c r="E618" s="14"/>
      <c r="F618" s="14"/>
      <c r="G618" s="15">
        <f>G619+G707+G722+G731</f>
        <v>158654.79999999999</v>
      </c>
      <c r="H618" s="15">
        <f>H619+H707+H722+H731</f>
        <v>986.3</v>
      </c>
      <c r="I618" s="12">
        <f t="shared" si="225"/>
        <v>159641.09999999998</v>
      </c>
      <c r="J618" s="15">
        <f>J619+J707+J722+J731</f>
        <v>116990.5</v>
      </c>
      <c r="K618" s="15">
        <f>K619+K707+K722+K731</f>
        <v>116598.19999999998</v>
      </c>
    </row>
    <row r="619" spans="1:11" ht="27" customHeight="1">
      <c r="A619" s="13" t="s">
        <v>248</v>
      </c>
      <c r="B619" s="14" t="s">
        <v>245</v>
      </c>
      <c r="C619" s="14" t="s">
        <v>272</v>
      </c>
      <c r="D619" s="14" t="s">
        <v>249</v>
      </c>
      <c r="E619" s="14"/>
      <c r="F619" s="25"/>
      <c r="G619" s="16">
        <f t="shared" ref="G619:K620" si="229">G620</f>
        <v>158654.79999999999</v>
      </c>
      <c r="H619" s="16">
        <f t="shared" si="229"/>
        <v>986.3</v>
      </c>
      <c r="I619" s="20">
        <f t="shared" si="225"/>
        <v>159641.09999999998</v>
      </c>
      <c r="J619" s="16">
        <f t="shared" si="229"/>
        <v>0</v>
      </c>
      <c r="K619" s="16">
        <f t="shared" si="229"/>
        <v>0</v>
      </c>
    </row>
    <row r="620" spans="1:11" ht="36.75" customHeight="1">
      <c r="A620" s="13" t="s">
        <v>273</v>
      </c>
      <c r="B620" s="14" t="s">
        <v>245</v>
      </c>
      <c r="C620" s="14" t="s">
        <v>272</v>
      </c>
      <c r="D620" s="33" t="s">
        <v>251</v>
      </c>
      <c r="E620" s="14"/>
      <c r="F620" s="25"/>
      <c r="G620" s="16">
        <f>G621</f>
        <v>158654.79999999999</v>
      </c>
      <c r="H620" s="16">
        <f>H621</f>
        <v>986.3</v>
      </c>
      <c r="I620" s="20">
        <f t="shared" si="225"/>
        <v>159641.09999999998</v>
      </c>
      <c r="J620" s="16">
        <f t="shared" si="229"/>
        <v>0</v>
      </c>
      <c r="K620" s="16">
        <f t="shared" si="229"/>
        <v>0</v>
      </c>
    </row>
    <row r="621" spans="1:11" ht="48" customHeight="1">
      <c r="A621" s="34" t="s">
        <v>570</v>
      </c>
      <c r="B621" s="35" t="s">
        <v>245</v>
      </c>
      <c r="C621" s="35" t="s">
        <v>272</v>
      </c>
      <c r="D621" s="36" t="s">
        <v>274</v>
      </c>
      <c r="E621" s="35"/>
      <c r="F621" s="35"/>
      <c r="G621" s="16">
        <f>G622+G626+G636+G640+G645+G649+G653+G661+G671+G675+G679+G692+G632+G696+G665+G657+G688+G683+G727</f>
        <v>158654.79999999999</v>
      </c>
      <c r="H621" s="16">
        <f>H622+H626+H636+H640+H645+H649+H653+H661+H671+H675+H679+H692+H632+H696+H665+H657+H688+H683+H727</f>
        <v>986.3</v>
      </c>
      <c r="I621" s="20">
        <f t="shared" si="225"/>
        <v>159641.09999999998</v>
      </c>
      <c r="J621" s="16">
        <f t="shared" ref="J621:K621" si="230">J622+J626+J636+J640+J645+J649+J653+J661+J671+J675+J679+J692+J632+J696+J665+J657+J688+J683</f>
        <v>0</v>
      </c>
      <c r="K621" s="16">
        <f t="shared" si="230"/>
        <v>0</v>
      </c>
    </row>
    <row r="622" spans="1:11" ht="50.25" hidden="1" customHeight="1">
      <c r="A622" s="17" t="s">
        <v>259</v>
      </c>
      <c r="B622" s="18" t="s">
        <v>245</v>
      </c>
      <c r="C622" s="18" t="s">
        <v>272</v>
      </c>
      <c r="D622" s="31" t="s">
        <v>275</v>
      </c>
      <c r="E622" s="18"/>
      <c r="F622" s="18"/>
      <c r="G622" s="16">
        <f t="shared" ref="G622:J624" si="231">G623</f>
        <v>0</v>
      </c>
      <c r="H622" s="16"/>
      <c r="I622" s="20">
        <f t="shared" si="225"/>
        <v>0</v>
      </c>
      <c r="J622" s="16">
        <f t="shared" si="231"/>
        <v>0</v>
      </c>
      <c r="K622" s="26"/>
    </row>
    <row r="623" spans="1:11" ht="36" hidden="1" customHeight="1">
      <c r="A623" s="49" t="s">
        <v>261</v>
      </c>
      <c r="B623" s="18" t="s">
        <v>245</v>
      </c>
      <c r="C623" s="18" t="s">
        <v>272</v>
      </c>
      <c r="D623" s="31" t="s">
        <v>275</v>
      </c>
      <c r="E623" s="18" t="s">
        <v>256</v>
      </c>
      <c r="F623" s="18"/>
      <c r="G623" s="16">
        <f t="shared" si="231"/>
        <v>0</v>
      </c>
      <c r="H623" s="16"/>
      <c r="I623" s="20">
        <f t="shared" si="225"/>
        <v>0</v>
      </c>
      <c r="J623" s="16">
        <f t="shared" si="231"/>
        <v>0</v>
      </c>
      <c r="K623" s="26"/>
    </row>
    <row r="624" spans="1:11" hidden="1">
      <c r="A624" s="49" t="s">
        <v>257</v>
      </c>
      <c r="B624" s="18" t="s">
        <v>245</v>
      </c>
      <c r="C624" s="18" t="s">
        <v>272</v>
      </c>
      <c r="D624" s="31" t="s">
        <v>275</v>
      </c>
      <c r="E624" s="18" t="s">
        <v>258</v>
      </c>
      <c r="F624" s="18"/>
      <c r="G624" s="16">
        <f t="shared" si="231"/>
        <v>0</v>
      </c>
      <c r="H624" s="16"/>
      <c r="I624" s="20">
        <f t="shared" si="225"/>
        <v>0</v>
      </c>
      <c r="J624" s="16">
        <f t="shared" si="231"/>
        <v>0</v>
      </c>
      <c r="K624" s="26"/>
    </row>
    <row r="625" spans="1:11" hidden="1">
      <c r="A625" s="49" t="s">
        <v>18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 t="s">
        <v>10</v>
      </c>
      <c r="G625" s="19"/>
      <c r="H625" s="19"/>
      <c r="I625" s="20">
        <f t="shared" si="225"/>
        <v>0</v>
      </c>
      <c r="J625" s="20"/>
      <c r="K625" s="26"/>
    </row>
    <row r="626" spans="1:11" s="75" customFormat="1" ht="61.5" hidden="1" customHeight="1">
      <c r="A626" s="71" t="s">
        <v>276</v>
      </c>
      <c r="B626" s="72" t="s">
        <v>245</v>
      </c>
      <c r="C626" s="72" t="s">
        <v>272</v>
      </c>
      <c r="D626" s="73" t="s">
        <v>277</v>
      </c>
      <c r="E626" s="72"/>
      <c r="F626" s="72"/>
      <c r="G626" s="74">
        <f>G627</f>
        <v>0</v>
      </c>
      <c r="H626" s="74"/>
      <c r="I626" s="20">
        <f t="shared" si="225"/>
        <v>0</v>
      </c>
      <c r="J626" s="74">
        <f>J627</f>
        <v>0</v>
      </c>
      <c r="K626" s="128"/>
    </row>
    <row r="627" spans="1:11" ht="36" hidden="1">
      <c r="A627" s="49" t="s">
        <v>261</v>
      </c>
      <c r="B627" s="18" t="s">
        <v>245</v>
      </c>
      <c r="C627" s="18" t="s">
        <v>272</v>
      </c>
      <c r="D627" s="31" t="s">
        <v>277</v>
      </c>
      <c r="E627" s="18" t="s">
        <v>256</v>
      </c>
      <c r="F627" s="18"/>
      <c r="G627" s="16">
        <f>G628</f>
        <v>0</v>
      </c>
      <c r="H627" s="16"/>
      <c r="I627" s="20">
        <f t="shared" si="225"/>
        <v>0</v>
      </c>
      <c r="J627" s="16">
        <f>J628</f>
        <v>0</v>
      </c>
      <c r="K627" s="26"/>
    </row>
    <row r="628" spans="1:11" hidden="1">
      <c r="A628" s="49" t="s">
        <v>257</v>
      </c>
      <c r="B628" s="18" t="s">
        <v>245</v>
      </c>
      <c r="C628" s="18" t="s">
        <v>272</v>
      </c>
      <c r="D628" s="31" t="s">
        <v>277</v>
      </c>
      <c r="E628" s="18" t="s">
        <v>258</v>
      </c>
      <c r="F628" s="18"/>
      <c r="G628" s="16">
        <f>G629+G630+G631</f>
        <v>0</v>
      </c>
      <c r="H628" s="16"/>
      <c r="I628" s="20">
        <f t="shared" si="225"/>
        <v>0</v>
      </c>
      <c r="J628" s="16">
        <f>J629+J630+J631</f>
        <v>0</v>
      </c>
      <c r="K628" s="26"/>
    </row>
    <row r="629" spans="1:11" hidden="1">
      <c r="A629" s="49" t="s">
        <v>16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 t="s">
        <v>17</v>
      </c>
      <c r="G629" s="19"/>
      <c r="H629" s="19"/>
      <c r="I629" s="20">
        <f t="shared" si="225"/>
        <v>0</v>
      </c>
      <c r="J629" s="20"/>
      <c r="K629" s="26"/>
    </row>
    <row r="630" spans="1:11" hidden="1">
      <c r="A630" s="49" t="s">
        <v>18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10</v>
      </c>
      <c r="G630" s="19"/>
      <c r="H630" s="19"/>
      <c r="I630" s="20">
        <f t="shared" si="225"/>
        <v>0</v>
      </c>
      <c r="J630" s="20"/>
      <c r="K630" s="26"/>
    </row>
    <row r="631" spans="1:11" hidden="1">
      <c r="A631" s="49" t="s">
        <v>19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11</v>
      </c>
      <c r="G631" s="19"/>
      <c r="H631" s="19"/>
      <c r="I631" s="20">
        <f t="shared" si="225"/>
        <v>0</v>
      </c>
      <c r="J631" s="20"/>
      <c r="K631" s="26"/>
    </row>
    <row r="632" spans="1:11" ht="38.25" hidden="1">
      <c r="A632" s="76" t="s">
        <v>82</v>
      </c>
      <c r="B632" s="18" t="s">
        <v>245</v>
      </c>
      <c r="C632" s="18" t="s">
        <v>272</v>
      </c>
      <c r="D632" s="38" t="s">
        <v>581</v>
      </c>
      <c r="E632" s="18"/>
      <c r="F632" s="18"/>
      <c r="G632" s="16">
        <f t="shared" ref="G632:K634" si="232">G633</f>
        <v>0</v>
      </c>
      <c r="H632" s="16"/>
      <c r="I632" s="20">
        <f t="shared" si="225"/>
        <v>0</v>
      </c>
      <c r="J632" s="16">
        <f t="shared" si="232"/>
        <v>0</v>
      </c>
      <c r="K632" s="16">
        <f t="shared" si="232"/>
        <v>0</v>
      </c>
    </row>
    <row r="633" spans="1:11" ht="38.25" hidden="1">
      <c r="A633" s="55" t="s">
        <v>388</v>
      </c>
      <c r="B633" s="18" t="s">
        <v>245</v>
      </c>
      <c r="C633" s="18" t="s">
        <v>272</v>
      </c>
      <c r="D633" s="38" t="s">
        <v>581</v>
      </c>
      <c r="E633" s="18" t="s">
        <v>256</v>
      </c>
      <c r="F633" s="18"/>
      <c r="G633" s="16">
        <f t="shared" si="232"/>
        <v>0</v>
      </c>
      <c r="H633" s="16"/>
      <c r="I633" s="20">
        <f t="shared" si="225"/>
        <v>0</v>
      </c>
      <c r="J633" s="16">
        <f t="shared" si="232"/>
        <v>0</v>
      </c>
      <c r="K633" s="16">
        <f t="shared" si="232"/>
        <v>0</v>
      </c>
    </row>
    <row r="634" spans="1:11" ht="11.25" hidden="1" customHeight="1">
      <c r="A634" s="55" t="s">
        <v>257</v>
      </c>
      <c r="B634" s="18" t="s">
        <v>245</v>
      </c>
      <c r="C634" s="18" t="s">
        <v>272</v>
      </c>
      <c r="D634" s="38" t="s">
        <v>581</v>
      </c>
      <c r="E634" s="18" t="s">
        <v>258</v>
      </c>
      <c r="F634" s="18"/>
      <c r="G634" s="16">
        <f t="shared" si="232"/>
        <v>0</v>
      </c>
      <c r="H634" s="16"/>
      <c r="I634" s="20">
        <f t="shared" si="225"/>
        <v>0</v>
      </c>
      <c r="J634" s="16">
        <f t="shared" si="232"/>
        <v>0</v>
      </c>
      <c r="K634" s="16">
        <f t="shared" si="232"/>
        <v>0</v>
      </c>
    </row>
    <row r="635" spans="1:11" hidden="1">
      <c r="A635" s="23" t="s">
        <v>278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 t="s">
        <v>17</v>
      </c>
      <c r="G635" s="19"/>
      <c r="H635" s="19"/>
      <c r="I635" s="20">
        <f t="shared" si="225"/>
        <v>0</v>
      </c>
      <c r="J635" s="20"/>
      <c r="K635" s="26"/>
    </row>
    <row r="636" spans="1:11" ht="37.5" customHeight="1">
      <c r="A636" s="34" t="s">
        <v>279</v>
      </c>
      <c r="B636" s="35" t="s">
        <v>245</v>
      </c>
      <c r="C636" s="35" t="s">
        <v>272</v>
      </c>
      <c r="D636" s="36" t="s">
        <v>280</v>
      </c>
      <c r="E636" s="35"/>
      <c r="F636" s="35"/>
      <c r="G636" s="16">
        <f t="shared" ref="G636:K638" si="233">G637</f>
        <v>133</v>
      </c>
      <c r="H636" s="16">
        <f t="shared" si="233"/>
        <v>82.3</v>
      </c>
      <c r="I636" s="20">
        <f t="shared" si="225"/>
        <v>215.3</v>
      </c>
      <c r="J636" s="16">
        <f t="shared" si="233"/>
        <v>0</v>
      </c>
      <c r="K636" s="16">
        <f t="shared" si="233"/>
        <v>0</v>
      </c>
    </row>
    <row r="637" spans="1:11" ht="24.75" customHeight="1">
      <c r="A637" s="17" t="s">
        <v>44</v>
      </c>
      <c r="B637" s="18" t="s">
        <v>245</v>
      </c>
      <c r="C637" s="18" t="s">
        <v>272</v>
      </c>
      <c r="D637" s="36" t="s">
        <v>280</v>
      </c>
      <c r="E637" s="18" t="s">
        <v>45</v>
      </c>
      <c r="F637" s="18"/>
      <c r="G637" s="16">
        <f t="shared" si="233"/>
        <v>133</v>
      </c>
      <c r="H637" s="16">
        <f t="shared" si="233"/>
        <v>82.3</v>
      </c>
      <c r="I637" s="20">
        <f t="shared" si="225"/>
        <v>215.3</v>
      </c>
      <c r="J637" s="16">
        <f t="shared" si="233"/>
        <v>0</v>
      </c>
      <c r="K637" s="16">
        <f t="shared" si="233"/>
        <v>0</v>
      </c>
    </row>
    <row r="638" spans="1:11" ht="39.75" customHeight="1">
      <c r="A638" s="17" t="s">
        <v>46</v>
      </c>
      <c r="B638" s="18" t="s">
        <v>245</v>
      </c>
      <c r="C638" s="18" t="s">
        <v>272</v>
      </c>
      <c r="D638" s="36" t="s">
        <v>280</v>
      </c>
      <c r="E638" s="18" t="s">
        <v>53</v>
      </c>
      <c r="F638" s="18"/>
      <c r="G638" s="16">
        <f t="shared" si="233"/>
        <v>133</v>
      </c>
      <c r="H638" s="16">
        <f t="shared" si="233"/>
        <v>82.3</v>
      </c>
      <c r="I638" s="20">
        <f t="shared" si="225"/>
        <v>215.3</v>
      </c>
      <c r="J638" s="16">
        <f t="shared" si="233"/>
        <v>0</v>
      </c>
      <c r="K638" s="16">
        <f t="shared" si="233"/>
        <v>0</v>
      </c>
    </row>
    <row r="639" spans="1:11">
      <c r="A639" s="17" t="s">
        <v>16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 t="s">
        <v>17</v>
      </c>
      <c r="G639" s="19">
        <v>133</v>
      </c>
      <c r="H639" s="19">
        <v>82.3</v>
      </c>
      <c r="I639" s="20">
        <f t="shared" si="225"/>
        <v>215.3</v>
      </c>
      <c r="J639" s="20"/>
      <c r="K639" s="19"/>
    </row>
    <row r="640" spans="1:11" ht="38.25" customHeight="1">
      <c r="A640" s="77" t="s">
        <v>571</v>
      </c>
      <c r="B640" s="18" t="s">
        <v>245</v>
      </c>
      <c r="C640" s="18" t="s">
        <v>272</v>
      </c>
      <c r="D640" s="31" t="s">
        <v>281</v>
      </c>
      <c r="E640" s="18"/>
      <c r="F640" s="35"/>
      <c r="G640" s="16">
        <f t="shared" ref="G640:K643" si="234">G641</f>
        <v>5120</v>
      </c>
      <c r="H640" s="16">
        <f t="shared" si="234"/>
        <v>104</v>
      </c>
      <c r="I640" s="20">
        <f t="shared" si="225"/>
        <v>5224</v>
      </c>
      <c r="J640" s="16">
        <f t="shared" si="234"/>
        <v>0</v>
      </c>
      <c r="K640" s="16">
        <f t="shared" si="234"/>
        <v>0</v>
      </c>
    </row>
    <row r="641" spans="1:11" ht="27" customHeight="1">
      <c r="A641" s="49" t="s">
        <v>282</v>
      </c>
      <c r="B641" s="35" t="s">
        <v>245</v>
      </c>
      <c r="C641" s="35" t="s">
        <v>272</v>
      </c>
      <c r="D641" s="31" t="s">
        <v>281</v>
      </c>
      <c r="E641" s="35"/>
      <c r="F641" s="35"/>
      <c r="G641" s="16">
        <f t="shared" si="234"/>
        <v>5120</v>
      </c>
      <c r="H641" s="16">
        <f t="shared" si="234"/>
        <v>104</v>
      </c>
      <c r="I641" s="20">
        <f t="shared" si="225"/>
        <v>5224</v>
      </c>
      <c r="J641" s="16">
        <f t="shared" si="234"/>
        <v>0</v>
      </c>
      <c r="K641" s="16">
        <f t="shared" si="234"/>
        <v>0</v>
      </c>
    </row>
    <row r="642" spans="1:11" ht="36.75" customHeight="1">
      <c r="A642" s="49" t="s">
        <v>261</v>
      </c>
      <c r="B642" s="18" t="s">
        <v>245</v>
      </c>
      <c r="C642" s="18" t="s">
        <v>272</v>
      </c>
      <c r="D642" s="31" t="s">
        <v>281</v>
      </c>
      <c r="E642" s="18" t="s">
        <v>256</v>
      </c>
      <c r="F642" s="18"/>
      <c r="G642" s="16">
        <f t="shared" si="234"/>
        <v>5120</v>
      </c>
      <c r="H642" s="16">
        <f t="shared" si="234"/>
        <v>104</v>
      </c>
      <c r="I642" s="20">
        <f t="shared" si="225"/>
        <v>5224</v>
      </c>
      <c r="J642" s="16">
        <f t="shared" si="234"/>
        <v>0</v>
      </c>
      <c r="K642" s="16">
        <f t="shared" si="234"/>
        <v>0</v>
      </c>
    </row>
    <row r="643" spans="1:11" ht="14.25" customHeight="1">
      <c r="A643" s="49" t="s">
        <v>257</v>
      </c>
      <c r="B643" s="18" t="s">
        <v>245</v>
      </c>
      <c r="C643" s="18" t="s">
        <v>272</v>
      </c>
      <c r="D643" s="31" t="s">
        <v>281</v>
      </c>
      <c r="E643" s="18" t="s">
        <v>258</v>
      </c>
      <c r="F643" s="18"/>
      <c r="G643" s="16">
        <f t="shared" si="234"/>
        <v>5120</v>
      </c>
      <c r="H643" s="16">
        <f t="shared" si="234"/>
        <v>104</v>
      </c>
      <c r="I643" s="20">
        <f t="shared" si="225"/>
        <v>5224</v>
      </c>
      <c r="J643" s="16">
        <f t="shared" si="234"/>
        <v>0</v>
      </c>
      <c r="K643" s="16">
        <f t="shared" si="234"/>
        <v>0</v>
      </c>
    </row>
    <row r="644" spans="1:11">
      <c r="A644" s="49" t="s">
        <v>16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 t="s">
        <v>17</v>
      </c>
      <c r="G644" s="19">
        <v>5120</v>
      </c>
      <c r="H644" s="19">
        <v>104</v>
      </c>
      <c r="I644" s="20">
        <f t="shared" si="225"/>
        <v>5224</v>
      </c>
      <c r="J644" s="20"/>
      <c r="K644" s="19"/>
    </row>
    <row r="645" spans="1:11" ht="27" customHeight="1">
      <c r="A645" s="55" t="s">
        <v>265</v>
      </c>
      <c r="B645" s="18" t="s">
        <v>245</v>
      </c>
      <c r="C645" s="18" t="s">
        <v>272</v>
      </c>
      <c r="D645" s="38" t="s">
        <v>283</v>
      </c>
      <c r="E645" s="18"/>
      <c r="F645" s="18"/>
      <c r="G645" s="16">
        <f t="shared" ref="G645:K647" si="235">G646</f>
        <v>27064.9</v>
      </c>
      <c r="H645" s="16"/>
      <c r="I645" s="20">
        <f t="shared" si="225"/>
        <v>27064.9</v>
      </c>
      <c r="J645" s="16">
        <f t="shared" si="235"/>
        <v>0</v>
      </c>
      <c r="K645" s="16">
        <f t="shared" si="235"/>
        <v>0</v>
      </c>
    </row>
    <row r="646" spans="1:11" ht="38.25" customHeight="1">
      <c r="A646" s="55" t="s">
        <v>308</v>
      </c>
      <c r="B646" s="18" t="s">
        <v>245</v>
      </c>
      <c r="C646" s="18" t="s">
        <v>272</v>
      </c>
      <c r="D646" s="38" t="s">
        <v>283</v>
      </c>
      <c r="E646" s="18" t="s">
        <v>256</v>
      </c>
      <c r="F646" s="18"/>
      <c r="G646" s="16">
        <f t="shared" si="235"/>
        <v>27064.9</v>
      </c>
      <c r="H646" s="16"/>
      <c r="I646" s="20">
        <f t="shared" si="225"/>
        <v>27064.9</v>
      </c>
      <c r="J646" s="16">
        <f t="shared" si="235"/>
        <v>0</v>
      </c>
      <c r="K646" s="16">
        <f t="shared" si="235"/>
        <v>0</v>
      </c>
    </row>
    <row r="647" spans="1:11" ht="11.25" customHeight="1">
      <c r="A647" s="55" t="s">
        <v>257</v>
      </c>
      <c r="B647" s="18" t="s">
        <v>245</v>
      </c>
      <c r="C647" s="18" t="s">
        <v>272</v>
      </c>
      <c r="D647" s="38" t="s">
        <v>283</v>
      </c>
      <c r="E647" s="18" t="s">
        <v>258</v>
      </c>
      <c r="F647" s="18"/>
      <c r="G647" s="16">
        <f t="shared" si="235"/>
        <v>27064.9</v>
      </c>
      <c r="H647" s="16"/>
      <c r="I647" s="20">
        <f t="shared" si="225"/>
        <v>27064.9</v>
      </c>
      <c r="J647" s="16">
        <f t="shared" si="235"/>
        <v>0</v>
      </c>
      <c r="K647" s="16">
        <f t="shared" si="235"/>
        <v>0</v>
      </c>
    </row>
    <row r="648" spans="1:11">
      <c r="A648" s="55" t="s">
        <v>16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 t="s">
        <v>17</v>
      </c>
      <c r="G648" s="20">
        <v>27064.9</v>
      </c>
      <c r="H648" s="20"/>
      <c r="I648" s="20">
        <f t="shared" si="225"/>
        <v>27064.9</v>
      </c>
      <c r="J648" s="21"/>
      <c r="K648" s="19"/>
    </row>
    <row r="649" spans="1:11" ht="16.5" customHeight="1">
      <c r="A649" s="49" t="s">
        <v>267</v>
      </c>
      <c r="B649" s="18" t="s">
        <v>245</v>
      </c>
      <c r="C649" s="18" t="s">
        <v>272</v>
      </c>
      <c r="D649" s="31" t="s">
        <v>284</v>
      </c>
      <c r="E649" s="18"/>
      <c r="F649" s="18"/>
      <c r="G649" s="16">
        <f t="shared" ref="G649:K651" si="236">G650</f>
        <v>11300</v>
      </c>
      <c r="H649" s="16"/>
      <c r="I649" s="20">
        <f t="shared" si="225"/>
        <v>11300</v>
      </c>
      <c r="J649" s="16">
        <f t="shared" si="236"/>
        <v>0</v>
      </c>
      <c r="K649" s="16">
        <f t="shared" si="236"/>
        <v>0</v>
      </c>
    </row>
    <row r="650" spans="1:11" ht="41.25" customHeight="1">
      <c r="A650" s="49" t="s">
        <v>308</v>
      </c>
      <c r="B650" s="18" t="s">
        <v>245</v>
      </c>
      <c r="C650" s="18" t="s">
        <v>272</v>
      </c>
      <c r="D650" s="31" t="s">
        <v>284</v>
      </c>
      <c r="E650" s="18" t="s">
        <v>256</v>
      </c>
      <c r="F650" s="18"/>
      <c r="G650" s="16">
        <f t="shared" si="236"/>
        <v>11300</v>
      </c>
      <c r="H650" s="16"/>
      <c r="I650" s="20">
        <f t="shared" si="225"/>
        <v>11300</v>
      </c>
      <c r="J650" s="16">
        <f t="shared" si="236"/>
        <v>0</v>
      </c>
      <c r="K650" s="16">
        <f t="shared" si="236"/>
        <v>0</v>
      </c>
    </row>
    <row r="651" spans="1:11" ht="17.25" customHeight="1">
      <c r="A651" s="49" t="s">
        <v>257</v>
      </c>
      <c r="B651" s="18" t="s">
        <v>245</v>
      </c>
      <c r="C651" s="18" t="s">
        <v>272</v>
      </c>
      <c r="D651" s="31" t="s">
        <v>284</v>
      </c>
      <c r="E651" s="18" t="s">
        <v>258</v>
      </c>
      <c r="F651" s="18"/>
      <c r="G651" s="16">
        <f t="shared" si="236"/>
        <v>11300</v>
      </c>
      <c r="H651" s="16"/>
      <c r="I651" s="20">
        <f t="shared" si="225"/>
        <v>11300</v>
      </c>
      <c r="J651" s="16">
        <f t="shared" si="236"/>
        <v>0</v>
      </c>
      <c r="K651" s="16">
        <f t="shared" si="236"/>
        <v>0</v>
      </c>
    </row>
    <row r="652" spans="1:11">
      <c r="A652" s="49" t="s">
        <v>16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 t="s">
        <v>17</v>
      </c>
      <c r="G652" s="20">
        <v>11300</v>
      </c>
      <c r="H652" s="20"/>
      <c r="I652" s="20">
        <f t="shared" si="225"/>
        <v>11300</v>
      </c>
      <c r="J652" s="19"/>
      <c r="K652" s="19"/>
    </row>
    <row r="653" spans="1:11" ht="25.5" customHeight="1">
      <c r="A653" s="70" t="s">
        <v>285</v>
      </c>
      <c r="B653" s="35" t="s">
        <v>245</v>
      </c>
      <c r="C653" s="35" t="s">
        <v>272</v>
      </c>
      <c r="D653" s="31" t="s">
        <v>286</v>
      </c>
      <c r="E653" s="18" t="s">
        <v>64</v>
      </c>
      <c r="F653" s="18"/>
      <c r="G653" s="16">
        <f t="shared" ref="G653:K655" si="237">G654</f>
        <v>163.4</v>
      </c>
      <c r="H653" s="16"/>
      <c r="I653" s="20">
        <f t="shared" si="225"/>
        <v>163.4</v>
      </c>
      <c r="J653" s="16">
        <f t="shared" si="237"/>
        <v>0</v>
      </c>
      <c r="K653" s="16">
        <f t="shared" si="237"/>
        <v>0</v>
      </c>
    </row>
    <row r="654" spans="1:11" ht="38.25" customHeight="1">
      <c r="A654" s="70" t="s">
        <v>261</v>
      </c>
      <c r="B654" s="18" t="s">
        <v>245</v>
      </c>
      <c r="C654" s="18" t="s">
        <v>272</v>
      </c>
      <c r="D654" s="31" t="s">
        <v>286</v>
      </c>
      <c r="E654" s="18" t="s">
        <v>256</v>
      </c>
      <c r="F654" s="18"/>
      <c r="G654" s="16">
        <f t="shared" si="237"/>
        <v>163.4</v>
      </c>
      <c r="H654" s="16"/>
      <c r="I654" s="20">
        <f t="shared" si="225"/>
        <v>163.4</v>
      </c>
      <c r="J654" s="16">
        <f t="shared" si="237"/>
        <v>0</v>
      </c>
      <c r="K654" s="16">
        <f t="shared" si="237"/>
        <v>0</v>
      </c>
    </row>
    <row r="655" spans="1:11" ht="12" customHeight="1">
      <c r="A655" s="70" t="s">
        <v>257</v>
      </c>
      <c r="B655" s="18" t="s">
        <v>245</v>
      </c>
      <c r="C655" s="18" t="s">
        <v>272</v>
      </c>
      <c r="D655" s="31" t="s">
        <v>286</v>
      </c>
      <c r="E655" s="18" t="s">
        <v>258</v>
      </c>
      <c r="F655" s="18"/>
      <c r="G655" s="16">
        <f t="shared" si="237"/>
        <v>163.4</v>
      </c>
      <c r="H655" s="16"/>
      <c r="I655" s="20">
        <f t="shared" si="225"/>
        <v>163.4</v>
      </c>
      <c r="J655" s="16">
        <f t="shared" si="237"/>
        <v>0</v>
      </c>
      <c r="K655" s="16">
        <f t="shared" si="237"/>
        <v>0</v>
      </c>
    </row>
    <row r="656" spans="1:11">
      <c r="A656" s="70" t="s">
        <v>16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 t="s">
        <v>17</v>
      </c>
      <c r="G656" s="19">
        <v>163.4</v>
      </c>
      <c r="H656" s="19"/>
      <c r="I656" s="20">
        <f t="shared" si="225"/>
        <v>163.4</v>
      </c>
      <c r="J656" s="20"/>
      <c r="K656" s="19"/>
    </row>
    <row r="657" spans="1:11" ht="46.5" customHeight="1">
      <c r="A657" s="51" t="s">
        <v>572</v>
      </c>
      <c r="B657" s="134" t="s">
        <v>245</v>
      </c>
      <c r="C657" s="134" t="s">
        <v>272</v>
      </c>
      <c r="D657" s="144" t="s">
        <v>536</v>
      </c>
      <c r="E657" s="134"/>
      <c r="F657" s="134"/>
      <c r="G657" s="19">
        <f>G658</f>
        <v>236.4</v>
      </c>
      <c r="H657" s="19"/>
      <c r="I657" s="20">
        <f t="shared" si="225"/>
        <v>236.4</v>
      </c>
      <c r="J657" s="19">
        <f t="shared" ref="J657:K659" si="238">J658</f>
        <v>0</v>
      </c>
      <c r="K657" s="19">
        <f t="shared" si="238"/>
        <v>0</v>
      </c>
    </row>
    <row r="658" spans="1:11" ht="38.25" customHeight="1">
      <c r="A658" s="51" t="s">
        <v>261</v>
      </c>
      <c r="B658" s="134" t="s">
        <v>245</v>
      </c>
      <c r="C658" s="134" t="s">
        <v>272</v>
      </c>
      <c r="D658" s="144" t="s">
        <v>536</v>
      </c>
      <c r="E658" s="134" t="s">
        <v>256</v>
      </c>
      <c r="F658" s="134"/>
      <c r="G658" s="19">
        <f>G659</f>
        <v>236.4</v>
      </c>
      <c r="H658" s="19"/>
      <c r="I658" s="20">
        <f t="shared" si="225"/>
        <v>236.4</v>
      </c>
      <c r="J658" s="19">
        <f t="shared" si="238"/>
        <v>0</v>
      </c>
      <c r="K658" s="19">
        <f t="shared" si="238"/>
        <v>0</v>
      </c>
    </row>
    <row r="659" spans="1:11">
      <c r="A659" s="51" t="s">
        <v>257</v>
      </c>
      <c r="B659" s="134" t="s">
        <v>245</v>
      </c>
      <c r="C659" s="134" t="s">
        <v>272</v>
      </c>
      <c r="D659" s="144" t="s">
        <v>536</v>
      </c>
      <c r="E659" s="134" t="s">
        <v>258</v>
      </c>
      <c r="F659" s="134"/>
      <c r="G659" s="19">
        <f>G660</f>
        <v>236.4</v>
      </c>
      <c r="H659" s="19"/>
      <c r="I659" s="20">
        <f t="shared" si="225"/>
        <v>236.4</v>
      </c>
      <c r="J659" s="19">
        <f t="shared" si="238"/>
        <v>0</v>
      </c>
      <c r="K659" s="19">
        <f t="shared" si="238"/>
        <v>0</v>
      </c>
    </row>
    <row r="660" spans="1:11">
      <c r="A660" s="51" t="s">
        <v>16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 t="s">
        <v>17</v>
      </c>
      <c r="G660" s="19">
        <v>236.4</v>
      </c>
      <c r="H660" s="19"/>
      <c r="I660" s="20">
        <f t="shared" si="225"/>
        <v>236.4</v>
      </c>
      <c r="J660" s="20"/>
      <c r="K660" s="19"/>
    </row>
    <row r="661" spans="1:11" ht="48" customHeight="1">
      <c r="A661" s="27" t="s">
        <v>287</v>
      </c>
      <c r="B661" s="18" t="s">
        <v>245</v>
      </c>
      <c r="C661" s="18" t="s">
        <v>272</v>
      </c>
      <c r="D661" s="31" t="s">
        <v>288</v>
      </c>
      <c r="E661" s="18"/>
      <c r="F661" s="18"/>
      <c r="G661" s="16">
        <f t="shared" ref="G661:K663" si="239">G662</f>
        <v>1741.7</v>
      </c>
      <c r="H661" s="16"/>
      <c r="I661" s="20">
        <f t="shared" si="225"/>
        <v>1741.7</v>
      </c>
      <c r="J661" s="16">
        <f t="shared" si="239"/>
        <v>0</v>
      </c>
      <c r="K661" s="16">
        <f t="shared" si="239"/>
        <v>0</v>
      </c>
    </row>
    <row r="662" spans="1:11" ht="38.25" customHeight="1">
      <c r="A662" s="49" t="s">
        <v>308</v>
      </c>
      <c r="B662" s="18" t="s">
        <v>245</v>
      </c>
      <c r="C662" s="18" t="s">
        <v>272</v>
      </c>
      <c r="D662" s="31" t="s">
        <v>288</v>
      </c>
      <c r="E662" s="18" t="s">
        <v>256</v>
      </c>
      <c r="F662" s="18"/>
      <c r="G662" s="16">
        <f t="shared" si="239"/>
        <v>1741.7</v>
      </c>
      <c r="H662" s="16"/>
      <c r="I662" s="20">
        <f t="shared" si="225"/>
        <v>1741.7</v>
      </c>
      <c r="J662" s="16">
        <f t="shared" si="239"/>
        <v>0</v>
      </c>
      <c r="K662" s="16">
        <f t="shared" si="239"/>
        <v>0</v>
      </c>
    </row>
    <row r="663" spans="1:11" ht="15.75" customHeight="1">
      <c r="A663" s="49" t="s">
        <v>257</v>
      </c>
      <c r="B663" s="18" t="s">
        <v>245</v>
      </c>
      <c r="C663" s="18" t="s">
        <v>272</v>
      </c>
      <c r="D663" s="31" t="s">
        <v>288</v>
      </c>
      <c r="E663" s="18" t="s">
        <v>258</v>
      </c>
      <c r="F663" s="18"/>
      <c r="G663" s="16">
        <f t="shared" si="239"/>
        <v>1741.7</v>
      </c>
      <c r="H663" s="16"/>
      <c r="I663" s="20">
        <f t="shared" si="225"/>
        <v>1741.7</v>
      </c>
      <c r="J663" s="16">
        <f t="shared" si="239"/>
        <v>0</v>
      </c>
      <c r="K663" s="16">
        <f t="shared" si="239"/>
        <v>0</v>
      </c>
    </row>
    <row r="664" spans="1:11">
      <c r="A664" s="49" t="s">
        <v>18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 t="s">
        <v>10</v>
      </c>
      <c r="G664" s="20">
        <v>1741.7</v>
      </c>
      <c r="H664" s="20"/>
      <c r="I664" s="20">
        <f t="shared" si="225"/>
        <v>1741.7</v>
      </c>
      <c r="J664" s="19"/>
      <c r="K664" s="26"/>
    </row>
    <row r="665" spans="1:11" ht="50.25" customHeight="1">
      <c r="A665" s="44" t="s">
        <v>289</v>
      </c>
      <c r="B665" s="18" t="s">
        <v>245</v>
      </c>
      <c r="C665" s="18" t="s">
        <v>272</v>
      </c>
      <c r="D665" s="38" t="s">
        <v>290</v>
      </c>
      <c r="E665" s="24"/>
      <c r="F665" s="24"/>
      <c r="G665" s="16">
        <f t="shared" ref="G665:K666" si="240">G666</f>
        <v>2393.1999999999998</v>
      </c>
      <c r="H665" s="16"/>
      <c r="I665" s="20">
        <f t="shared" ref="I665:I732" si="241">G665+H665</f>
        <v>2393.1999999999998</v>
      </c>
      <c r="J665" s="16">
        <f t="shared" si="240"/>
        <v>0</v>
      </c>
      <c r="K665" s="16">
        <f t="shared" si="240"/>
        <v>0</v>
      </c>
    </row>
    <row r="666" spans="1:11" ht="40.5" customHeight="1">
      <c r="A666" s="55" t="s">
        <v>308</v>
      </c>
      <c r="B666" s="18" t="s">
        <v>245</v>
      </c>
      <c r="C666" s="18" t="s">
        <v>272</v>
      </c>
      <c r="D666" s="38" t="s">
        <v>290</v>
      </c>
      <c r="E666" s="24" t="s">
        <v>256</v>
      </c>
      <c r="F666" s="24"/>
      <c r="G666" s="16">
        <f t="shared" si="240"/>
        <v>2393.1999999999998</v>
      </c>
      <c r="H666" s="16"/>
      <c r="I666" s="20">
        <f t="shared" si="241"/>
        <v>2393.1999999999998</v>
      </c>
      <c r="J666" s="16">
        <f t="shared" si="240"/>
        <v>0</v>
      </c>
      <c r="K666" s="16">
        <f t="shared" si="240"/>
        <v>0</v>
      </c>
    </row>
    <row r="667" spans="1:11" ht="12" customHeight="1">
      <c r="A667" s="55" t="s">
        <v>257</v>
      </c>
      <c r="B667" s="18" t="s">
        <v>245</v>
      </c>
      <c r="C667" s="18" t="s">
        <v>272</v>
      </c>
      <c r="D667" s="38" t="s">
        <v>290</v>
      </c>
      <c r="E667" s="24" t="s">
        <v>258</v>
      </c>
      <c r="F667" s="24"/>
      <c r="G667" s="16">
        <f t="shared" ref="G667:K667" si="242">G668+G669+G670</f>
        <v>2393.1999999999998</v>
      </c>
      <c r="H667" s="16"/>
      <c r="I667" s="20">
        <f t="shared" si="241"/>
        <v>2393.1999999999998</v>
      </c>
      <c r="J667" s="16">
        <f t="shared" si="242"/>
        <v>0</v>
      </c>
      <c r="K667" s="16">
        <f t="shared" si="242"/>
        <v>0</v>
      </c>
    </row>
    <row r="668" spans="1:11">
      <c r="A668" s="55" t="s">
        <v>16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 t="s">
        <v>17</v>
      </c>
      <c r="G668" s="184">
        <v>23.9</v>
      </c>
      <c r="H668" s="184"/>
      <c r="I668" s="20">
        <f t="shared" si="241"/>
        <v>23.9</v>
      </c>
      <c r="J668" s="26"/>
      <c r="K668" s="26"/>
    </row>
    <row r="669" spans="1:11">
      <c r="A669" s="55" t="s">
        <v>18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10</v>
      </c>
      <c r="G669" s="184">
        <v>213.2</v>
      </c>
      <c r="H669" s="184"/>
      <c r="I669" s="20">
        <f t="shared" si="241"/>
        <v>213.2</v>
      </c>
      <c r="J669" s="26"/>
      <c r="K669" s="26"/>
    </row>
    <row r="670" spans="1:11">
      <c r="A670" s="55" t="s">
        <v>19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11</v>
      </c>
      <c r="G670" s="184">
        <v>2156.1</v>
      </c>
      <c r="H670" s="184"/>
      <c r="I670" s="20">
        <f t="shared" si="241"/>
        <v>2156.1</v>
      </c>
      <c r="J670" s="26"/>
      <c r="K670" s="26"/>
    </row>
    <row r="671" spans="1:11" ht="36">
      <c r="A671" s="80" t="s">
        <v>291</v>
      </c>
      <c r="B671" s="18" t="s">
        <v>245</v>
      </c>
      <c r="C671" s="18" t="s">
        <v>272</v>
      </c>
      <c r="D671" s="31" t="s">
        <v>292</v>
      </c>
      <c r="E671" s="18"/>
      <c r="F671" s="18"/>
      <c r="G671" s="16">
        <f t="shared" ref="G671:K673" si="243">G672</f>
        <v>1741.7</v>
      </c>
      <c r="H671" s="16"/>
      <c r="I671" s="20">
        <f t="shared" si="241"/>
        <v>1741.7</v>
      </c>
      <c r="J671" s="16">
        <f t="shared" si="243"/>
        <v>0</v>
      </c>
      <c r="K671" s="16">
        <f t="shared" si="243"/>
        <v>0</v>
      </c>
    </row>
    <row r="672" spans="1:11" ht="35.25" customHeight="1">
      <c r="A672" s="70" t="s">
        <v>261</v>
      </c>
      <c r="B672" s="18" t="s">
        <v>245</v>
      </c>
      <c r="C672" s="18" t="s">
        <v>272</v>
      </c>
      <c r="D672" s="31" t="s">
        <v>292</v>
      </c>
      <c r="E672" s="18" t="s">
        <v>256</v>
      </c>
      <c r="F672" s="18"/>
      <c r="G672" s="16">
        <f t="shared" si="243"/>
        <v>1741.7</v>
      </c>
      <c r="H672" s="16"/>
      <c r="I672" s="20">
        <f t="shared" si="241"/>
        <v>1741.7</v>
      </c>
      <c r="J672" s="16">
        <f t="shared" si="243"/>
        <v>0</v>
      </c>
      <c r="K672" s="16">
        <f t="shared" si="243"/>
        <v>0</v>
      </c>
    </row>
    <row r="673" spans="1:11" ht="15.75" customHeight="1">
      <c r="A673" s="70" t="s">
        <v>257</v>
      </c>
      <c r="B673" s="18" t="s">
        <v>245</v>
      </c>
      <c r="C673" s="18" t="s">
        <v>272</v>
      </c>
      <c r="D673" s="31" t="s">
        <v>292</v>
      </c>
      <c r="E673" s="18" t="s">
        <v>258</v>
      </c>
      <c r="F673" s="18"/>
      <c r="G673" s="16">
        <f t="shared" si="243"/>
        <v>1741.7</v>
      </c>
      <c r="H673" s="16"/>
      <c r="I673" s="20">
        <f t="shared" si="241"/>
        <v>1741.7</v>
      </c>
      <c r="J673" s="16">
        <f t="shared" si="243"/>
        <v>0</v>
      </c>
      <c r="K673" s="16">
        <f t="shared" si="243"/>
        <v>0</v>
      </c>
    </row>
    <row r="674" spans="1:11">
      <c r="A674" s="70" t="s">
        <v>16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 t="s">
        <v>17</v>
      </c>
      <c r="G674" s="182">
        <v>1741.7</v>
      </c>
      <c r="H674" s="182"/>
      <c r="I674" s="20">
        <f t="shared" si="241"/>
        <v>1741.7</v>
      </c>
      <c r="J674" s="19"/>
      <c r="K674" s="19"/>
    </row>
    <row r="675" spans="1:11" ht="22.5" customHeight="1">
      <c r="A675" s="70" t="s">
        <v>293</v>
      </c>
      <c r="B675" s="35" t="s">
        <v>245</v>
      </c>
      <c r="C675" s="35" t="s">
        <v>272</v>
      </c>
      <c r="D675" s="31" t="s">
        <v>294</v>
      </c>
      <c r="E675" s="18" t="s">
        <v>64</v>
      </c>
      <c r="F675" s="35"/>
      <c r="G675" s="16">
        <f t="shared" ref="G675:K677" si="244">G676</f>
        <v>1500</v>
      </c>
      <c r="H675" s="16"/>
      <c r="I675" s="20">
        <f t="shared" si="241"/>
        <v>1500</v>
      </c>
      <c r="J675" s="16">
        <f t="shared" si="244"/>
        <v>0</v>
      </c>
      <c r="K675" s="16">
        <f t="shared" si="244"/>
        <v>0</v>
      </c>
    </row>
    <row r="676" spans="1:11" ht="39" customHeight="1">
      <c r="A676" s="70" t="s">
        <v>261</v>
      </c>
      <c r="B676" s="18" t="s">
        <v>245</v>
      </c>
      <c r="C676" s="18" t="s">
        <v>272</v>
      </c>
      <c r="D676" s="31" t="s">
        <v>294</v>
      </c>
      <c r="E676" s="18" t="s">
        <v>256</v>
      </c>
      <c r="F676" s="18"/>
      <c r="G676" s="16">
        <f t="shared" si="244"/>
        <v>1500</v>
      </c>
      <c r="H676" s="16"/>
      <c r="I676" s="20">
        <f t="shared" si="241"/>
        <v>1500</v>
      </c>
      <c r="J676" s="16">
        <f t="shared" si="244"/>
        <v>0</v>
      </c>
      <c r="K676" s="16">
        <f t="shared" si="244"/>
        <v>0</v>
      </c>
    </row>
    <row r="677" spans="1:11" ht="14.25" customHeight="1">
      <c r="A677" s="70" t="s">
        <v>257</v>
      </c>
      <c r="B677" s="18" t="s">
        <v>245</v>
      </c>
      <c r="C677" s="18" t="s">
        <v>272</v>
      </c>
      <c r="D677" s="31" t="s">
        <v>294</v>
      </c>
      <c r="E677" s="18" t="s">
        <v>258</v>
      </c>
      <c r="F677" s="18"/>
      <c r="G677" s="16">
        <f t="shared" si="244"/>
        <v>1500</v>
      </c>
      <c r="H677" s="16"/>
      <c r="I677" s="20">
        <f t="shared" si="241"/>
        <v>1500</v>
      </c>
      <c r="J677" s="16">
        <f t="shared" si="244"/>
        <v>0</v>
      </c>
      <c r="K677" s="16">
        <f t="shared" si="244"/>
        <v>0</v>
      </c>
    </row>
    <row r="678" spans="1:11">
      <c r="A678" s="70" t="s">
        <v>16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 t="s">
        <v>17</v>
      </c>
      <c r="G678" s="20">
        <v>1500</v>
      </c>
      <c r="H678" s="20"/>
      <c r="I678" s="20">
        <f t="shared" si="241"/>
        <v>1500</v>
      </c>
      <c r="J678" s="19"/>
      <c r="K678" s="19"/>
    </row>
    <row r="679" spans="1:11" ht="71.25" customHeight="1">
      <c r="A679" s="64" t="s">
        <v>295</v>
      </c>
      <c r="B679" s="18" t="s">
        <v>245</v>
      </c>
      <c r="C679" s="18" t="s">
        <v>272</v>
      </c>
      <c r="D679" s="31" t="s">
        <v>296</v>
      </c>
      <c r="E679" s="18" t="s">
        <v>64</v>
      </c>
      <c r="F679" s="18"/>
      <c r="G679" s="16">
        <f t="shared" ref="G679:K681" si="245">G680</f>
        <v>98405.1</v>
      </c>
      <c r="H679" s="16"/>
      <c r="I679" s="20">
        <f t="shared" si="241"/>
        <v>98405.1</v>
      </c>
      <c r="J679" s="16">
        <f t="shared" si="245"/>
        <v>0</v>
      </c>
      <c r="K679" s="16">
        <f t="shared" si="245"/>
        <v>0</v>
      </c>
    </row>
    <row r="680" spans="1:11" ht="35.25" customHeight="1">
      <c r="A680" s="49" t="s">
        <v>308</v>
      </c>
      <c r="B680" s="18" t="s">
        <v>245</v>
      </c>
      <c r="C680" s="18" t="s">
        <v>272</v>
      </c>
      <c r="D680" s="31" t="s">
        <v>296</v>
      </c>
      <c r="E680" s="18" t="s">
        <v>256</v>
      </c>
      <c r="F680" s="18"/>
      <c r="G680" s="16">
        <f t="shared" si="245"/>
        <v>98405.1</v>
      </c>
      <c r="H680" s="16"/>
      <c r="I680" s="20">
        <f t="shared" si="241"/>
        <v>98405.1</v>
      </c>
      <c r="J680" s="16">
        <f t="shared" si="245"/>
        <v>0</v>
      </c>
      <c r="K680" s="16">
        <f t="shared" si="245"/>
        <v>0</v>
      </c>
    </row>
    <row r="681" spans="1:11" ht="14.25" customHeight="1">
      <c r="A681" s="49" t="s">
        <v>257</v>
      </c>
      <c r="B681" s="18" t="s">
        <v>245</v>
      </c>
      <c r="C681" s="18" t="s">
        <v>272</v>
      </c>
      <c r="D681" s="31" t="s">
        <v>296</v>
      </c>
      <c r="E681" s="18" t="s">
        <v>258</v>
      </c>
      <c r="F681" s="18"/>
      <c r="G681" s="16">
        <f t="shared" si="245"/>
        <v>98405.1</v>
      </c>
      <c r="H681" s="16"/>
      <c r="I681" s="20">
        <f t="shared" si="241"/>
        <v>98405.1</v>
      </c>
      <c r="J681" s="16">
        <f t="shared" si="245"/>
        <v>0</v>
      </c>
      <c r="K681" s="16">
        <f t="shared" si="245"/>
        <v>0</v>
      </c>
    </row>
    <row r="682" spans="1:11">
      <c r="A682" s="49" t="s">
        <v>18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 t="s">
        <v>10</v>
      </c>
      <c r="G682" s="182">
        <v>98405.1</v>
      </c>
      <c r="H682" s="182"/>
      <c r="I682" s="20">
        <f t="shared" si="241"/>
        <v>98405.1</v>
      </c>
      <c r="J682" s="20"/>
      <c r="K682" s="19"/>
    </row>
    <row r="683" spans="1:11" ht="76.5">
      <c r="A683" s="51" t="s">
        <v>660</v>
      </c>
      <c r="B683" s="18" t="s">
        <v>245</v>
      </c>
      <c r="C683" s="18" t="s">
        <v>272</v>
      </c>
      <c r="D683" s="144" t="s">
        <v>661</v>
      </c>
      <c r="E683" s="18"/>
      <c r="F683" s="18"/>
      <c r="G683" s="182">
        <f>G684</f>
        <v>247.8</v>
      </c>
      <c r="H683" s="182"/>
      <c r="I683" s="20">
        <f t="shared" si="241"/>
        <v>247.8</v>
      </c>
      <c r="J683" s="182">
        <f t="shared" ref="J683:K684" si="246">J684</f>
        <v>0</v>
      </c>
      <c r="K683" s="182">
        <f t="shared" si="246"/>
        <v>0</v>
      </c>
    </row>
    <row r="684" spans="1:11" ht="38.25">
      <c r="A684" s="135" t="s">
        <v>308</v>
      </c>
      <c r="B684" s="18" t="s">
        <v>245</v>
      </c>
      <c r="C684" s="18" t="s">
        <v>272</v>
      </c>
      <c r="D684" s="144" t="s">
        <v>661</v>
      </c>
      <c r="E684" s="167" t="s">
        <v>256</v>
      </c>
      <c r="F684" s="167"/>
      <c r="G684" s="182">
        <f>G685</f>
        <v>247.8</v>
      </c>
      <c r="H684" s="182"/>
      <c r="I684" s="20">
        <f t="shared" si="241"/>
        <v>247.8</v>
      </c>
      <c r="J684" s="182">
        <f t="shared" si="246"/>
        <v>0</v>
      </c>
      <c r="K684" s="182">
        <f t="shared" si="246"/>
        <v>0</v>
      </c>
    </row>
    <row r="685" spans="1:11">
      <c r="A685" s="135" t="s">
        <v>257</v>
      </c>
      <c r="B685" s="18" t="s">
        <v>245</v>
      </c>
      <c r="C685" s="18" t="s">
        <v>272</v>
      </c>
      <c r="D685" s="144" t="s">
        <v>661</v>
      </c>
      <c r="E685" s="167" t="s">
        <v>258</v>
      </c>
      <c r="F685" s="167"/>
      <c r="G685" s="182">
        <f>G686+G687</f>
        <v>247.8</v>
      </c>
      <c r="H685" s="182"/>
      <c r="I685" s="20">
        <f t="shared" si="241"/>
        <v>247.8</v>
      </c>
      <c r="J685" s="182">
        <f t="shared" ref="J685:K685" si="247">J686+J687</f>
        <v>0</v>
      </c>
      <c r="K685" s="182">
        <f t="shared" si="247"/>
        <v>0</v>
      </c>
    </row>
    <row r="686" spans="1:11">
      <c r="A686" s="135" t="s">
        <v>18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 t="s">
        <v>10</v>
      </c>
      <c r="G686" s="182">
        <v>2.5</v>
      </c>
      <c r="H686" s="182"/>
      <c r="I686" s="20">
        <f t="shared" si="241"/>
        <v>2.5</v>
      </c>
      <c r="J686" s="20"/>
      <c r="K686" s="19"/>
    </row>
    <row r="687" spans="1:11">
      <c r="A687" s="135" t="s">
        <v>19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11</v>
      </c>
      <c r="G687" s="182">
        <v>245.3</v>
      </c>
      <c r="H687" s="182"/>
      <c r="I687" s="20">
        <f t="shared" si="241"/>
        <v>245.3</v>
      </c>
      <c r="J687" s="20"/>
      <c r="K687" s="19"/>
    </row>
    <row r="688" spans="1:11" ht="90.75" customHeight="1">
      <c r="A688" s="152" t="s">
        <v>639</v>
      </c>
      <c r="B688" s="18" t="s">
        <v>245</v>
      </c>
      <c r="C688" s="18" t="s">
        <v>272</v>
      </c>
      <c r="D688" s="144" t="s">
        <v>640</v>
      </c>
      <c r="E688" s="167"/>
      <c r="F688" s="167"/>
      <c r="G688" s="79">
        <f t="shared" ref="G688:J690" si="248">G689</f>
        <v>150.6</v>
      </c>
      <c r="H688" s="79"/>
      <c r="I688" s="20">
        <f t="shared" si="241"/>
        <v>150.6</v>
      </c>
      <c r="J688" s="22">
        <f t="shared" si="248"/>
        <v>0</v>
      </c>
      <c r="K688" s="22"/>
    </row>
    <row r="689" spans="1:11" ht="38.25">
      <c r="A689" s="135" t="s">
        <v>308</v>
      </c>
      <c r="B689" s="18" t="s">
        <v>245</v>
      </c>
      <c r="C689" s="18" t="s">
        <v>272</v>
      </c>
      <c r="D689" s="144" t="s">
        <v>640</v>
      </c>
      <c r="E689" s="167" t="s">
        <v>256</v>
      </c>
      <c r="F689" s="167"/>
      <c r="G689" s="79">
        <f t="shared" si="248"/>
        <v>150.6</v>
      </c>
      <c r="H689" s="79"/>
      <c r="I689" s="20">
        <f t="shared" si="241"/>
        <v>150.6</v>
      </c>
      <c r="J689" s="22">
        <f t="shared" si="248"/>
        <v>0</v>
      </c>
      <c r="K689" s="22"/>
    </row>
    <row r="690" spans="1:11">
      <c r="A690" s="135" t="s">
        <v>257</v>
      </c>
      <c r="B690" s="18" t="s">
        <v>245</v>
      </c>
      <c r="C690" s="18" t="s">
        <v>272</v>
      </c>
      <c r="D690" s="144" t="s">
        <v>640</v>
      </c>
      <c r="E690" s="167" t="s">
        <v>258</v>
      </c>
      <c r="F690" s="167"/>
      <c r="G690" s="79">
        <f t="shared" si="248"/>
        <v>150.6</v>
      </c>
      <c r="H690" s="79"/>
      <c r="I690" s="20">
        <f t="shared" si="241"/>
        <v>150.6</v>
      </c>
      <c r="J690" s="22">
        <f t="shared" si="248"/>
        <v>0</v>
      </c>
      <c r="K690" s="22"/>
    </row>
    <row r="691" spans="1:11">
      <c r="A691" s="135" t="s">
        <v>18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 t="s">
        <v>10</v>
      </c>
      <c r="G691" s="182">
        <v>150.6</v>
      </c>
      <c r="H691" s="182"/>
      <c r="I691" s="20">
        <f t="shared" si="241"/>
        <v>150.6</v>
      </c>
      <c r="J691" s="22"/>
      <c r="K691" s="22"/>
    </row>
    <row r="692" spans="1:11" ht="24" customHeight="1">
      <c r="A692" s="81" t="s">
        <v>297</v>
      </c>
      <c r="B692" s="35" t="s">
        <v>245</v>
      </c>
      <c r="C692" s="35" t="s">
        <v>272</v>
      </c>
      <c r="D692" s="36" t="s">
        <v>298</v>
      </c>
      <c r="E692" s="35"/>
      <c r="F692" s="35"/>
      <c r="G692" s="16">
        <f t="shared" ref="G692:K694" si="249">G693</f>
        <v>1348.1</v>
      </c>
      <c r="H692" s="16"/>
      <c r="I692" s="20">
        <f t="shared" si="241"/>
        <v>1348.1</v>
      </c>
      <c r="J692" s="16">
        <f t="shared" si="249"/>
        <v>0</v>
      </c>
      <c r="K692" s="16">
        <f t="shared" si="249"/>
        <v>0</v>
      </c>
    </row>
    <row r="693" spans="1:11" ht="36">
      <c r="A693" s="49" t="s">
        <v>308</v>
      </c>
      <c r="B693" s="18" t="s">
        <v>245</v>
      </c>
      <c r="C693" s="18" t="s">
        <v>272</v>
      </c>
      <c r="D693" s="31" t="s">
        <v>298</v>
      </c>
      <c r="E693" s="18" t="s">
        <v>256</v>
      </c>
      <c r="F693" s="18"/>
      <c r="G693" s="16">
        <f t="shared" si="249"/>
        <v>1348.1</v>
      </c>
      <c r="H693" s="16"/>
      <c r="I693" s="20">
        <f t="shared" si="241"/>
        <v>1348.1</v>
      </c>
      <c r="J693" s="16">
        <f t="shared" si="249"/>
        <v>0</v>
      </c>
      <c r="K693" s="16">
        <f t="shared" si="249"/>
        <v>0</v>
      </c>
    </row>
    <row r="694" spans="1:11" ht="15" customHeight="1">
      <c r="A694" s="49" t="s">
        <v>257</v>
      </c>
      <c r="B694" s="18" t="s">
        <v>245</v>
      </c>
      <c r="C694" s="18" t="s">
        <v>272</v>
      </c>
      <c r="D694" s="31" t="s">
        <v>298</v>
      </c>
      <c r="E694" s="18" t="s">
        <v>258</v>
      </c>
      <c r="F694" s="18"/>
      <c r="G694" s="16">
        <f t="shared" si="249"/>
        <v>1348.1</v>
      </c>
      <c r="H694" s="16"/>
      <c r="I694" s="20">
        <f t="shared" si="241"/>
        <v>1348.1</v>
      </c>
      <c r="J694" s="16">
        <f t="shared" si="249"/>
        <v>0</v>
      </c>
      <c r="K694" s="16">
        <f t="shared" si="249"/>
        <v>0</v>
      </c>
    </row>
    <row r="695" spans="1:11">
      <c r="A695" s="49" t="s">
        <v>18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 t="s">
        <v>10</v>
      </c>
      <c r="G695" s="182">
        <v>1348.1</v>
      </c>
      <c r="H695" s="182"/>
      <c r="I695" s="20">
        <f t="shared" si="241"/>
        <v>1348.1</v>
      </c>
      <c r="J695" s="20"/>
      <c r="K695" s="19"/>
    </row>
    <row r="696" spans="1:11" ht="64.5" customHeight="1">
      <c r="A696" s="81" t="s">
        <v>654</v>
      </c>
      <c r="B696" s="18" t="s">
        <v>245</v>
      </c>
      <c r="C696" s="18" t="s">
        <v>272</v>
      </c>
      <c r="D696" s="36" t="s">
        <v>299</v>
      </c>
      <c r="E696" s="35"/>
      <c r="F696" s="35"/>
      <c r="G696" s="16">
        <f t="shared" ref="G696:K698" si="250">G697</f>
        <v>7108.9</v>
      </c>
      <c r="H696" s="16"/>
      <c r="I696" s="20">
        <f t="shared" si="241"/>
        <v>7108.9</v>
      </c>
      <c r="J696" s="16">
        <f t="shared" si="250"/>
        <v>0</v>
      </c>
      <c r="K696" s="16">
        <f t="shared" si="250"/>
        <v>0</v>
      </c>
    </row>
    <row r="697" spans="1:11" ht="37.5" customHeight="1">
      <c r="A697" s="49" t="s">
        <v>308</v>
      </c>
      <c r="B697" s="18" t="s">
        <v>245</v>
      </c>
      <c r="C697" s="18" t="s">
        <v>272</v>
      </c>
      <c r="D697" s="36" t="s">
        <v>299</v>
      </c>
      <c r="E697" s="18" t="s">
        <v>256</v>
      </c>
      <c r="F697" s="18"/>
      <c r="G697" s="16">
        <f t="shared" si="250"/>
        <v>7108.9</v>
      </c>
      <c r="H697" s="16"/>
      <c r="I697" s="20">
        <f t="shared" si="241"/>
        <v>7108.9</v>
      </c>
      <c r="J697" s="16">
        <f t="shared" si="250"/>
        <v>0</v>
      </c>
      <c r="K697" s="16">
        <f t="shared" si="250"/>
        <v>0</v>
      </c>
    </row>
    <row r="698" spans="1:11" ht="15" customHeight="1">
      <c r="A698" s="49" t="s">
        <v>257</v>
      </c>
      <c r="B698" s="18" t="s">
        <v>245</v>
      </c>
      <c r="C698" s="18" t="s">
        <v>272</v>
      </c>
      <c r="D698" s="36" t="s">
        <v>299</v>
      </c>
      <c r="E698" s="18" t="s">
        <v>258</v>
      </c>
      <c r="F698" s="18"/>
      <c r="G698" s="16">
        <f t="shared" si="250"/>
        <v>7108.9</v>
      </c>
      <c r="H698" s="16"/>
      <c r="I698" s="20">
        <f t="shared" si="241"/>
        <v>7108.9</v>
      </c>
      <c r="J698" s="16">
        <f t="shared" si="250"/>
        <v>0</v>
      </c>
      <c r="K698" s="16">
        <f t="shared" si="250"/>
        <v>0</v>
      </c>
    </row>
    <row r="699" spans="1:11">
      <c r="A699" s="49" t="s">
        <v>19</v>
      </c>
      <c r="B699" s="18" t="s">
        <v>245</v>
      </c>
      <c r="C699" s="18" t="s">
        <v>272</v>
      </c>
      <c r="D699" s="36" t="s">
        <v>299</v>
      </c>
      <c r="E699" s="18" t="s">
        <v>258</v>
      </c>
      <c r="F699" s="18" t="s">
        <v>11</v>
      </c>
      <c r="G699" s="185">
        <v>7108.9</v>
      </c>
      <c r="H699" s="185"/>
      <c r="I699" s="20">
        <f t="shared" si="241"/>
        <v>7108.9</v>
      </c>
      <c r="J699" s="20"/>
      <c r="K699" s="20"/>
    </row>
    <row r="700" spans="1:11" s="57" customFormat="1" ht="38.25" hidden="1">
      <c r="A700" s="23" t="s">
        <v>202</v>
      </c>
      <c r="B700" s="18" t="s">
        <v>245</v>
      </c>
      <c r="C700" s="18" t="s">
        <v>272</v>
      </c>
      <c r="D700" s="61" t="s">
        <v>203</v>
      </c>
      <c r="E700" s="18"/>
      <c r="F700" s="18"/>
      <c r="G700" s="16">
        <f t="shared" ref="G700:J705" si="251">G701</f>
        <v>0</v>
      </c>
      <c r="H700" s="16"/>
      <c r="I700" s="20">
        <f t="shared" si="241"/>
        <v>0</v>
      </c>
      <c r="J700" s="16">
        <f t="shared" si="251"/>
        <v>0</v>
      </c>
      <c r="K700" s="26"/>
    </row>
    <row r="701" spans="1:11" ht="38.25" hidden="1" customHeight="1">
      <c r="A701" s="55" t="s">
        <v>300</v>
      </c>
      <c r="B701" s="18" t="s">
        <v>245</v>
      </c>
      <c r="C701" s="18" t="s">
        <v>272</v>
      </c>
      <c r="D701" s="24" t="s">
        <v>301</v>
      </c>
      <c r="E701" s="25"/>
      <c r="F701" s="25"/>
      <c r="G701" s="16">
        <f t="shared" si="251"/>
        <v>0</v>
      </c>
      <c r="H701" s="16"/>
      <c r="I701" s="20">
        <f t="shared" si="241"/>
        <v>0</v>
      </c>
      <c r="J701" s="16">
        <f t="shared" si="251"/>
        <v>0</v>
      </c>
      <c r="K701" s="26"/>
    </row>
    <row r="702" spans="1:11" ht="38.25" hidden="1">
      <c r="A702" s="82" t="s">
        <v>302</v>
      </c>
      <c r="B702" s="18" t="s">
        <v>245</v>
      </c>
      <c r="C702" s="18" t="s">
        <v>272</v>
      </c>
      <c r="D702" s="24" t="s">
        <v>303</v>
      </c>
      <c r="E702" s="18"/>
      <c r="F702" s="18"/>
      <c r="G702" s="16">
        <f t="shared" si="251"/>
        <v>0</v>
      </c>
      <c r="H702" s="16"/>
      <c r="I702" s="20">
        <f t="shared" si="241"/>
        <v>0</v>
      </c>
      <c r="J702" s="16">
        <f t="shared" si="251"/>
        <v>0</v>
      </c>
      <c r="K702" s="26"/>
    </row>
    <row r="703" spans="1:11" hidden="1">
      <c r="A703" s="23" t="s">
        <v>133</v>
      </c>
      <c r="B703" s="18" t="s">
        <v>245</v>
      </c>
      <c r="C703" s="18" t="s">
        <v>272</v>
      </c>
      <c r="D703" s="24" t="s">
        <v>304</v>
      </c>
      <c r="E703" s="18" t="s">
        <v>256</v>
      </c>
      <c r="F703" s="18"/>
      <c r="G703" s="16">
        <f t="shared" si="251"/>
        <v>0</v>
      </c>
      <c r="H703" s="16"/>
      <c r="I703" s="20">
        <f t="shared" si="241"/>
        <v>0</v>
      </c>
      <c r="J703" s="16">
        <f t="shared" si="251"/>
        <v>0</v>
      </c>
      <c r="K703" s="26"/>
    </row>
    <row r="704" spans="1:11" ht="38.25" hidden="1">
      <c r="A704" s="55" t="s">
        <v>308</v>
      </c>
      <c r="B704" s="18" t="s">
        <v>245</v>
      </c>
      <c r="C704" s="18" t="s">
        <v>272</v>
      </c>
      <c r="D704" s="62" t="s">
        <v>304</v>
      </c>
      <c r="E704" s="18" t="s">
        <v>258</v>
      </c>
      <c r="F704" s="18"/>
      <c r="G704" s="16">
        <f t="shared" si="251"/>
        <v>0</v>
      </c>
      <c r="H704" s="16"/>
      <c r="I704" s="20">
        <f t="shared" si="241"/>
        <v>0</v>
      </c>
      <c r="J704" s="16">
        <f t="shared" si="251"/>
        <v>0</v>
      </c>
      <c r="K704" s="26"/>
    </row>
    <row r="705" spans="1:11" hidden="1">
      <c r="A705" s="55" t="s">
        <v>257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51"/>
        <v>0</v>
      </c>
      <c r="H705" s="16"/>
      <c r="I705" s="20">
        <f t="shared" si="241"/>
        <v>0</v>
      </c>
      <c r="J705" s="16">
        <f t="shared" si="251"/>
        <v>0</v>
      </c>
      <c r="K705" s="26"/>
    </row>
    <row r="706" spans="1:11" s="57" customFormat="1" hidden="1">
      <c r="A706" s="55" t="s">
        <v>16</v>
      </c>
      <c r="B706" s="24" t="s">
        <v>245</v>
      </c>
      <c r="C706" s="24" t="s">
        <v>272</v>
      </c>
      <c r="D706" s="62" t="s">
        <v>304</v>
      </c>
      <c r="E706" s="24" t="s">
        <v>258</v>
      </c>
      <c r="F706" s="24" t="s">
        <v>17</v>
      </c>
      <c r="G706" s="78"/>
      <c r="H706" s="78"/>
      <c r="I706" s="20">
        <f t="shared" si="241"/>
        <v>0</v>
      </c>
      <c r="J706" s="78"/>
      <c r="K706" s="26"/>
    </row>
    <row r="707" spans="1:11" s="57" customFormat="1" ht="30" hidden="1">
      <c r="A707" s="145" t="s">
        <v>25</v>
      </c>
      <c r="B707" s="24" t="s">
        <v>245</v>
      </c>
      <c r="C707" s="24" t="s">
        <v>272</v>
      </c>
      <c r="D707" s="62" t="s">
        <v>230</v>
      </c>
      <c r="E707" s="24"/>
      <c r="F707" s="24"/>
      <c r="G707" s="78">
        <f>G708+G712+G716</f>
        <v>0</v>
      </c>
      <c r="H707" s="78"/>
      <c r="I707" s="20">
        <f t="shared" si="241"/>
        <v>0</v>
      </c>
      <c r="J707" s="78">
        <f>J708+J712+J716</f>
        <v>0</v>
      </c>
      <c r="K707" s="26"/>
    </row>
    <row r="708" spans="1:11" s="57" customFormat="1" ht="38.25" hidden="1">
      <c r="A708" s="157" t="s">
        <v>82</v>
      </c>
      <c r="B708" s="24" t="s">
        <v>245</v>
      </c>
      <c r="C708" s="24" t="s">
        <v>272</v>
      </c>
      <c r="D708" s="62" t="s">
        <v>305</v>
      </c>
      <c r="E708" s="24"/>
      <c r="F708" s="24"/>
      <c r="G708" s="78">
        <f t="shared" ref="G708:J710" si="252">G709</f>
        <v>0</v>
      </c>
      <c r="H708" s="78"/>
      <c r="I708" s="20">
        <f t="shared" si="241"/>
        <v>0</v>
      </c>
      <c r="J708" s="78">
        <f t="shared" si="252"/>
        <v>0</v>
      </c>
      <c r="K708" s="26"/>
    </row>
    <row r="709" spans="1:11" s="57" customFormat="1" ht="51" hidden="1">
      <c r="A709" s="135" t="s">
        <v>261</v>
      </c>
      <c r="B709" s="24" t="s">
        <v>245</v>
      </c>
      <c r="C709" s="24" t="s">
        <v>272</v>
      </c>
      <c r="D709" s="62" t="s">
        <v>305</v>
      </c>
      <c r="E709" s="24" t="s">
        <v>256</v>
      </c>
      <c r="F709" s="24"/>
      <c r="G709" s="78">
        <f t="shared" si="252"/>
        <v>0</v>
      </c>
      <c r="H709" s="78"/>
      <c r="I709" s="20">
        <f t="shared" si="241"/>
        <v>0</v>
      </c>
      <c r="J709" s="78">
        <f t="shared" si="252"/>
        <v>0</v>
      </c>
      <c r="K709" s="26"/>
    </row>
    <row r="710" spans="1:11" s="57" customFormat="1" hidden="1">
      <c r="A710" s="135" t="s">
        <v>257</v>
      </c>
      <c r="B710" s="24" t="s">
        <v>245</v>
      </c>
      <c r="C710" s="24" t="s">
        <v>272</v>
      </c>
      <c r="D710" s="62" t="s">
        <v>305</v>
      </c>
      <c r="E710" s="24" t="s">
        <v>258</v>
      </c>
      <c r="F710" s="24"/>
      <c r="G710" s="78">
        <f t="shared" si="252"/>
        <v>0</v>
      </c>
      <c r="H710" s="78"/>
      <c r="I710" s="20">
        <f t="shared" si="241"/>
        <v>0</v>
      </c>
      <c r="J710" s="78">
        <f t="shared" si="252"/>
        <v>0</v>
      </c>
      <c r="K710" s="26"/>
    </row>
    <row r="711" spans="1:11" s="57" customFormat="1" hidden="1">
      <c r="A711" s="135" t="s">
        <v>16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 t="s">
        <v>17</v>
      </c>
      <c r="G711" s="78"/>
      <c r="H711" s="78"/>
      <c r="I711" s="20">
        <f t="shared" si="241"/>
        <v>0</v>
      </c>
      <c r="J711" s="78"/>
      <c r="K711" s="26"/>
    </row>
    <row r="712" spans="1:11" s="57" customFormat="1" ht="90" hidden="1" customHeight="1">
      <c r="A712" s="55" t="s">
        <v>306</v>
      </c>
      <c r="B712" s="24" t="s">
        <v>245</v>
      </c>
      <c r="C712" s="24" t="s">
        <v>272</v>
      </c>
      <c r="D712" s="62" t="s">
        <v>307</v>
      </c>
      <c r="E712" s="24"/>
      <c r="F712" s="24"/>
      <c r="G712" s="78">
        <f t="shared" ref="G712:J714" si="253">G713</f>
        <v>0</v>
      </c>
      <c r="H712" s="78"/>
      <c r="I712" s="20">
        <f t="shared" si="241"/>
        <v>0</v>
      </c>
      <c r="J712" s="78">
        <f t="shared" si="253"/>
        <v>0</v>
      </c>
      <c r="K712" s="26"/>
    </row>
    <row r="713" spans="1:11" s="57" customFormat="1" ht="41.25" hidden="1" customHeight="1">
      <c r="A713" s="55" t="s">
        <v>308</v>
      </c>
      <c r="B713" s="24" t="s">
        <v>245</v>
      </c>
      <c r="C713" s="24" t="s">
        <v>272</v>
      </c>
      <c r="D713" s="62" t="s">
        <v>307</v>
      </c>
      <c r="E713" s="24" t="s">
        <v>256</v>
      </c>
      <c r="F713" s="24"/>
      <c r="G713" s="78">
        <f t="shared" si="253"/>
        <v>0</v>
      </c>
      <c r="H713" s="78"/>
      <c r="I713" s="20">
        <f t="shared" si="241"/>
        <v>0</v>
      </c>
      <c r="J713" s="78">
        <f t="shared" si="253"/>
        <v>0</v>
      </c>
      <c r="K713" s="26"/>
    </row>
    <row r="714" spans="1:11" s="57" customFormat="1" hidden="1">
      <c r="A714" s="55" t="s">
        <v>257</v>
      </c>
      <c r="B714" s="24" t="s">
        <v>245</v>
      </c>
      <c r="C714" s="24" t="s">
        <v>272</v>
      </c>
      <c r="D714" s="62" t="s">
        <v>307</v>
      </c>
      <c r="E714" s="24" t="s">
        <v>258</v>
      </c>
      <c r="F714" s="24"/>
      <c r="G714" s="78">
        <f t="shared" si="253"/>
        <v>0</v>
      </c>
      <c r="H714" s="78"/>
      <c r="I714" s="20">
        <f t="shared" si="241"/>
        <v>0</v>
      </c>
      <c r="J714" s="78">
        <f t="shared" si="253"/>
        <v>0</v>
      </c>
      <c r="K714" s="26"/>
    </row>
    <row r="715" spans="1:11" s="57" customFormat="1" hidden="1">
      <c r="A715" s="55" t="s">
        <v>18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 t="s">
        <v>10</v>
      </c>
      <c r="G715" s="78"/>
      <c r="H715" s="78"/>
      <c r="I715" s="20">
        <f t="shared" si="241"/>
        <v>0</v>
      </c>
      <c r="J715" s="78"/>
      <c r="K715" s="26"/>
    </row>
    <row r="716" spans="1:11" s="57" customFormat="1" ht="74.25" hidden="1" customHeight="1">
      <c r="A716" s="55" t="s">
        <v>309</v>
      </c>
      <c r="B716" s="24" t="s">
        <v>245</v>
      </c>
      <c r="C716" s="24" t="s">
        <v>272</v>
      </c>
      <c r="D716" s="62" t="s">
        <v>310</v>
      </c>
      <c r="E716" s="24"/>
      <c r="F716" s="24"/>
      <c r="G716" s="78">
        <f>G717</f>
        <v>0</v>
      </c>
      <c r="H716" s="78"/>
      <c r="I716" s="20">
        <f t="shared" si="241"/>
        <v>0</v>
      </c>
      <c r="J716" s="78">
        <f>J717</f>
        <v>0</v>
      </c>
      <c r="K716" s="26"/>
    </row>
    <row r="717" spans="1:11" s="57" customFormat="1" ht="36.75" hidden="1" customHeight="1">
      <c r="A717" s="55" t="s">
        <v>308</v>
      </c>
      <c r="B717" s="24" t="s">
        <v>245</v>
      </c>
      <c r="C717" s="24" t="s">
        <v>272</v>
      </c>
      <c r="D717" s="62" t="s">
        <v>310</v>
      </c>
      <c r="E717" s="24" t="s">
        <v>256</v>
      </c>
      <c r="F717" s="24"/>
      <c r="G717" s="78">
        <f>G718</f>
        <v>0</v>
      </c>
      <c r="H717" s="78"/>
      <c r="I717" s="20">
        <f t="shared" si="241"/>
        <v>0</v>
      </c>
      <c r="J717" s="78">
        <f>J718</f>
        <v>0</v>
      </c>
      <c r="K717" s="26"/>
    </row>
    <row r="718" spans="1:11" s="57" customFormat="1" hidden="1">
      <c r="A718" s="55" t="s">
        <v>257</v>
      </c>
      <c r="B718" s="24" t="s">
        <v>245</v>
      </c>
      <c r="C718" s="24" t="s">
        <v>272</v>
      </c>
      <c r="D718" s="62" t="s">
        <v>310</v>
      </c>
      <c r="E718" s="24" t="s">
        <v>258</v>
      </c>
      <c r="F718" s="24"/>
      <c r="G718" s="78">
        <f>G719+G720+G721</f>
        <v>0</v>
      </c>
      <c r="H718" s="78"/>
      <c r="I718" s="20">
        <f t="shared" si="241"/>
        <v>0</v>
      </c>
      <c r="J718" s="78">
        <f>J719+J720+J721</f>
        <v>0</v>
      </c>
      <c r="K718" s="26"/>
    </row>
    <row r="719" spans="1:11" s="57" customFormat="1" hidden="1">
      <c r="A719" s="55" t="s">
        <v>16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 t="s">
        <v>17</v>
      </c>
      <c r="G719" s="78"/>
      <c r="H719" s="78"/>
      <c r="I719" s="20">
        <f t="shared" si="241"/>
        <v>0</v>
      </c>
      <c r="J719" s="78"/>
      <c r="K719" s="26"/>
    </row>
    <row r="720" spans="1:11" s="57" customFormat="1" hidden="1">
      <c r="A720" s="55" t="s">
        <v>18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10</v>
      </c>
      <c r="G720" s="78"/>
      <c r="H720" s="78"/>
      <c r="I720" s="20">
        <f t="shared" si="241"/>
        <v>0</v>
      </c>
      <c r="J720" s="78"/>
      <c r="K720" s="26"/>
    </row>
    <row r="721" spans="1:11" s="57" customFormat="1" hidden="1">
      <c r="A721" s="55" t="s">
        <v>20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12</v>
      </c>
      <c r="G721" s="78"/>
      <c r="H721" s="78"/>
      <c r="I721" s="20">
        <f t="shared" si="241"/>
        <v>0</v>
      </c>
      <c r="J721" s="78"/>
      <c r="K721" s="26"/>
    </row>
    <row r="722" spans="1:11" s="57" customFormat="1" ht="30" hidden="1">
      <c r="A722" s="145" t="s">
        <v>25</v>
      </c>
      <c r="B722" s="18" t="s">
        <v>245</v>
      </c>
      <c r="C722" s="18" t="s">
        <v>272</v>
      </c>
      <c r="D722" s="62" t="s">
        <v>538</v>
      </c>
      <c r="E722" s="24"/>
      <c r="F722" s="24"/>
      <c r="G722" s="78">
        <f>G723</f>
        <v>0</v>
      </c>
      <c r="H722" s="78"/>
      <c r="I722" s="20">
        <f t="shared" si="241"/>
        <v>0</v>
      </c>
      <c r="J722" s="78">
        <f t="shared" ref="J722:K725" si="254">J723</f>
        <v>0</v>
      </c>
      <c r="K722" s="78">
        <f t="shared" si="254"/>
        <v>0</v>
      </c>
    </row>
    <row r="723" spans="1:11" s="57" customFormat="1" ht="38.25" hidden="1">
      <c r="A723" s="55" t="s">
        <v>537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41"/>
        <v>0</v>
      </c>
      <c r="J723" s="78">
        <f t="shared" si="254"/>
        <v>0</v>
      </c>
      <c r="K723" s="78">
        <f t="shared" si="254"/>
        <v>0</v>
      </c>
    </row>
    <row r="724" spans="1:11" s="57" customFormat="1" ht="36" hidden="1">
      <c r="A724" s="49" t="s">
        <v>308</v>
      </c>
      <c r="B724" s="18" t="s">
        <v>245</v>
      </c>
      <c r="C724" s="18" t="s">
        <v>272</v>
      </c>
      <c r="D724" s="62" t="s">
        <v>538</v>
      </c>
      <c r="E724" s="24" t="s">
        <v>256</v>
      </c>
      <c r="F724" s="24"/>
      <c r="G724" s="78">
        <f>G725</f>
        <v>0</v>
      </c>
      <c r="H724" s="78"/>
      <c r="I724" s="20">
        <f t="shared" si="241"/>
        <v>0</v>
      </c>
      <c r="J724" s="78">
        <f t="shared" si="254"/>
        <v>0</v>
      </c>
      <c r="K724" s="78">
        <f t="shared" si="254"/>
        <v>0</v>
      </c>
    </row>
    <row r="725" spans="1:11" s="57" customFormat="1" hidden="1">
      <c r="A725" s="49" t="s">
        <v>257</v>
      </c>
      <c r="B725" s="18" t="s">
        <v>245</v>
      </c>
      <c r="C725" s="18" t="s">
        <v>272</v>
      </c>
      <c r="D725" s="62" t="s">
        <v>538</v>
      </c>
      <c r="E725" s="24" t="s">
        <v>258</v>
      </c>
      <c r="F725" s="24"/>
      <c r="G725" s="78">
        <f>G726</f>
        <v>0</v>
      </c>
      <c r="H725" s="78"/>
      <c r="I725" s="20">
        <f t="shared" si="241"/>
        <v>0</v>
      </c>
      <c r="J725" s="78">
        <f t="shared" si="254"/>
        <v>0</v>
      </c>
      <c r="K725" s="78">
        <f t="shared" si="254"/>
        <v>0</v>
      </c>
    </row>
    <row r="726" spans="1:11" s="57" customFormat="1" hidden="1">
      <c r="A726" s="49" t="s">
        <v>16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 t="s">
        <v>17</v>
      </c>
      <c r="G726" s="78"/>
      <c r="H726" s="78"/>
      <c r="I726" s="20">
        <f t="shared" si="241"/>
        <v>0</v>
      </c>
      <c r="J726" s="78"/>
      <c r="K726" s="26"/>
    </row>
    <row r="727" spans="1:11" s="57" customFormat="1" ht="38.25">
      <c r="A727" s="152" t="s">
        <v>618</v>
      </c>
      <c r="B727" s="18" t="s">
        <v>245</v>
      </c>
      <c r="C727" s="18" t="s">
        <v>272</v>
      </c>
      <c r="D727" s="203" t="s">
        <v>640</v>
      </c>
      <c r="E727" s="204"/>
      <c r="F727" s="167"/>
      <c r="G727" s="79">
        <f t="shared" ref="G727:H729" si="255">G728</f>
        <v>0</v>
      </c>
      <c r="H727" s="79">
        <f t="shared" si="255"/>
        <v>800</v>
      </c>
      <c r="I727" s="20">
        <f t="shared" si="241"/>
        <v>800</v>
      </c>
      <c r="J727" s="78"/>
      <c r="K727" s="26"/>
    </row>
    <row r="728" spans="1:11" s="57" customFormat="1" ht="38.25">
      <c r="A728" s="135" t="s">
        <v>308</v>
      </c>
      <c r="B728" s="18" t="s">
        <v>245</v>
      </c>
      <c r="C728" s="18" t="s">
        <v>272</v>
      </c>
      <c r="D728" s="203" t="s">
        <v>275</v>
      </c>
      <c r="E728" s="204" t="s">
        <v>256</v>
      </c>
      <c r="F728" s="167"/>
      <c r="G728" s="79">
        <f t="shared" si="255"/>
        <v>0</v>
      </c>
      <c r="H728" s="79">
        <f t="shared" si="255"/>
        <v>800</v>
      </c>
      <c r="I728" s="20">
        <f t="shared" si="241"/>
        <v>800</v>
      </c>
      <c r="J728" s="78"/>
      <c r="K728" s="26"/>
    </row>
    <row r="729" spans="1:11" s="57" customFormat="1">
      <c r="A729" s="135" t="s">
        <v>257</v>
      </c>
      <c r="B729" s="18" t="s">
        <v>245</v>
      </c>
      <c r="C729" s="18" t="s">
        <v>272</v>
      </c>
      <c r="D729" s="203" t="s">
        <v>275</v>
      </c>
      <c r="E729" s="204" t="s">
        <v>258</v>
      </c>
      <c r="F729" s="167"/>
      <c r="G729" s="79">
        <f t="shared" si="255"/>
        <v>0</v>
      </c>
      <c r="H729" s="79">
        <f t="shared" si="255"/>
        <v>800</v>
      </c>
      <c r="I729" s="20">
        <f t="shared" si="241"/>
        <v>800</v>
      </c>
      <c r="J729" s="78"/>
      <c r="K729" s="26"/>
    </row>
    <row r="730" spans="1:11" s="57" customFormat="1">
      <c r="A730" s="135" t="s">
        <v>18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 t="s">
        <v>10</v>
      </c>
      <c r="G730" s="182"/>
      <c r="H730" s="78">
        <v>800</v>
      </c>
      <c r="I730" s="20">
        <f t="shared" si="241"/>
        <v>800</v>
      </c>
      <c r="J730" s="78"/>
      <c r="K730" s="26"/>
    </row>
    <row r="731" spans="1:11" s="57" customFormat="1" ht="25.5">
      <c r="A731" s="132" t="s">
        <v>25</v>
      </c>
      <c r="B731" s="171" t="s">
        <v>245</v>
      </c>
      <c r="C731" s="171" t="s">
        <v>272</v>
      </c>
      <c r="D731" s="171" t="s">
        <v>26</v>
      </c>
      <c r="E731" s="171"/>
      <c r="F731" s="166"/>
      <c r="G731" s="79">
        <f>G746+G750+G755+G759+G763+G767+G771+G775+G779+G783+G787+G793+G797+G806+G801</f>
        <v>0</v>
      </c>
      <c r="H731" s="79">
        <f>H746+H750+H755+H759+H763+H767+H771+H775+H779+H783+H787+H793+H797+H806+H801</f>
        <v>0</v>
      </c>
      <c r="I731" s="20">
        <f t="shared" si="241"/>
        <v>0</v>
      </c>
      <c r="J731" s="79">
        <f>J746+J750+J755+J759+J763+J767+J771+J775+J779+J783+J787+J793+J797+J806+J801</f>
        <v>116990.5</v>
      </c>
      <c r="K731" s="79">
        <f t="shared" ref="K731" si="256">K746+K750+K755+K759+K763+K767+K771+K775+K779+K783+K787+K793+K797+K806+K801</f>
        <v>116598.19999999998</v>
      </c>
    </row>
    <row r="732" spans="1:11" s="57" customFormat="1" ht="38.25" hidden="1">
      <c r="A732" s="168" t="s">
        <v>82</v>
      </c>
      <c r="B732" s="171" t="s">
        <v>245</v>
      </c>
      <c r="C732" s="171" t="s">
        <v>272</v>
      </c>
      <c r="D732" s="144" t="s">
        <v>581</v>
      </c>
      <c r="E732" s="167"/>
      <c r="F732" s="167"/>
      <c r="G732" s="79"/>
      <c r="H732" s="79"/>
      <c r="I732" s="20">
        <f t="shared" si="241"/>
        <v>0</v>
      </c>
      <c r="J732" s="79"/>
      <c r="K732" s="79"/>
    </row>
    <row r="733" spans="1:11" s="57" customFormat="1" ht="38.25" hidden="1">
      <c r="A733" s="135" t="s">
        <v>388</v>
      </c>
      <c r="B733" s="167" t="s">
        <v>245</v>
      </c>
      <c r="C733" s="167" t="s">
        <v>272</v>
      </c>
      <c r="D733" s="144" t="s">
        <v>581</v>
      </c>
      <c r="E733" s="167" t="s">
        <v>256</v>
      </c>
      <c r="F733" s="167"/>
      <c r="G733" s="79"/>
      <c r="H733" s="79"/>
      <c r="I733" s="20">
        <f t="shared" ref="I733:I796" si="257">G733+H733</f>
        <v>0</v>
      </c>
      <c r="J733" s="79"/>
      <c r="K733" s="79"/>
    </row>
    <row r="734" spans="1:11" s="57" customFormat="1" hidden="1">
      <c r="A734" s="135" t="s">
        <v>257</v>
      </c>
      <c r="B734" s="167" t="s">
        <v>245</v>
      </c>
      <c r="C734" s="167" t="s">
        <v>272</v>
      </c>
      <c r="D734" s="144" t="s">
        <v>581</v>
      </c>
      <c r="E734" s="167" t="s">
        <v>258</v>
      </c>
      <c r="F734" s="167"/>
      <c r="G734" s="79"/>
      <c r="H734" s="79"/>
      <c r="I734" s="20">
        <f t="shared" si="257"/>
        <v>0</v>
      </c>
      <c r="J734" s="79"/>
      <c r="K734" s="79"/>
    </row>
    <row r="735" spans="1:11" s="57" customFormat="1" hidden="1">
      <c r="A735" s="133" t="s">
        <v>278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 t="s">
        <v>17</v>
      </c>
      <c r="G735" s="79"/>
      <c r="H735" s="79"/>
      <c r="I735" s="20">
        <f t="shared" si="257"/>
        <v>0</v>
      </c>
      <c r="J735" s="79"/>
      <c r="K735" s="79"/>
    </row>
    <row r="736" spans="1:11" s="57" customFormat="1" ht="63.75" hidden="1">
      <c r="A736" s="133" t="s">
        <v>259</v>
      </c>
      <c r="B736" s="167" t="s">
        <v>245</v>
      </c>
      <c r="C736" s="167" t="s">
        <v>272</v>
      </c>
      <c r="D736" s="144" t="s">
        <v>596</v>
      </c>
      <c r="E736" s="167"/>
      <c r="F736" s="167"/>
      <c r="G736" s="79"/>
      <c r="H736" s="79"/>
      <c r="I736" s="20">
        <f t="shared" si="257"/>
        <v>0</v>
      </c>
      <c r="J736" s="79"/>
      <c r="K736" s="79"/>
    </row>
    <row r="737" spans="1:11" s="57" customFormat="1" ht="51" hidden="1">
      <c r="A737" s="135" t="s">
        <v>261</v>
      </c>
      <c r="B737" s="167" t="s">
        <v>245</v>
      </c>
      <c r="C737" s="167" t="s">
        <v>272</v>
      </c>
      <c r="D737" s="144" t="s">
        <v>596</v>
      </c>
      <c r="E737" s="167" t="s">
        <v>256</v>
      </c>
      <c r="F737" s="167"/>
      <c r="G737" s="79"/>
      <c r="H737" s="79"/>
      <c r="I737" s="20">
        <f t="shared" si="257"/>
        <v>0</v>
      </c>
      <c r="J737" s="79"/>
      <c r="K737" s="79"/>
    </row>
    <row r="738" spans="1:11" s="57" customFormat="1" hidden="1">
      <c r="A738" s="135" t="s">
        <v>257</v>
      </c>
      <c r="B738" s="167" t="s">
        <v>245</v>
      </c>
      <c r="C738" s="167" t="s">
        <v>272</v>
      </c>
      <c r="D738" s="144" t="s">
        <v>596</v>
      </c>
      <c r="E738" s="167" t="s">
        <v>258</v>
      </c>
      <c r="F738" s="167"/>
      <c r="G738" s="79"/>
      <c r="H738" s="79"/>
      <c r="I738" s="20">
        <f t="shared" si="257"/>
        <v>0</v>
      </c>
      <c r="J738" s="79"/>
      <c r="K738" s="79"/>
    </row>
    <row r="739" spans="1:11" s="57" customFormat="1" hidden="1">
      <c r="A739" s="135" t="s">
        <v>18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 t="s">
        <v>10</v>
      </c>
      <c r="G739" s="79"/>
      <c r="H739" s="79"/>
      <c r="I739" s="20">
        <f t="shared" si="257"/>
        <v>0</v>
      </c>
      <c r="J739" s="79"/>
      <c r="K739" s="79"/>
    </row>
    <row r="740" spans="1:11" s="57" customFormat="1" ht="63.75" hidden="1">
      <c r="A740" s="135" t="s">
        <v>276</v>
      </c>
      <c r="B740" s="167" t="s">
        <v>245</v>
      </c>
      <c r="C740" s="167" t="s">
        <v>272</v>
      </c>
      <c r="D740" s="144" t="s">
        <v>597</v>
      </c>
      <c r="E740" s="167"/>
      <c r="F740" s="167"/>
      <c r="G740" s="79"/>
      <c r="H740" s="79"/>
      <c r="I740" s="20">
        <f t="shared" si="257"/>
        <v>0</v>
      </c>
      <c r="J740" s="79"/>
      <c r="K740" s="79"/>
    </row>
    <row r="741" spans="1:11" s="57" customFormat="1" ht="51" hidden="1">
      <c r="A741" s="135" t="s">
        <v>261</v>
      </c>
      <c r="B741" s="167" t="s">
        <v>245</v>
      </c>
      <c r="C741" s="167" t="s">
        <v>272</v>
      </c>
      <c r="D741" s="144" t="s">
        <v>277</v>
      </c>
      <c r="E741" s="167" t="s">
        <v>256</v>
      </c>
      <c r="F741" s="167"/>
      <c r="G741" s="79"/>
      <c r="H741" s="79"/>
      <c r="I741" s="20">
        <f t="shared" si="257"/>
        <v>0</v>
      </c>
      <c r="J741" s="79"/>
      <c r="K741" s="79"/>
    </row>
    <row r="742" spans="1:11" s="57" customFormat="1" hidden="1">
      <c r="A742" s="135" t="s">
        <v>257</v>
      </c>
      <c r="B742" s="167" t="s">
        <v>245</v>
      </c>
      <c r="C742" s="167" t="s">
        <v>272</v>
      </c>
      <c r="D742" s="144" t="s">
        <v>277</v>
      </c>
      <c r="E742" s="167" t="s">
        <v>258</v>
      </c>
      <c r="F742" s="167"/>
      <c r="G742" s="79"/>
      <c r="H742" s="79"/>
      <c r="I742" s="20">
        <f t="shared" si="257"/>
        <v>0</v>
      </c>
      <c r="J742" s="79"/>
      <c r="K742" s="79"/>
    </row>
    <row r="743" spans="1:11" s="57" customFormat="1" hidden="1">
      <c r="A743" s="135" t="s">
        <v>16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 t="s">
        <v>17</v>
      </c>
      <c r="G743" s="79"/>
      <c r="H743" s="79"/>
      <c r="I743" s="20">
        <f t="shared" si="257"/>
        <v>0</v>
      </c>
      <c r="J743" s="79"/>
      <c r="K743" s="79"/>
    </row>
    <row r="744" spans="1:11" s="57" customFormat="1" hidden="1">
      <c r="A744" s="135" t="s">
        <v>18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10</v>
      </c>
      <c r="G744" s="79"/>
      <c r="H744" s="79"/>
      <c r="I744" s="20">
        <f t="shared" si="257"/>
        <v>0</v>
      </c>
      <c r="J744" s="79"/>
      <c r="K744" s="79"/>
    </row>
    <row r="745" spans="1:11" s="57" customFormat="1" hidden="1">
      <c r="A745" s="135" t="s">
        <v>19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11</v>
      </c>
      <c r="G745" s="79"/>
      <c r="H745" s="79"/>
      <c r="I745" s="20">
        <f t="shared" si="257"/>
        <v>0</v>
      </c>
      <c r="J745" s="79"/>
      <c r="K745" s="79"/>
    </row>
    <row r="746" spans="1:11" s="57" customFormat="1" ht="38.25">
      <c r="A746" s="141" t="s">
        <v>279</v>
      </c>
      <c r="B746" s="134" t="s">
        <v>245</v>
      </c>
      <c r="C746" s="134" t="s">
        <v>272</v>
      </c>
      <c r="D746" s="143" t="s">
        <v>598</v>
      </c>
      <c r="E746" s="172"/>
      <c r="F746" s="172"/>
      <c r="G746" s="79">
        <f t="shared" ref="G746:K748" si="258">G747</f>
        <v>0</v>
      </c>
      <c r="H746" s="79">
        <f t="shared" si="258"/>
        <v>0</v>
      </c>
      <c r="I746" s="20">
        <f t="shared" si="257"/>
        <v>0</v>
      </c>
      <c r="J746" s="79">
        <f t="shared" si="258"/>
        <v>100</v>
      </c>
      <c r="K746" s="79">
        <f t="shared" si="258"/>
        <v>100</v>
      </c>
    </row>
    <row r="747" spans="1:11" s="57" customFormat="1" ht="25.5">
      <c r="A747" s="133" t="s">
        <v>44</v>
      </c>
      <c r="B747" s="167" t="s">
        <v>245</v>
      </c>
      <c r="C747" s="167" t="s">
        <v>272</v>
      </c>
      <c r="D747" s="143" t="s">
        <v>598</v>
      </c>
      <c r="E747" s="167" t="s">
        <v>45</v>
      </c>
      <c r="F747" s="172"/>
      <c r="G747" s="79">
        <f t="shared" si="258"/>
        <v>0</v>
      </c>
      <c r="H747" s="79">
        <f t="shared" si="258"/>
        <v>0</v>
      </c>
      <c r="I747" s="20">
        <f t="shared" si="257"/>
        <v>0</v>
      </c>
      <c r="J747" s="79">
        <f t="shared" si="258"/>
        <v>100</v>
      </c>
      <c r="K747" s="79">
        <f t="shared" si="258"/>
        <v>100</v>
      </c>
    </row>
    <row r="748" spans="1:11" s="57" customFormat="1" ht="38.25">
      <c r="A748" s="133" t="s">
        <v>46</v>
      </c>
      <c r="B748" s="167" t="s">
        <v>245</v>
      </c>
      <c r="C748" s="167" t="s">
        <v>272</v>
      </c>
      <c r="D748" s="143" t="s">
        <v>598</v>
      </c>
      <c r="E748" s="167" t="s">
        <v>53</v>
      </c>
      <c r="F748" s="172"/>
      <c r="G748" s="79">
        <f t="shared" si="258"/>
        <v>0</v>
      </c>
      <c r="H748" s="79">
        <f t="shared" si="258"/>
        <v>0</v>
      </c>
      <c r="I748" s="20">
        <f t="shared" si="257"/>
        <v>0</v>
      </c>
      <c r="J748" s="79">
        <f t="shared" si="258"/>
        <v>100</v>
      </c>
      <c r="K748" s="79">
        <f t="shared" si="258"/>
        <v>100</v>
      </c>
    </row>
    <row r="749" spans="1:11" s="57" customFormat="1">
      <c r="A749" s="133" t="s">
        <v>16</v>
      </c>
      <c r="B749" s="167" t="s">
        <v>245</v>
      </c>
      <c r="C749" s="167" t="s">
        <v>272</v>
      </c>
      <c r="D749" s="143" t="s">
        <v>598</v>
      </c>
      <c r="E749" s="167" t="s">
        <v>53</v>
      </c>
      <c r="F749" s="167" t="s">
        <v>17</v>
      </c>
      <c r="G749" s="79"/>
      <c r="H749" s="79"/>
      <c r="I749" s="20">
        <f t="shared" si="257"/>
        <v>0</v>
      </c>
      <c r="J749" s="79">
        <v>100</v>
      </c>
      <c r="K749" s="22">
        <v>100</v>
      </c>
    </row>
    <row r="750" spans="1:11" s="57" customFormat="1" ht="38.25">
      <c r="A750" s="161" t="s">
        <v>571</v>
      </c>
      <c r="B750" s="167" t="s">
        <v>245</v>
      </c>
      <c r="C750" s="167" t="s">
        <v>272</v>
      </c>
      <c r="D750" s="144" t="s">
        <v>354</v>
      </c>
      <c r="E750" s="167"/>
      <c r="F750" s="172"/>
      <c r="G750" s="79">
        <f>G751</f>
        <v>0</v>
      </c>
      <c r="H750" s="79"/>
      <c r="I750" s="20">
        <f t="shared" si="257"/>
        <v>0</v>
      </c>
      <c r="J750" s="79">
        <f t="shared" ref="J750:K753" si="259">J751</f>
        <v>2265</v>
      </c>
      <c r="K750" s="79">
        <f t="shared" si="259"/>
        <v>2265</v>
      </c>
    </row>
    <row r="751" spans="1:11" s="57" customFormat="1" ht="25.5">
      <c r="A751" s="135" t="s">
        <v>282</v>
      </c>
      <c r="B751" s="134" t="s">
        <v>245</v>
      </c>
      <c r="C751" s="134" t="s">
        <v>272</v>
      </c>
      <c r="D751" s="144" t="s">
        <v>354</v>
      </c>
      <c r="E751" s="172"/>
      <c r="F751" s="172"/>
      <c r="G751" s="79">
        <f>G752</f>
        <v>0</v>
      </c>
      <c r="H751" s="79"/>
      <c r="I751" s="20">
        <f t="shared" si="257"/>
        <v>0</v>
      </c>
      <c r="J751" s="79">
        <f t="shared" si="259"/>
        <v>2265</v>
      </c>
      <c r="K751" s="79">
        <f t="shared" si="259"/>
        <v>2265</v>
      </c>
    </row>
    <row r="752" spans="1:11" s="57" customFormat="1" ht="51.75" customHeight="1">
      <c r="A752" s="135" t="s">
        <v>261</v>
      </c>
      <c r="B752" s="167" t="s">
        <v>245</v>
      </c>
      <c r="C752" s="167" t="s">
        <v>272</v>
      </c>
      <c r="D752" s="144" t="s">
        <v>354</v>
      </c>
      <c r="E752" s="167" t="s">
        <v>256</v>
      </c>
      <c r="F752" s="167"/>
      <c r="G752" s="79">
        <f>G753</f>
        <v>0</v>
      </c>
      <c r="H752" s="79"/>
      <c r="I752" s="20">
        <f t="shared" si="257"/>
        <v>0</v>
      </c>
      <c r="J752" s="79">
        <f t="shared" si="259"/>
        <v>2265</v>
      </c>
      <c r="K752" s="79">
        <f t="shared" si="259"/>
        <v>2265</v>
      </c>
    </row>
    <row r="753" spans="1:11" s="57" customFormat="1">
      <c r="A753" s="135" t="s">
        <v>257</v>
      </c>
      <c r="B753" s="167" t="s">
        <v>245</v>
      </c>
      <c r="C753" s="167" t="s">
        <v>272</v>
      </c>
      <c r="D753" s="144" t="s">
        <v>354</v>
      </c>
      <c r="E753" s="167" t="s">
        <v>258</v>
      </c>
      <c r="F753" s="167"/>
      <c r="G753" s="79">
        <f>G754</f>
        <v>0</v>
      </c>
      <c r="H753" s="79"/>
      <c r="I753" s="20">
        <f t="shared" si="257"/>
        <v>0</v>
      </c>
      <c r="J753" s="79">
        <f t="shared" si="259"/>
        <v>2265</v>
      </c>
      <c r="K753" s="79">
        <f t="shared" si="259"/>
        <v>2265</v>
      </c>
    </row>
    <row r="754" spans="1:11" s="57" customFormat="1">
      <c r="A754" s="135" t="s">
        <v>16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 t="s">
        <v>17</v>
      </c>
      <c r="G754" s="79"/>
      <c r="H754" s="79"/>
      <c r="I754" s="20">
        <f t="shared" si="257"/>
        <v>0</v>
      </c>
      <c r="J754" s="79">
        <v>2265</v>
      </c>
      <c r="K754" s="79">
        <v>2265</v>
      </c>
    </row>
    <row r="755" spans="1:11" s="57" customFormat="1" ht="25.5">
      <c r="A755" s="135" t="s">
        <v>265</v>
      </c>
      <c r="B755" s="167" t="s">
        <v>245</v>
      </c>
      <c r="C755" s="167" t="s">
        <v>272</v>
      </c>
      <c r="D755" s="144" t="s">
        <v>591</v>
      </c>
      <c r="E755" s="167"/>
      <c r="F755" s="167"/>
      <c r="G755" s="79">
        <f t="shared" ref="G755:K757" si="260">G756</f>
        <v>0</v>
      </c>
      <c r="H755" s="79"/>
      <c r="I755" s="20">
        <f t="shared" si="257"/>
        <v>0</v>
      </c>
      <c r="J755" s="79">
        <f t="shared" si="260"/>
        <v>25909.9</v>
      </c>
      <c r="K755" s="79">
        <f t="shared" si="260"/>
        <v>27706.3</v>
      </c>
    </row>
    <row r="756" spans="1:11" s="57" customFormat="1" ht="38.25">
      <c r="A756" s="135" t="s">
        <v>308</v>
      </c>
      <c r="B756" s="167" t="s">
        <v>245</v>
      </c>
      <c r="C756" s="167" t="s">
        <v>272</v>
      </c>
      <c r="D756" s="144" t="s">
        <v>591</v>
      </c>
      <c r="E756" s="167" t="s">
        <v>256</v>
      </c>
      <c r="F756" s="167"/>
      <c r="G756" s="79">
        <f t="shared" si="260"/>
        <v>0</v>
      </c>
      <c r="H756" s="79"/>
      <c r="I756" s="20">
        <f t="shared" si="257"/>
        <v>0</v>
      </c>
      <c r="J756" s="79">
        <f t="shared" si="260"/>
        <v>25909.9</v>
      </c>
      <c r="K756" s="79">
        <f t="shared" si="260"/>
        <v>27706.3</v>
      </c>
    </row>
    <row r="757" spans="1:11" s="57" customFormat="1">
      <c r="A757" s="135" t="s">
        <v>257</v>
      </c>
      <c r="B757" s="167" t="s">
        <v>245</v>
      </c>
      <c r="C757" s="167" t="s">
        <v>272</v>
      </c>
      <c r="D757" s="144" t="s">
        <v>591</v>
      </c>
      <c r="E757" s="167" t="s">
        <v>258</v>
      </c>
      <c r="F757" s="167"/>
      <c r="G757" s="79">
        <f t="shared" si="260"/>
        <v>0</v>
      </c>
      <c r="H757" s="79"/>
      <c r="I757" s="20">
        <f t="shared" si="257"/>
        <v>0</v>
      </c>
      <c r="J757" s="79">
        <f t="shared" si="260"/>
        <v>25909.9</v>
      </c>
      <c r="K757" s="79">
        <f t="shared" si="260"/>
        <v>27706.3</v>
      </c>
    </row>
    <row r="758" spans="1:11" s="57" customFormat="1">
      <c r="A758" s="135" t="s">
        <v>16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 t="s">
        <v>17</v>
      </c>
      <c r="G758" s="79"/>
      <c r="H758" s="79"/>
      <c r="I758" s="20">
        <f t="shared" si="257"/>
        <v>0</v>
      </c>
      <c r="J758" s="79">
        <v>25909.9</v>
      </c>
      <c r="K758" s="79">
        <v>27706.3</v>
      </c>
    </row>
    <row r="759" spans="1:11" s="57" customFormat="1" ht="21.75" customHeight="1">
      <c r="A759" s="135" t="s">
        <v>267</v>
      </c>
      <c r="B759" s="167" t="s">
        <v>245</v>
      </c>
      <c r="C759" s="167" t="s">
        <v>272</v>
      </c>
      <c r="D759" s="144" t="s">
        <v>592</v>
      </c>
      <c r="E759" s="167"/>
      <c r="F759" s="167"/>
      <c r="G759" s="79">
        <f t="shared" ref="G759:K761" si="261">G760</f>
        <v>0</v>
      </c>
      <c r="H759" s="79"/>
      <c r="I759" s="20">
        <f t="shared" si="257"/>
        <v>0</v>
      </c>
      <c r="J759" s="79">
        <f t="shared" si="261"/>
        <v>8741.1</v>
      </c>
      <c r="K759" s="79">
        <f t="shared" si="261"/>
        <v>10617.2</v>
      </c>
    </row>
    <row r="760" spans="1:11" s="57" customFormat="1" ht="38.25">
      <c r="A760" s="135" t="s">
        <v>308</v>
      </c>
      <c r="B760" s="167" t="s">
        <v>245</v>
      </c>
      <c r="C760" s="167" t="s">
        <v>272</v>
      </c>
      <c r="D760" s="144" t="s">
        <v>592</v>
      </c>
      <c r="E760" s="167" t="s">
        <v>256</v>
      </c>
      <c r="F760" s="167"/>
      <c r="G760" s="79">
        <f t="shared" si="261"/>
        <v>0</v>
      </c>
      <c r="H760" s="79"/>
      <c r="I760" s="20">
        <f t="shared" si="257"/>
        <v>0</v>
      </c>
      <c r="J760" s="79">
        <f t="shared" si="261"/>
        <v>8741.1</v>
      </c>
      <c r="K760" s="79">
        <f t="shared" si="261"/>
        <v>10617.2</v>
      </c>
    </row>
    <row r="761" spans="1:11" s="57" customFormat="1">
      <c r="A761" s="135" t="s">
        <v>257</v>
      </c>
      <c r="B761" s="167" t="s">
        <v>245</v>
      </c>
      <c r="C761" s="167" t="s">
        <v>272</v>
      </c>
      <c r="D761" s="144" t="s">
        <v>592</v>
      </c>
      <c r="E761" s="167" t="s">
        <v>258</v>
      </c>
      <c r="F761" s="167"/>
      <c r="G761" s="79">
        <f t="shared" si="261"/>
        <v>0</v>
      </c>
      <c r="H761" s="79"/>
      <c r="I761" s="20">
        <f t="shared" si="257"/>
        <v>0</v>
      </c>
      <c r="J761" s="79">
        <f t="shared" si="261"/>
        <v>8741.1</v>
      </c>
      <c r="K761" s="79">
        <f t="shared" si="261"/>
        <v>10617.2</v>
      </c>
    </row>
    <row r="762" spans="1:11" s="57" customFormat="1">
      <c r="A762" s="135" t="s">
        <v>16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 t="s">
        <v>17</v>
      </c>
      <c r="G762" s="79"/>
      <c r="H762" s="79"/>
      <c r="I762" s="20">
        <f t="shared" si="257"/>
        <v>0</v>
      </c>
      <c r="J762" s="79">
        <v>8741.1</v>
      </c>
      <c r="K762" s="79">
        <v>10617.2</v>
      </c>
    </row>
    <row r="763" spans="1:11" s="57" customFormat="1" ht="48.75" customHeight="1">
      <c r="A763" s="51" t="s">
        <v>594</v>
      </c>
      <c r="B763" s="134" t="s">
        <v>245</v>
      </c>
      <c r="C763" s="134" t="s">
        <v>272</v>
      </c>
      <c r="D763" s="144" t="s">
        <v>593</v>
      </c>
      <c r="E763" s="172" t="s">
        <v>64</v>
      </c>
      <c r="F763" s="172"/>
      <c r="G763" s="79">
        <f t="shared" ref="G763:K765" si="262">G764</f>
        <v>0</v>
      </c>
      <c r="H763" s="79"/>
      <c r="I763" s="20">
        <f t="shared" si="257"/>
        <v>0</v>
      </c>
      <c r="J763" s="79">
        <f t="shared" si="262"/>
        <v>100</v>
      </c>
      <c r="K763" s="79">
        <f t="shared" si="262"/>
        <v>100</v>
      </c>
    </row>
    <row r="764" spans="1:11" s="57" customFormat="1" ht="51">
      <c r="A764" s="51" t="s">
        <v>261</v>
      </c>
      <c r="B764" s="167" t="s">
        <v>245</v>
      </c>
      <c r="C764" s="167" t="s">
        <v>272</v>
      </c>
      <c r="D764" s="144" t="s">
        <v>593</v>
      </c>
      <c r="E764" s="167" t="s">
        <v>256</v>
      </c>
      <c r="F764" s="167"/>
      <c r="G764" s="79">
        <f t="shared" si="262"/>
        <v>0</v>
      </c>
      <c r="H764" s="79"/>
      <c r="I764" s="20">
        <f t="shared" si="257"/>
        <v>0</v>
      </c>
      <c r="J764" s="79">
        <f t="shared" si="262"/>
        <v>100</v>
      </c>
      <c r="K764" s="79">
        <f t="shared" si="262"/>
        <v>100</v>
      </c>
    </row>
    <row r="765" spans="1:11" s="57" customFormat="1">
      <c r="A765" s="51" t="s">
        <v>257</v>
      </c>
      <c r="B765" s="167" t="s">
        <v>245</v>
      </c>
      <c r="C765" s="167" t="s">
        <v>272</v>
      </c>
      <c r="D765" s="144" t="s">
        <v>593</v>
      </c>
      <c r="E765" s="167" t="s">
        <v>258</v>
      </c>
      <c r="F765" s="167"/>
      <c r="G765" s="79">
        <f t="shared" si="262"/>
        <v>0</v>
      </c>
      <c r="H765" s="79"/>
      <c r="I765" s="20">
        <f t="shared" si="257"/>
        <v>0</v>
      </c>
      <c r="J765" s="79">
        <f t="shared" si="262"/>
        <v>100</v>
      </c>
      <c r="K765" s="79">
        <f t="shared" si="262"/>
        <v>100</v>
      </c>
    </row>
    <row r="766" spans="1:11" s="57" customFormat="1">
      <c r="A766" s="51" t="s">
        <v>16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 t="s">
        <v>17</v>
      </c>
      <c r="G766" s="79"/>
      <c r="H766" s="79"/>
      <c r="I766" s="20">
        <f t="shared" si="257"/>
        <v>0</v>
      </c>
      <c r="J766" s="79">
        <v>100</v>
      </c>
      <c r="K766" s="79">
        <v>100</v>
      </c>
    </row>
    <row r="767" spans="1:11" s="57" customFormat="1" ht="51">
      <c r="A767" s="51" t="s">
        <v>572</v>
      </c>
      <c r="B767" s="167" t="s">
        <v>245</v>
      </c>
      <c r="C767" s="167" t="s">
        <v>272</v>
      </c>
      <c r="D767" s="144" t="s">
        <v>599</v>
      </c>
      <c r="E767" s="167"/>
      <c r="F767" s="167"/>
      <c r="G767" s="79">
        <f t="shared" ref="G767:K769" si="263">G768</f>
        <v>0</v>
      </c>
      <c r="H767" s="79"/>
      <c r="I767" s="20">
        <f t="shared" si="257"/>
        <v>0</v>
      </c>
      <c r="J767" s="79">
        <f t="shared" si="263"/>
        <v>270</v>
      </c>
      <c r="K767" s="79">
        <f t="shared" si="263"/>
        <v>270</v>
      </c>
    </row>
    <row r="768" spans="1:11" s="57" customFormat="1" ht="38.25" customHeight="1">
      <c r="A768" s="51" t="s">
        <v>261</v>
      </c>
      <c r="B768" s="167" t="s">
        <v>245</v>
      </c>
      <c r="C768" s="167" t="s">
        <v>272</v>
      </c>
      <c r="D768" s="144" t="s">
        <v>599</v>
      </c>
      <c r="E768" s="167" t="s">
        <v>256</v>
      </c>
      <c r="F768" s="167"/>
      <c r="G768" s="79">
        <f t="shared" si="263"/>
        <v>0</v>
      </c>
      <c r="H768" s="79"/>
      <c r="I768" s="20">
        <f t="shared" si="257"/>
        <v>0</v>
      </c>
      <c r="J768" s="79">
        <f t="shared" si="263"/>
        <v>270</v>
      </c>
      <c r="K768" s="79">
        <f t="shared" si="263"/>
        <v>270</v>
      </c>
    </row>
    <row r="769" spans="1:11" s="57" customFormat="1">
      <c r="A769" s="51" t="s">
        <v>257</v>
      </c>
      <c r="B769" s="167" t="s">
        <v>245</v>
      </c>
      <c r="C769" s="167" t="s">
        <v>272</v>
      </c>
      <c r="D769" s="144" t="s">
        <v>599</v>
      </c>
      <c r="E769" s="167" t="s">
        <v>258</v>
      </c>
      <c r="F769" s="167"/>
      <c r="G769" s="79">
        <f t="shared" si="263"/>
        <v>0</v>
      </c>
      <c r="H769" s="79"/>
      <c r="I769" s="20">
        <f t="shared" si="257"/>
        <v>0</v>
      </c>
      <c r="J769" s="79">
        <f t="shared" si="263"/>
        <v>270</v>
      </c>
      <c r="K769" s="79">
        <f t="shared" si="263"/>
        <v>270</v>
      </c>
    </row>
    <row r="770" spans="1:11" s="57" customFormat="1">
      <c r="A770" s="51" t="s">
        <v>16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 t="s">
        <v>17</v>
      </c>
      <c r="G770" s="79"/>
      <c r="H770" s="79"/>
      <c r="I770" s="20">
        <f t="shared" si="257"/>
        <v>0</v>
      </c>
      <c r="J770" s="79">
        <v>270</v>
      </c>
      <c r="K770" s="79">
        <v>270</v>
      </c>
    </row>
    <row r="771" spans="1:11" s="57" customFormat="1" ht="38.25">
      <c r="A771" s="169" t="s">
        <v>595</v>
      </c>
      <c r="B771" s="167" t="s">
        <v>245</v>
      </c>
      <c r="C771" s="167" t="s">
        <v>272</v>
      </c>
      <c r="D771" s="144" t="s">
        <v>600</v>
      </c>
      <c r="E771" s="167"/>
      <c r="F771" s="167"/>
      <c r="G771" s="79">
        <f t="shared" ref="G771:K773" si="264">G772</f>
        <v>0</v>
      </c>
      <c r="H771" s="79"/>
      <c r="I771" s="20">
        <f t="shared" si="257"/>
        <v>0</v>
      </c>
      <c r="J771" s="79">
        <f t="shared" si="264"/>
        <v>1741.7</v>
      </c>
      <c r="K771" s="79">
        <f t="shared" si="264"/>
        <v>1741.7</v>
      </c>
    </row>
    <row r="772" spans="1:11" s="57" customFormat="1" ht="37.5" customHeight="1">
      <c r="A772" s="51" t="s">
        <v>261</v>
      </c>
      <c r="B772" s="167" t="s">
        <v>245</v>
      </c>
      <c r="C772" s="167" t="s">
        <v>272</v>
      </c>
      <c r="D772" s="144" t="s">
        <v>600</v>
      </c>
      <c r="E772" s="167" t="s">
        <v>256</v>
      </c>
      <c r="F772" s="167"/>
      <c r="G772" s="79">
        <f t="shared" si="264"/>
        <v>0</v>
      </c>
      <c r="H772" s="79"/>
      <c r="I772" s="20">
        <f t="shared" si="257"/>
        <v>0</v>
      </c>
      <c r="J772" s="79">
        <f t="shared" si="264"/>
        <v>1741.7</v>
      </c>
      <c r="K772" s="79">
        <f t="shared" si="264"/>
        <v>1741.7</v>
      </c>
    </row>
    <row r="773" spans="1:11" s="57" customFormat="1">
      <c r="A773" s="51" t="s">
        <v>257</v>
      </c>
      <c r="B773" s="167" t="s">
        <v>245</v>
      </c>
      <c r="C773" s="167" t="s">
        <v>272</v>
      </c>
      <c r="D773" s="144" t="s">
        <v>600</v>
      </c>
      <c r="E773" s="167" t="s">
        <v>258</v>
      </c>
      <c r="F773" s="167"/>
      <c r="G773" s="79">
        <f t="shared" si="264"/>
        <v>0</v>
      </c>
      <c r="H773" s="79"/>
      <c r="I773" s="20">
        <f t="shared" si="257"/>
        <v>0</v>
      </c>
      <c r="J773" s="79">
        <f t="shared" si="264"/>
        <v>1741.7</v>
      </c>
      <c r="K773" s="79">
        <f t="shared" si="264"/>
        <v>1741.7</v>
      </c>
    </row>
    <row r="774" spans="1:11" s="57" customFormat="1">
      <c r="A774" s="51" t="s">
        <v>16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 t="s">
        <v>17</v>
      </c>
      <c r="G774" s="79"/>
      <c r="H774" s="79"/>
      <c r="I774" s="20">
        <f t="shared" si="257"/>
        <v>0</v>
      </c>
      <c r="J774" s="182">
        <v>1741.7</v>
      </c>
      <c r="K774" s="182">
        <v>1741.7</v>
      </c>
    </row>
    <row r="775" spans="1:11" s="57" customFormat="1" ht="21.75" customHeight="1">
      <c r="A775" s="51" t="s">
        <v>293</v>
      </c>
      <c r="B775" s="134" t="s">
        <v>245</v>
      </c>
      <c r="C775" s="134" t="s">
        <v>272</v>
      </c>
      <c r="D775" s="144" t="s">
        <v>601</v>
      </c>
      <c r="E775" s="172" t="s">
        <v>64</v>
      </c>
      <c r="F775" s="172"/>
      <c r="G775" s="79">
        <f t="shared" ref="G775:K777" si="265">G776</f>
        <v>0</v>
      </c>
      <c r="H775" s="79"/>
      <c r="I775" s="20">
        <f t="shared" si="257"/>
        <v>0</v>
      </c>
      <c r="J775" s="79">
        <f t="shared" si="265"/>
        <v>1370</v>
      </c>
      <c r="K775" s="79">
        <f t="shared" si="265"/>
        <v>1370</v>
      </c>
    </row>
    <row r="776" spans="1:11" s="57" customFormat="1" ht="40.5" customHeight="1">
      <c r="A776" s="51" t="s">
        <v>261</v>
      </c>
      <c r="B776" s="167" t="s">
        <v>245</v>
      </c>
      <c r="C776" s="167" t="s">
        <v>272</v>
      </c>
      <c r="D776" s="144" t="s">
        <v>601</v>
      </c>
      <c r="E776" s="167" t="s">
        <v>256</v>
      </c>
      <c r="F776" s="167"/>
      <c r="G776" s="79">
        <f t="shared" si="265"/>
        <v>0</v>
      </c>
      <c r="H776" s="79"/>
      <c r="I776" s="20">
        <f t="shared" si="257"/>
        <v>0</v>
      </c>
      <c r="J776" s="79">
        <f t="shared" si="265"/>
        <v>1370</v>
      </c>
      <c r="K776" s="79">
        <f t="shared" si="265"/>
        <v>1370</v>
      </c>
    </row>
    <row r="777" spans="1:11" s="57" customFormat="1">
      <c r="A777" s="51" t="s">
        <v>257</v>
      </c>
      <c r="B777" s="167" t="s">
        <v>245</v>
      </c>
      <c r="C777" s="167" t="s">
        <v>272</v>
      </c>
      <c r="D777" s="144" t="s">
        <v>601</v>
      </c>
      <c r="E777" s="167" t="s">
        <v>258</v>
      </c>
      <c r="F777" s="167"/>
      <c r="G777" s="79">
        <f t="shared" si="265"/>
        <v>0</v>
      </c>
      <c r="H777" s="79"/>
      <c r="I777" s="20">
        <f t="shared" si="257"/>
        <v>0</v>
      </c>
      <c r="J777" s="79">
        <f t="shared" si="265"/>
        <v>1370</v>
      </c>
      <c r="K777" s="79">
        <f t="shared" si="265"/>
        <v>1370</v>
      </c>
    </row>
    <row r="778" spans="1:11" s="57" customFormat="1">
      <c r="A778" s="51" t="s">
        <v>16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 t="s">
        <v>17</v>
      </c>
      <c r="G778" s="79"/>
      <c r="H778" s="79"/>
      <c r="I778" s="20">
        <f t="shared" si="257"/>
        <v>0</v>
      </c>
      <c r="J778" s="79">
        <v>1370</v>
      </c>
      <c r="K778" s="79">
        <v>1370</v>
      </c>
    </row>
    <row r="779" spans="1:11" s="57" customFormat="1" ht="89.25">
      <c r="A779" s="161" t="s">
        <v>295</v>
      </c>
      <c r="B779" s="167" t="s">
        <v>245</v>
      </c>
      <c r="C779" s="167" t="s">
        <v>272</v>
      </c>
      <c r="D779" s="144" t="s">
        <v>590</v>
      </c>
      <c r="E779" s="167" t="s">
        <v>64</v>
      </c>
      <c r="F779" s="167"/>
      <c r="G779" s="79">
        <f t="shared" ref="G779:K781" si="266">G780</f>
        <v>0</v>
      </c>
      <c r="H779" s="79"/>
      <c r="I779" s="20">
        <f t="shared" si="257"/>
        <v>0</v>
      </c>
      <c r="J779" s="79">
        <f t="shared" si="266"/>
        <v>63381.4</v>
      </c>
      <c r="K779" s="79">
        <f t="shared" si="266"/>
        <v>59280.6</v>
      </c>
    </row>
    <row r="780" spans="1:11" s="57" customFormat="1" ht="38.25">
      <c r="A780" s="135" t="s">
        <v>308</v>
      </c>
      <c r="B780" s="167" t="s">
        <v>245</v>
      </c>
      <c r="C780" s="167" t="s">
        <v>272</v>
      </c>
      <c r="D780" s="144" t="s">
        <v>590</v>
      </c>
      <c r="E780" s="167" t="s">
        <v>256</v>
      </c>
      <c r="F780" s="167"/>
      <c r="G780" s="79">
        <f t="shared" si="266"/>
        <v>0</v>
      </c>
      <c r="H780" s="79"/>
      <c r="I780" s="20">
        <f t="shared" si="257"/>
        <v>0</v>
      </c>
      <c r="J780" s="79">
        <f t="shared" si="266"/>
        <v>63381.4</v>
      </c>
      <c r="K780" s="79">
        <f t="shared" si="266"/>
        <v>59280.6</v>
      </c>
    </row>
    <row r="781" spans="1:11" s="57" customFormat="1">
      <c r="A781" s="135" t="s">
        <v>257</v>
      </c>
      <c r="B781" s="167" t="s">
        <v>245</v>
      </c>
      <c r="C781" s="167" t="s">
        <v>272</v>
      </c>
      <c r="D781" s="144" t="s">
        <v>590</v>
      </c>
      <c r="E781" s="167" t="s">
        <v>258</v>
      </c>
      <c r="F781" s="167"/>
      <c r="G781" s="79">
        <f t="shared" si="266"/>
        <v>0</v>
      </c>
      <c r="H781" s="79"/>
      <c r="I781" s="20">
        <f t="shared" si="257"/>
        <v>0</v>
      </c>
      <c r="J781" s="79">
        <f t="shared" si="266"/>
        <v>63381.4</v>
      </c>
      <c r="K781" s="79">
        <f t="shared" si="266"/>
        <v>59280.6</v>
      </c>
    </row>
    <row r="782" spans="1:11" s="57" customFormat="1">
      <c r="A782" s="135" t="s">
        <v>18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 t="s">
        <v>10</v>
      </c>
      <c r="G782" s="79"/>
      <c r="H782" s="79"/>
      <c r="I782" s="20">
        <f t="shared" si="257"/>
        <v>0</v>
      </c>
      <c r="J782" s="182">
        <v>63381.4</v>
      </c>
      <c r="K782" s="182">
        <v>59280.6</v>
      </c>
    </row>
    <row r="783" spans="1:11" s="57" customFormat="1" ht="63.75">
      <c r="A783" s="152" t="s">
        <v>287</v>
      </c>
      <c r="B783" s="167" t="s">
        <v>245</v>
      </c>
      <c r="C783" s="167" t="s">
        <v>272</v>
      </c>
      <c r="D783" s="144" t="s">
        <v>602</v>
      </c>
      <c r="E783" s="167"/>
      <c r="F783" s="167"/>
      <c r="G783" s="79">
        <f t="shared" ref="G783:K785" si="267">G784</f>
        <v>0</v>
      </c>
      <c r="H783" s="79"/>
      <c r="I783" s="20">
        <f t="shared" si="257"/>
        <v>0</v>
      </c>
      <c r="J783" s="79">
        <f t="shared" si="267"/>
        <v>1741.7</v>
      </c>
      <c r="K783" s="79">
        <f t="shared" si="267"/>
        <v>1741.7</v>
      </c>
    </row>
    <row r="784" spans="1:11" s="57" customFormat="1" ht="38.25">
      <c r="A784" s="135" t="s">
        <v>308</v>
      </c>
      <c r="B784" s="167" t="s">
        <v>245</v>
      </c>
      <c r="C784" s="167" t="s">
        <v>272</v>
      </c>
      <c r="D784" s="144" t="s">
        <v>602</v>
      </c>
      <c r="E784" s="167" t="s">
        <v>256</v>
      </c>
      <c r="F784" s="167"/>
      <c r="G784" s="79">
        <f t="shared" si="267"/>
        <v>0</v>
      </c>
      <c r="H784" s="79"/>
      <c r="I784" s="20">
        <f t="shared" si="257"/>
        <v>0</v>
      </c>
      <c r="J784" s="79">
        <f t="shared" si="267"/>
        <v>1741.7</v>
      </c>
      <c r="K784" s="79">
        <f t="shared" si="267"/>
        <v>1741.7</v>
      </c>
    </row>
    <row r="785" spans="1:11" s="57" customFormat="1">
      <c r="A785" s="135" t="s">
        <v>257</v>
      </c>
      <c r="B785" s="167" t="s">
        <v>245</v>
      </c>
      <c r="C785" s="167" t="s">
        <v>272</v>
      </c>
      <c r="D785" s="144" t="s">
        <v>602</v>
      </c>
      <c r="E785" s="167" t="s">
        <v>258</v>
      </c>
      <c r="F785" s="167"/>
      <c r="G785" s="79">
        <f t="shared" si="267"/>
        <v>0</v>
      </c>
      <c r="H785" s="79"/>
      <c r="I785" s="20">
        <f t="shared" si="257"/>
        <v>0</v>
      </c>
      <c r="J785" s="79">
        <f t="shared" si="267"/>
        <v>1741.7</v>
      </c>
      <c r="K785" s="79">
        <f t="shared" si="267"/>
        <v>1741.7</v>
      </c>
    </row>
    <row r="786" spans="1:11" s="57" customFormat="1">
      <c r="A786" s="135" t="s">
        <v>18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 t="s">
        <v>10</v>
      </c>
      <c r="G786" s="79"/>
      <c r="H786" s="79"/>
      <c r="I786" s="20">
        <f t="shared" si="257"/>
        <v>0</v>
      </c>
      <c r="J786" s="182">
        <v>1741.7</v>
      </c>
      <c r="K786" s="182">
        <v>1741.7</v>
      </c>
    </row>
    <row r="787" spans="1:11" s="57" customFormat="1" ht="54.75" customHeight="1">
      <c r="A787" s="152" t="s">
        <v>289</v>
      </c>
      <c r="B787" s="167" t="s">
        <v>245</v>
      </c>
      <c r="C787" s="167" t="s">
        <v>272</v>
      </c>
      <c r="D787" s="144" t="s">
        <v>603</v>
      </c>
      <c r="E787" s="167"/>
      <c r="F787" s="167"/>
      <c r="G787" s="79">
        <f t="shared" ref="G787:K788" si="268">G788</f>
        <v>0</v>
      </c>
      <c r="H787" s="79"/>
      <c r="I787" s="20">
        <f t="shared" si="257"/>
        <v>0</v>
      </c>
      <c r="J787" s="79">
        <f t="shared" si="268"/>
        <v>2362.5</v>
      </c>
      <c r="K787" s="79">
        <f t="shared" si="268"/>
        <v>2320</v>
      </c>
    </row>
    <row r="788" spans="1:11" s="57" customFormat="1" ht="38.25">
      <c r="A788" s="135" t="s">
        <v>308</v>
      </c>
      <c r="B788" s="167" t="s">
        <v>245</v>
      </c>
      <c r="C788" s="167" t="s">
        <v>272</v>
      </c>
      <c r="D788" s="144" t="s">
        <v>603</v>
      </c>
      <c r="E788" s="167" t="s">
        <v>256</v>
      </c>
      <c r="F788" s="167"/>
      <c r="G788" s="79">
        <f t="shared" si="268"/>
        <v>0</v>
      </c>
      <c r="H788" s="79"/>
      <c r="I788" s="20">
        <f t="shared" si="257"/>
        <v>0</v>
      </c>
      <c r="J788" s="79">
        <f t="shared" si="268"/>
        <v>2362.5</v>
      </c>
      <c r="K788" s="79">
        <f t="shared" si="268"/>
        <v>2320</v>
      </c>
    </row>
    <row r="789" spans="1:11" s="57" customFormat="1">
      <c r="A789" s="135" t="s">
        <v>257</v>
      </c>
      <c r="B789" s="167" t="s">
        <v>245</v>
      </c>
      <c r="C789" s="167" t="s">
        <v>272</v>
      </c>
      <c r="D789" s="144" t="s">
        <v>603</v>
      </c>
      <c r="E789" s="167" t="s">
        <v>258</v>
      </c>
      <c r="F789" s="167"/>
      <c r="G789" s="79">
        <f>G790</f>
        <v>0</v>
      </c>
      <c r="H789" s="79"/>
      <c r="I789" s="20">
        <f t="shared" si="257"/>
        <v>0</v>
      </c>
      <c r="J789" s="79">
        <f>J790+J791+J792</f>
        <v>2362.5</v>
      </c>
      <c r="K789" s="79">
        <f>K790+K791+K792</f>
        <v>2320</v>
      </c>
    </row>
    <row r="790" spans="1:11" s="57" customFormat="1">
      <c r="A790" s="135" t="s">
        <v>16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 t="s">
        <v>17</v>
      </c>
      <c r="G790" s="79"/>
      <c r="H790" s="79"/>
      <c r="I790" s="20">
        <f t="shared" si="257"/>
        <v>0</v>
      </c>
      <c r="J790" s="182">
        <v>23.6</v>
      </c>
      <c r="K790" s="182">
        <v>23.2</v>
      </c>
    </row>
    <row r="791" spans="1:11" s="57" customFormat="1">
      <c r="A791" s="135" t="s">
        <v>18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10</v>
      </c>
      <c r="G791" s="79"/>
      <c r="H791" s="79"/>
      <c r="I791" s="20">
        <f t="shared" si="257"/>
        <v>0</v>
      </c>
      <c r="J791" s="182">
        <v>187.1</v>
      </c>
      <c r="K791" s="182">
        <v>229.6</v>
      </c>
    </row>
    <row r="792" spans="1:11" s="57" customFormat="1">
      <c r="A792" s="135" t="s">
        <v>19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11</v>
      </c>
      <c r="G792" s="79"/>
      <c r="H792" s="79"/>
      <c r="I792" s="20">
        <f t="shared" si="257"/>
        <v>0</v>
      </c>
      <c r="J792" s="182">
        <v>2151.8000000000002</v>
      </c>
      <c r="K792" s="182">
        <v>2067.1999999999998</v>
      </c>
    </row>
    <row r="793" spans="1:11" s="57" customFormat="1" ht="27" customHeight="1">
      <c r="A793" s="170" t="s">
        <v>297</v>
      </c>
      <c r="B793" s="134" t="s">
        <v>245</v>
      </c>
      <c r="C793" s="134" t="s">
        <v>272</v>
      </c>
      <c r="D793" s="143" t="s">
        <v>604</v>
      </c>
      <c r="E793" s="172"/>
      <c r="F793" s="172"/>
      <c r="G793" s="79">
        <f t="shared" ref="G793:K795" si="269">G794</f>
        <v>0</v>
      </c>
      <c r="H793" s="79"/>
      <c r="I793" s="20">
        <f t="shared" si="257"/>
        <v>0</v>
      </c>
      <c r="J793" s="79">
        <f t="shared" si="269"/>
        <v>1499.9</v>
      </c>
      <c r="K793" s="79">
        <f t="shared" si="269"/>
        <v>1526.7</v>
      </c>
    </row>
    <row r="794" spans="1:11" s="57" customFormat="1" ht="38.25">
      <c r="A794" s="135" t="s">
        <v>308</v>
      </c>
      <c r="B794" s="167" t="s">
        <v>245</v>
      </c>
      <c r="C794" s="167" t="s">
        <v>272</v>
      </c>
      <c r="D794" s="143" t="s">
        <v>604</v>
      </c>
      <c r="E794" s="167" t="s">
        <v>256</v>
      </c>
      <c r="F794" s="167"/>
      <c r="G794" s="79">
        <f t="shared" si="269"/>
        <v>0</v>
      </c>
      <c r="H794" s="79"/>
      <c r="I794" s="20">
        <f t="shared" si="257"/>
        <v>0</v>
      </c>
      <c r="J794" s="79">
        <f t="shared" si="269"/>
        <v>1499.9</v>
      </c>
      <c r="K794" s="79">
        <f t="shared" si="269"/>
        <v>1526.7</v>
      </c>
    </row>
    <row r="795" spans="1:11" s="57" customFormat="1">
      <c r="A795" s="135" t="s">
        <v>257</v>
      </c>
      <c r="B795" s="167" t="s">
        <v>245</v>
      </c>
      <c r="C795" s="167" t="s">
        <v>272</v>
      </c>
      <c r="D795" s="143" t="s">
        <v>604</v>
      </c>
      <c r="E795" s="167" t="s">
        <v>258</v>
      </c>
      <c r="F795" s="167"/>
      <c r="G795" s="79">
        <f t="shared" si="269"/>
        <v>0</v>
      </c>
      <c r="H795" s="79"/>
      <c r="I795" s="20">
        <f t="shared" si="257"/>
        <v>0</v>
      </c>
      <c r="J795" s="79">
        <f t="shared" si="269"/>
        <v>1499.9</v>
      </c>
      <c r="K795" s="79">
        <f t="shared" si="269"/>
        <v>1526.7</v>
      </c>
    </row>
    <row r="796" spans="1:11" s="57" customFormat="1">
      <c r="A796" s="135" t="s">
        <v>18</v>
      </c>
      <c r="B796" s="167" t="s">
        <v>245</v>
      </c>
      <c r="C796" s="167" t="s">
        <v>272</v>
      </c>
      <c r="D796" s="143" t="s">
        <v>604</v>
      </c>
      <c r="E796" s="167" t="s">
        <v>258</v>
      </c>
      <c r="F796" s="167" t="s">
        <v>10</v>
      </c>
      <c r="G796" s="79"/>
      <c r="H796" s="79"/>
      <c r="I796" s="20">
        <f t="shared" si="257"/>
        <v>0</v>
      </c>
      <c r="J796" s="182">
        <v>1499.9</v>
      </c>
      <c r="K796" s="182">
        <v>1526.7</v>
      </c>
    </row>
    <row r="797" spans="1:11" s="57" customFormat="1" ht="63" customHeight="1">
      <c r="A797" s="170" t="s">
        <v>654</v>
      </c>
      <c r="B797" s="134" t="s">
        <v>245</v>
      </c>
      <c r="C797" s="134" t="s">
        <v>272</v>
      </c>
      <c r="D797" s="143" t="s">
        <v>605</v>
      </c>
      <c r="E797" s="172"/>
      <c r="F797" s="172"/>
      <c r="G797" s="79">
        <f t="shared" ref="G797:K799" si="270">G798</f>
        <v>0</v>
      </c>
      <c r="H797" s="79"/>
      <c r="I797" s="20">
        <f t="shared" ref="I797:I860" si="271">G797+H797</f>
        <v>0</v>
      </c>
      <c r="J797" s="79">
        <f t="shared" si="270"/>
        <v>7108.9</v>
      </c>
      <c r="K797" s="79">
        <f t="shared" si="270"/>
        <v>7108.9</v>
      </c>
    </row>
    <row r="798" spans="1:11" s="57" customFormat="1" ht="38.25">
      <c r="A798" s="135" t="s">
        <v>308</v>
      </c>
      <c r="B798" s="167" t="s">
        <v>245</v>
      </c>
      <c r="C798" s="167" t="s">
        <v>272</v>
      </c>
      <c r="D798" s="143" t="s">
        <v>605</v>
      </c>
      <c r="E798" s="167" t="s">
        <v>256</v>
      </c>
      <c r="F798" s="167"/>
      <c r="G798" s="79">
        <f t="shared" si="270"/>
        <v>0</v>
      </c>
      <c r="H798" s="79"/>
      <c r="I798" s="20">
        <f t="shared" si="271"/>
        <v>0</v>
      </c>
      <c r="J798" s="79">
        <f t="shared" si="270"/>
        <v>7108.9</v>
      </c>
      <c r="K798" s="79">
        <f t="shared" si="270"/>
        <v>7108.9</v>
      </c>
    </row>
    <row r="799" spans="1:11" s="57" customFormat="1">
      <c r="A799" s="135" t="s">
        <v>257</v>
      </c>
      <c r="B799" s="167" t="s">
        <v>245</v>
      </c>
      <c r="C799" s="167" t="s">
        <v>272</v>
      </c>
      <c r="D799" s="143" t="s">
        <v>605</v>
      </c>
      <c r="E799" s="167" t="s">
        <v>258</v>
      </c>
      <c r="F799" s="167"/>
      <c r="G799" s="79">
        <f t="shared" si="270"/>
        <v>0</v>
      </c>
      <c r="H799" s="79"/>
      <c r="I799" s="20">
        <f t="shared" si="271"/>
        <v>0</v>
      </c>
      <c r="J799" s="79">
        <f t="shared" si="270"/>
        <v>7108.9</v>
      </c>
      <c r="K799" s="79">
        <f t="shared" si="270"/>
        <v>7108.9</v>
      </c>
    </row>
    <row r="800" spans="1:11" s="57" customFormat="1">
      <c r="A800" s="135" t="s">
        <v>19</v>
      </c>
      <c r="B800" s="167" t="s">
        <v>245</v>
      </c>
      <c r="C800" s="167" t="s">
        <v>272</v>
      </c>
      <c r="D800" s="143" t="s">
        <v>605</v>
      </c>
      <c r="E800" s="167" t="s">
        <v>258</v>
      </c>
      <c r="F800" s="167" t="s">
        <v>11</v>
      </c>
      <c r="G800" s="79"/>
      <c r="H800" s="79"/>
      <c r="I800" s="20">
        <f t="shared" si="271"/>
        <v>0</v>
      </c>
      <c r="J800" s="186">
        <v>7108.9</v>
      </c>
      <c r="K800" s="186">
        <v>7108.9</v>
      </c>
    </row>
    <row r="801" spans="1:11" s="57" customFormat="1" ht="61.5" customHeight="1">
      <c r="A801" s="51" t="s">
        <v>660</v>
      </c>
      <c r="B801" s="18" t="s">
        <v>245</v>
      </c>
      <c r="C801" s="18" t="s">
        <v>272</v>
      </c>
      <c r="D801" s="144" t="s">
        <v>662</v>
      </c>
      <c r="E801" s="18"/>
      <c r="F801" s="18"/>
      <c r="G801" s="79">
        <f>G802</f>
        <v>0</v>
      </c>
      <c r="H801" s="79"/>
      <c r="I801" s="20">
        <f t="shared" si="271"/>
        <v>0</v>
      </c>
      <c r="J801" s="79">
        <f t="shared" ref="J801:K801" si="272">J802</f>
        <v>247.8</v>
      </c>
      <c r="K801" s="79">
        <f t="shared" si="272"/>
        <v>299.5</v>
      </c>
    </row>
    <row r="802" spans="1:11" s="57" customFormat="1" ht="38.25">
      <c r="A802" s="135" t="s">
        <v>308</v>
      </c>
      <c r="B802" s="18" t="s">
        <v>245</v>
      </c>
      <c r="C802" s="18" t="s">
        <v>272</v>
      </c>
      <c r="D802" s="144" t="s">
        <v>662</v>
      </c>
      <c r="E802" s="167" t="s">
        <v>256</v>
      </c>
      <c r="F802" s="167"/>
      <c r="G802" s="79">
        <f>G803</f>
        <v>0</v>
      </c>
      <c r="H802" s="79"/>
      <c r="I802" s="20">
        <f t="shared" si="271"/>
        <v>0</v>
      </c>
      <c r="J802" s="79">
        <f t="shared" ref="J802:K802" si="273">J803</f>
        <v>247.8</v>
      </c>
      <c r="K802" s="79">
        <f t="shared" si="273"/>
        <v>299.5</v>
      </c>
    </row>
    <row r="803" spans="1:11" s="57" customFormat="1">
      <c r="A803" s="135" t="s">
        <v>257</v>
      </c>
      <c r="B803" s="18" t="s">
        <v>245</v>
      </c>
      <c r="C803" s="18" t="s">
        <v>272</v>
      </c>
      <c r="D803" s="144" t="s">
        <v>662</v>
      </c>
      <c r="E803" s="167" t="s">
        <v>258</v>
      </c>
      <c r="F803" s="167"/>
      <c r="G803" s="79">
        <f>G804+G805</f>
        <v>0</v>
      </c>
      <c r="H803" s="79"/>
      <c r="I803" s="20">
        <f t="shared" si="271"/>
        <v>0</v>
      </c>
      <c r="J803" s="79">
        <f t="shared" ref="J803:K803" si="274">J804+J805</f>
        <v>247.8</v>
      </c>
      <c r="K803" s="79">
        <f t="shared" si="274"/>
        <v>299.5</v>
      </c>
    </row>
    <row r="804" spans="1:11" s="57" customFormat="1">
      <c r="A804" s="135" t="s">
        <v>18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 t="s">
        <v>10</v>
      </c>
      <c r="G804" s="79"/>
      <c r="H804" s="79"/>
      <c r="I804" s="20">
        <f t="shared" si="271"/>
        <v>0</v>
      </c>
      <c r="J804" s="184">
        <v>2.5</v>
      </c>
      <c r="K804" s="184">
        <v>2.9</v>
      </c>
    </row>
    <row r="805" spans="1:11" s="57" customFormat="1">
      <c r="A805" s="135" t="s">
        <v>19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11</v>
      </c>
      <c r="G805" s="79"/>
      <c r="H805" s="79"/>
      <c r="I805" s="20">
        <f t="shared" si="271"/>
        <v>0</v>
      </c>
      <c r="J805" s="184">
        <v>245.3</v>
      </c>
      <c r="K805" s="184">
        <v>296.60000000000002</v>
      </c>
    </row>
    <row r="806" spans="1:11" s="57" customFormat="1" ht="90" customHeight="1">
      <c r="A806" s="152" t="s">
        <v>639</v>
      </c>
      <c r="B806" s="18" t="s">
        <v>245</v>
      </c>
      <c r="C806" s="18" t="s">
        <v>272</v>
      </c>
      <c r="D806" s="144" t="s">
        <v>642</v>
      </c>
      <c r="E806" s="167"/>
      <c r="F806" s="167"/>
      <c r="G806" s="79">
        <f t="shared" ref="G806:K808" si="275">G807</f>
        <v>0</v>
      </c>
      <c r="H806" s="79"/>
      <c r="I806" s="20">
        <f t="shared" si="271"/>
        <v>0</v>
      </c>
      <c r="J806" s="79">
        <f t="shared" si="275"/>
        <v>150.6</v>
      </c>
      <c r="K806" s="79">
        <f t="shared" si="275"/>
        <v>150.6</v>
      </c>
    </row>
    <row r="807" spans="1:11" s="57" customFormat="1" ht="38.25">
      <c r="A807" s="135" t="s">
        <v>308</v>
      </c>
      <c r="B807" s="18" t="s">
        <v>245</v>
      </c>
      <c r="C807" s="18" t="s">
        <v>272</v>
      </c>
      <c r="D807" s="144" t="s">
        <v>642</v>
      </c>
      <c r="E807" s="167" t="s">
        <v>256</v>
      </c>
      <c r="F807" s="167"/>
      <c r="G807" s="79">
        <f t="shared" si="275"/>
        <v>0</v>
      </c>
      <c r="H807" s="79"/>
      <c r="I807" s="20">
        <f t="shared" si="271"/>
        <v>0</v>
      </c>
      <c r="J807" s="79">
        <f t="shared" si="275"/>
        <v>150.6</v>
      </c>
      <c r="K807" s="79">
        <f t="shared" si="275"/>
        <v>150.6</v>
      </c>
    </row>
    <row r="808" spans="1:11" s="57" customFormat="1">
      <c r="A808" s="135" t="s">
        <v>257</v>
      </c>
      <c r="B808" s="18" t="s">
        <v>245</v>
      </c>
      <c r="C808" s="18" t="s">
        <v>272</v>
      </c>
      <c r="D808" s="144" t="s">
        <v>642</v>
      </c>
      <c r="E808" s="167" t="s">
        <v>258</v>
      </c>
      <c r="F808" s="167"/>
      <c r="G808" s="79">
        <f t="shared" si="275"/>
        <v>0</v>
      </c>
      <c r="H808" s="79"/>
      <c r="I808" s="20">
        <f t="shared" si="271"/>
        <v>0</v>
      </c>
      <c r="J808" s="79">
        <f t="shared" si="275"/>
        <v>150.6</v>
      </c>
      <c r="K808" s="79">
        <f t="shared" si="275"/>
        <v>150.6</v>
      </c>
    </row>
    <row r="809" spans="1:11" s="57" customFormat="1">
      <c r="A809" s="135" t="s">
        <v>18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 t="s">
        <v>10</v>
      </c>
      <c r="G809" s="79"/>
      <c r="H809" s="79"/>
      <c r="I809" s="20">
        <f t="shared" si="271"/>
        <v>0</v>
      </c>
      <c r="J809" s="22">
        <v>150.6</v>
      </c>
      <c r="K809" s="22">
        <v>150.6</v>
      </c>
    </row>
    <row r="810" spans="1:11" ht="15" customHeight="1">
      <c r="A810" s="32" t="s">
        <v>311</v>
      </c>
      <c r="B810" s="14" t="s">
        <v>245</v>
      </c>
      <c r="C810" s="14" t="s">
        <v>312</v>
      </c>
      <c r="D810" s="31"/>
      <c r="E810" s="18"/>
      <c r="F810" s="18"/>
      <c r="G810" s="15">
        <f>G811+G871+G854</f>
        <v>11024</v>
      </c>
      <c r="H810" s="15"/>
      <c r="I810" s="12">
        <f t="shared" si="271"/>
        <v>11024</v>
      </c>
      <c r="J810" s="15">
        <f>J811+J871+J854</f>
        <v>11200</v>
      </c>
      <c r="K810" s="15">
        <f>K811+K871+K854</f>
        <v>11200</v>
      </c>
    </row>
    <row r="811" spans="1:11" ht="26.25" customHeight="1">
      <c r="A811" s="13" t="s">
        <v>248</v>
      </c>
      <c r="B811" s="14" t="s">
        <v>245</v>
      </c>
      <c r="C811" s="14" t="s">
        <v>312</v>
      </c>
      <c r="D811" s="33" t="s">
        <v>249</v>
      </c>
      <c r="E811" s="14"/>
      <c r="F811" s="14"/>
      <c r="G811" s="16">
        <f>G812</f>
        <v>4980</v>
      </c>
      <c r="H811" s="16"/>
      <c r="I811" s="20">
        <f t="shared" si="271"/>
        <v>4980</v>
      </c>
      <c r="J811" s="16">
        <f t="shared" ref="J811:K811" si="276">J812</f>
        <v>0</v>
      </c>
      <c r="K811" s="16">
        <f t="shared" si="276"/>
        <v>0</v>
      </c>
    </row>
    <row r="812" spans="1:11" ht="36" customHeight="1">
      <c r="A812" s="13" t="s">
        <v>250</v>
      </c>
      <c r="B812" s="14" t="s">
        <v>245</v>
      </c>
      <c r="C812" s="14" t="s">
        <v>312</v>
      </c>
      <c r="D812" s="33" t="s">
        <v>251</v>
      </c>
      <c r="E812" s="14"/>
      <c r="F812" s="14"/>
      <c r="G812" s="16">
        <f>G813</f>
        <v>4980</v>
      </c>
      <c r="H812" s="16"/>
      <c r="I812" s="20">
        <f t="shared" si="271"/>
        <v>4980</v>
      </c>
      <c r="J812" s="16">
        <f>J813</f>
        <v>0</v>
      </c>
      <c r="K812" s="16">
        <f>K813</f>
        <v>0</v>
      </c>
    </row>
    <row r="813" spans="1:11" ht="48" customHeight="1">
      <c r="A813" s="60" t="s">
        <v>573</v>
      </c>
      <c r="B813" s="35" t="s">
        <v>245</v>
      </c>
      <c r="C813" s="35" t="s">
        <v>312</v>
      </c>
      <c r="D813" s="36" t="s">
        <v>313</v>
      </c>
      <c r="E813" s="25"/>
      <c r="F813" s="25"/>
      <c r="G813" s="16">
        <f>G818+G850+G843+G830+G822+G826+G814</f>
        <v>4980</v>
      </c>
      <c r="H813" s="16"/>
      <c r="I813" s="20">
        <f t="shared" si="271"/>
        <v>4980</v>
      </c>
      <c r="J813" s="16">
        <f t="shared" ref="J813:K813" si="277">J818+J850+J843+J830+J822+J826+J814</f>
        <v>0</v>
      </c>
      <c r="K813" s="16">
        <f t="shared" si="277"/>
        <v>0</v>
      </c>
    </row>
    <row r="814" spans="1:11" ht="48" hidden="1" customHeight="1">
      <c r="A814" s="135" t="s">
        <v>655</v>
      </c>
      <c r="B814" s="18" t="s">
        <v>245</v>
      </c>
      <c r="C814" s="18" t="s">
        <v>312</v>
      </c>
      <c r="D814" s="144" t="s">
        <v>641</v>
      </c>
      <c r="E814" s="167"/>
      <c r="F814" s="167"/>
      <c r="G814" s="160">
        <f>G815</f>
        <v>0</v>
      </c>
      <c r="H814" s="160"/>
      <c r="I814" s="20">
        <f t="shared" si="271"/>
        <v>0</v>
      </c>
      <c r="J814" s="160">
        <f>J815</f>
        <v>0</v>
      </c>
      <c r="K814" s="160">
        <f>K815</f>
        <v>0</v>
      </c>
    </row>
    <row r="815" spans="1:11" ht="36.75" hidden="1" customHeight="1">
      <c r="A815" s="135" t="s">
        <v>308</v>
      </c>
      <c r="B815" s="18" t="s">
        <v>245</v>
      </c>
      <c r="C815" s="18" t="s">
        <v>312</v>
      </c>
      <c r="D815" s="144" t="s">
        <v>641</v>
      </c>
      <c r="E815" s="167" t="s">
        <v>256</v>
      </c>
      <c r="F815" s="167"/>
      <c r="G815" s="160">
        <f>G816</f>
        <v>0</v>
      </c>
      <c r="H815" s="160"/>
      <c r="I815" s="20">
        <f t="shared" si="271"/>
        <v>0</v>
      </c>
      <c r="J815" s="160">
        <f>J816</f>
        <v>0</v>
      </c>
      <c r="K815" s="160"/>
    </row>
    <row r="816" spans="1:11" hidden="1">
      <c r="A816" s="135" t="s">
        <v>257</v>
      </c>
      <c r="B816" s="18" t="s">
        <v>245</v>
      </c>
      <c r="C816" s="18" t="s">
        <v>312</v>
      </c>
      <c r="D816" s="144" t="s">
        <v>641</v>
      </c>
      <c r="E816" s="167" t="s">
        <v>258</v>
      </c>
      <c r="F816" s="167"/>
      <c r="G816" s="160">
        <f>G817</f>
        <v>0</v>
      </c>
      <c r="H816" s="160"/>
      <c r="I816" s="20">
        <f t="shared" si="271"/>
        <v>0</v>
      </c>
      <c r="J816" s="160">
        <f>J817</f>
        <v>0</v>
      </c>
      <c r="K816" s="160"/>
    </row>
    <row r="817" spans="1:11" ht="14.25" hidden="1" customHeight="1">
      <c r="A817" s="135" t="s">
        <v>18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 t="s">
        <v>10</v>
      </c>
      <c r="G817" s="160"/>
      <c r="H817" s="160"/>
      <c r="I817" s="20">
        <f t="shared" si="271"/>
        <v>0</v>
      </c>
      <c r="J817" s="160"/>
      <c r="K817" s="160"/>
    </row>
    <row r="818" spans="1:11" ht="24">
      <c r="A818" s="49" t="s">
        <v>314</v>
      </c>
      <c r="B818" s="18" t="s">
        <v>245</v>
      </c>
      <c r="C818" s="18" t="s">
        <v>312</v>
      </c>
      <c r="D818" s="31" t="s">
        <v>315</v>
      </c>
      <c r="E818" s="18"/>
      <c r="F818" s="18"/>
      <c r="G818" s="16">
        <f t="shared" ref="G818:K820" si="278">G819</f>
        <v>498</v>
      </c>
      <c r="H818" s="16"/>
      <c r="I818" s="20">
        <f t="shared" si="271"/>
        <v>498</v>
      </c>
      <c r="J818" s="16">
        <f t="shared" si="278"/>
        <v>0</v>
      </c>
      <c r="K818" s="16">
        <f t="shared" si="278"/>
        <v>0</v>
      </c>
    </row>
    <row r="819" spans="1:11" ht="35.25" customHeight="1">
      <c r="A819" s="49" t="s">
        <v>308</v>
      </c>
      <c r="B819" s="18" t="s">
        <v>245</v>
      </c>
      <c r="C819" s="18" t="s">
        <v>312</v>
      </c>
      <c r="D819" s="31" t="s">
        <v>315</v>
      </c>
      <c r="E819" s="18" t="s">
        <v>256</v>
      </c>
      <c r="F819" s="18"/>
      <c r="G819" s="16">
        <f t="shared" si="278"/>
        <v>498</v>
      </c>
      <c r="H819" s="16"/>
      <c r="I819" s="20">
        <f t="shared" si="271"/>
        <v>498</v>
      </c>
      <c r="J819" s="16">
        <f t="shared" si="278"/>
        <v>0</v>
      </c>
      <c r="K819" s="16">
        <f t="shared" si="278"/>
        <v>0</v>
      </c>
    </row>
    <row r="820" spans="1:11">
      <c r="A820" s="49" t="s">
        <v>257</v>
      </c>
      <c r="B820" s="18" t="s">
        <v>245</v>
      </c>
      <c r="C820" s="18" t="s">
        <v>312</v>
      </c>
      <c r="D820" s="31" t="s">
        <v>315</v>
      </c>
      <c r="E820" s="18" t="s">
        <v>258</v>
      </c>
      <c r="F820" s="18"/>
      <c r="G820" s="16">
        <f t="shared" si="278"/>
        <v>498</v>
      </c>
      <c r="H820" s="16"/>
      <c r="I820" s="20">
        <f t="shared" si="271"/>
        <v>498</v>
      </c>
      <c r="J820" s="16">
        <f t="shared" si="278"/>
        <v>0</v>
      </c>
      <c r="K820" s="16">
        <f t="shared" si="278"/>
        <v>0</v>
      </c>
    </row>
    <row r="821" spans="1:11">
      <c r="A821" s="49" t="s">
        <v>16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 t="s">
        <v>17</v>
      </c>
      <c r="G821" s="79">
        <f>498</f>
        <v>498</v>
      </c>
      <c r="H821" s="79"/>
      <c r="I821" s="20">
        <f t="shared" si="271"/>
        <v>498</v>
      </c>
      <c r="J821" s="22"/>
      <c r="K821" s="22"/>
    </row>
    <row r="822" spans="1:11" ht="25.5">
      <c r="A822" s="135" t="s">
        <v>265</v>
      </c>
      <c r="B822" s="167" t="s">
        <v>245</v>
      </c>
      <c r="C822" s="167" t="s">
        <v>312</v>
      </c>
      <c r="D822" s="144" t="s">
        <v>283</v>
      </c>
      <c r="E822" s="167"/>
      <c r="F822" s="167"/>
      <c r="G822" s="79">
        <f>G823</f>
        <v>2889.8</v>
      </c>
      <c r="H822" s="79"/>
      <c r="I822" s="20">
        <f t="shared" si="271"/>
        <v>2889.8</v>
      </c>
      <c r="J822" s="79">
        <f t="shared" ref="J822:K824" si="279">J823</f>
        <v>0</v>
      </c>
      <c r="K822" s="79">
        <f t="shared" si="279"/>
        <v>0</v>
      </c>
    </row>
    <row r="823" spans="1:11" ht="38.25">
      <c r="A823" s="135" t="s">
        <v>308</v>
      </c>
      <c r="B823" s="167" t="s">
        <v>245</v>
      </c>
      <c r="C823" s="167" t="s">
        <v>312</v>
      </c>
      <c r="D823" s="144" t="s">
        <v>283</v>
      </c>
      <c r="E823" s="167" t="s">
        <v>256</v>
      </c>
      <c r="F823" s="167"/>
      <c r="G823" s="79">
        <f>G824</f>
        <v>2889.8</v>
      </c>
      <c r="H823" s="79"/>
      <c r="I823" s="20">
        <f t="shared" si="271"/>
        <v>2889.8</v>
      </c>
      <c r="J823" s="79">
        <f t="shared" si="279"/>
        <v>0</v>
      </c>
      <c r="K823" s="79">
        <f t="shared" si="279"/>
        <v>0</v>
      </c>
    </row>
    <row r="824" spans="1:11">
      <c r="A824" s="135" t="s">
        <v>257</v>
      </c>
      <c r="B824" s="167" t="s">
        <v>245</v>
      </c>
      <c r="C824" s="167" t="s">
        <v>312</v>
      </c>
      <c r="D824" s="144" t="s">
        <v>283</v>
      </c>
      <c r="E824" s="167" t="s">
        <v>258</v>
      </c>
      <c r="F824" s="167"/>
      <c r="G824" s="79">
        <f>G825</f>
        <v>2889.8</v>
      </c>
      <c r="H824" s="79"/>
      <c r="I824" s="20">
        <f t="shared" si="271"/>
        <v>2889.8</v>
      </c>
      <c r="J824" s="79">
        <f t="shared" si="279"/>
        <v>0</v>
      </c>
      <c r="K824" s="79">
        <f t="shared" si="279"/>
        <v>0</v>
      </c>
    </row>
    <row r="825" spans="1:11">
      <c r="A825" s="135" t="s">
        <v>16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 t="s">
        <v>17</v>
      </c>
      <c r="G825" s="79">
        <f>3735-845.2</f>
        <v>2889.8</v>
      </c>
      <c r="H825" s="79"/>
      <c r="I825" s="20">
        <f t="shared" si="271"/>
        <v>2889.8</v>
      </c>
      <c r="J825" s="22"/>
      <c r="K825" s="22"/>
    </row>
    <row r="826" spans="1:11" ht="15" customHeight="1">
      <c r="A826" s="135" t="s">
        <v>267</v>
      </c>
      <c r="B826" s="167" t="s">
        <v>245</v>
      </c>
      <c r="C826" s="167" t="s">
        <v>312</v>
      </c>
      <c r="D826" s="144" t="s">
        <v>284</v>
      </c>
      <c r="E826" s="167"/>
      <c r="F826" s="167"/>
      <c r="G826" s="79">
        <f>G827</f>
        <v>747</v>
      </c>
      <c r="H826" s="79"/>
      <c r="I826" s="20">
        <f t="shared" si="271"/>
        <v>747</v>
      </c>
      <c r="J826" s="79">
        <f t="shared" ref="J826:K828" si="280">J827</f>
        <v>0</v>
      </c>
      <c r="K826" s="79">
        <f t="shared" si="280"/>
        <v>0</v>
      </c>
    </row>
    <row r="827" spans="1:11" ht="38.25">
      <c r="A827" s="135" t="s">
        <v>308</v>
      </c>
      <c r="B827" s="167" t="s">
        <v>245</v>
      </c>
      <c r="C827" s="167" t="s">
        <v>312</v>
      </c>
      <c r="D827" s="144" t="s">
        <v>284</v>
      </c>
      <c r="E827" s="167" t="s">
        <v>256</v>
      </c>
      <c r="F827" s="167"/>
      <c r="G827" s="79">
        <f>G828</f>
        <v>747</v>
      </c>
      <c r="H827" s="79"/>
      <c r="I827" s="20">
        <f t="shared" si="271"/>
        <v>747</v>
      </c>
      <c r="J827" s="79">
        <f t="shared" si="280"/>
        <v>0</v>
      </c>
      <c r="K827" s="79">
        <f t="shared" si="280"/>
        <v>0</v>
      </c>
    </row>
    <row r="828" spans="1:11">
      <c r="A828" s="135" t="s">
        <v>257</v>
      </c>
      <c r="B828" s="167" t="s">
        <v>245</v>
      </c>
      <c r="C828" s="167" t="s">
        <v>312</v>
      </c>
      <c r="D828" s="144" t="s">
        <v>284</v>
      </c>
      <c r="E828" s="167" t="s">
        <v>258</v>
      </c>
      <c r="F828" s="167"/>
      <c r="G828" s="79">
        <f>G829</f>
        <v>747</v>
      </c>
      <c r="H828" s="79"/>
      <c r="I828" s="20">
        <f t="shared" si="271"/>
        <v>747</v>
      </c>
      <c r="J828" s="79">
        <f t="shared" si="280"/>
        <v>0</v>
      </c>
      <c r="K828" s="79">
        <f t="shared" si="280"/>
        <v>0</v>
      </c>
    </row>
    <row r="829" spans="1:11">
      <c r="A829" s="135" t="s">
        <v>16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 t="s">
        <v>17</v>
      </c>
      <c r="G829" s="79">
        <v>747</v>
      </c>
      <c r="H829" s="79"/>
      <c r="I829" s="20">
        <f t="shared" si="271"/>
        <v>747</v>
      </c>
      <c r="J829" s="22"/>
      <c r="K829" s="22"/>
    </row>
    <row r="830" spans="1:11" ht="29.25" customHeight="1">
      <c r="A830" s="192" t="s">
        <v>678</v>
      </c>
      <c r="B830" s="167" t="s">
        <v>245</v>
      </c>
      <c r="C830" s="167" t="s">
        <v>312</v>
      </c>
      <c r="D830" s="144" t="s">
        <v>679</v>
      </c>
      <c r="E830" s="167"/>
      <c r="F830" s="167"/>
      <c r="G830" s="79">
        <f>G831+G840</f>
        <v>845.2</v>
      </c>
      <c r="H830" s="79"/>
      <c r="I830" s="20">
        <f t="shared" si="271"/>
        <v>845.2</v>
      </c>
      <c r="J830" s="79">
        <f t="shared" ref="J830:K830" si="281">J831+J840</f>
        <v>0</v>
      </c>
      <c r="K830" s="79">
        <f t="shared" si="281"/>
        <v>0</v>
      </c>
    </row>
    <row r="831" spans="1:11" ht="38.25">
      <c r="A831" s="135" t="s">
        <v>308</v>
      </c>
      <c r="B831" s="167" t="s">
        <v>245</v>
      </c>
      <c r="C831" s="167" t="s">
        <v>312</v>
      </c>
      <c r="D831" s="144" t="s">
        <v>679</v>
      </c>
      <c r="E831" s="167" t="s">
        <v>256</v>
      </c>
      <c r="F831" s="167"/>
      <c r="G831" s="79">
        <f>G832+G834+G836+G838</f>
        <v>845.2</v>
      </c>
      <c r="H831" s="79"/>
      <c r="I831" s="20">
        <f t="shared" si="271"/>
        <v>845.2</v>
      </c>
      <c r="J831" s="79">
        <f t="shared" ref="J831:K831" si="282">J832+J834+J836+J838</f>
        <v>0</v>
      </c>
      <c r="K831" s="79">
        <f t="shared" si="282"/>
        <v>0</v>
      </c>
    </row>
    <row r="832" spans="1:11">
      <c r="A832" s="135" t="s">
        <v>257</v>
      </c>
      <c r="B832" s="167" t="s">
        <v>245</v>
      </c>
      <c r="C832" s="167" t="s">
        <v>312</v>
      </c>
      <c r="D832" s="144" t="s">
        <v>679</v>
      </c>
      <c r="E832" s="167" t="s">
        <v>258</v>
      </c>
      <c r="F832" s="167"/>
      <c r="G832" s="79">
        <f>G833</f>
        <v>845.2</v>
      </c>
      <c r="H832" s="79"/>
      <c r="I832" s="20">
        <f t="shared" si="271"/>
        <v>845.2</v>
      </c>
      <c r="J832" s="79">
        <f t="shared" ref="J832:K832" si="283">J833</f>
        <v>0</v>
      </c>
      <c r="K832" s="79">
        <f t="shared" si="283"/>
        <v>0</v>
      </c>
    </row>
    <row r="833" spans="1:11">
      <c r="A833" s="135" t="s">
        <v>16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 t="s">
        <v>17</v>
      </c>
      <c r="G833" s="79">
        <v>845.2</v>
      </c>
      <c r="H833" s="79"/>
      <c r="I833" s="20">
        <f t="shared" si="271"/>
        <v>845.2</v>
      </c>
      <c r="J833" s="22"/>
      <c r="K833" s="22"/>
    </row>
    <row r="834" spans="1:11" hidden="1">
      <c r="A834" s="154" t="s">
        <v>557</v>
      </c>
      <c r="B834" s="18" t="s">
        <v>245</v>
      </c>
      <c r="C834" s="18" t="s">
        <v>312</v>
      </c>
      <c r="D834" s="155" t="s">
        <v>561</v>
      </c>
      <c r="E834" s="156" t="s">
        <v>258</v>
      </c>
      <c r="F834" s="18"/>
      <c r="G834" s="79">
        <f>G835</f>
        <v>0</v>
      </c>
      <c r="H834" s="79"/>
      <c r="I834" s="20">
        <f t="shared" si="271"/>
        <v>0</v>
      </c>
      <c r="J834" s="22"/>
      <c r="K834" s="22"/>
    </row>
    <row r="835" spans="1:11" hidden="1">
      <c r="A835" s="153" t="s">
        <v>16</v>
      </c>
      <c r="B835" s="35" t="s">
        <v>245</v>
      </c>
      <c r="C835" s="35" t="s">
        <v>312</v>
      </c>
      <c r="D835" s="155" t="s">
        <v>561</v>
      </c>
      <c r="E835" s="156" t="s">
        <v>562</v>
      </c>
      <c r="F835" s="18" t="s">
        <v>17</v>
      </c>
      <c r="G835" s="79"/>
      <c r="H835" s="79"/>
      <c r="I835" s="20">
        <f t="shared" si="271"/>
        <v>0</v>
      </c>
      <c r="J835" s="22"/>
      <c r="K835" s="22"/>
    </row>
    <row r="836" spans="1:11" hidden="1">
      <c r="A836" s="154" t="s">
        <v>558</v>
      </c>
      <c r="B836" s="18" t="s">
        <v>245</v>
      </c>
      <c r="C836" s="18" t="s">
        <v>312</v>
      </c>
      <c r="D836" s="155" t="s">
        <v>561</v>
      </c>
      <c r="E836" s="156" t="s">
        <v>563</v>
      </c>
      <c r="F836" s="18"/>
      <c r="G836" s="79">
        <f>G837</f>
        <v>0</v>
      </c>
      <c r="H836" s="79"/>
      <c r="I836" s="20">
        <f t="shared" si="271"/>
        <v>0</v>
      </c>
      <c r="J836" s="22"/>
      <c r="K836" s="22"/>
    </row>
    <row r="837" spans="1:11" hidden="1">
      <c r="A837" s="153" t="s">
        <v>16</v>
      </c>
      <c r="B837" s="18" t="s">
        <v>245</v>
      </c>
      <c r="C837" s="18" t="s">
        <v>312</v>
      </c>
      <c r="D837" s="155" t="s">
        <v>561</v>
      </c>
      <c r="E837" s="156" t="s">
        <v>564</v>
      </c>
      <c r="F837" s="18" t="s">
        <v>17</v>
      </c>
      <c r="G837" s="79"/>
      <c r="H837" s="79"/>
      <c r="I837" s="20">
        <f t="shared" si="271"/>
        <v>0</v>
      </c>
      <c r="J837" s="22"/>
      <c r="K837" s="22"/>
    </row>
    <row r="838" spans="1:11" ht="76.5" hidden="1">
      <c r="A838" s="152" t="s">
        <v>559</v>
      </c>
      <c r="B838" s="18" t="s">
        <v>245</v>
      </c>
      <c r="C838" s="18" t="s">
        <v>312</v>
      </c>
      <c r="D838" s="155" t="s">
        <v>561</v>
      </c>
      <c r="E838" s="156" t="s">
        <v>565</v>
      </c>
      <c r="F838" s="18"/>
      <c r="G838" s="79">
        <f>G839</f>
        <v>0</v>
      </c>
      <c r="H838" s="79"/>
      <c r="I838" s="20">
        <f t="shared" si="271"/>
        <v>0</v>
      </c>
      <c r="J838" s="22"/>
      <c r="K838" s="22"/>
    </row>
    <row r="839" spans="1:11" hidden="1">
      <c r="A839" s="153" t="s">
        <v>16</v>
      </c>
      <c r="B839" s="18" t="s">
        <v>245</v>
      </c>
      <c r="C839" s="18" t="s">
        <v>312</v>
      </c>
      <c r="D839" s="155" t="s">
        <v>315</v>
      </c>
      <c r="E839" s="156" t="s">
        <v>566</v>
      </c>
      <c r="F839" s="18" t="s">
        <v>17</v>
      </c>
      <c r="G839" s="79"/>
      <c r="H839" s="79"/>
      <c r="I839" s="20">
        <f t="shared" si="271"/>
        <v>0</v>
      </c>
      <c r="J839" s="22"/>
      <c r="K839" s="22"/>
    </row>
    <row r="840" spans="1:11" hidden="1">
      <c r="A840" s="152" t="s">
        <v>56</v>
      </c>
      <c r="B840" s="18" t="s">
        <v>245</v>
      </c>
      <c r="C840" s="18" t="s">
        <v>312</v>
      </c>
      <c r="D840" s="155" t="s">
        <v>561</v>
      </c>
      <c r="E840" s="156" t="s">
        <v>57</v>
      </c>
      <c r="F840" s="18"/>
      <c r="G840" s="79">
        <f>G841</f>
        <v>0</v>
      </c>
      <c r="H840" s="79"/>
      <c r="I840" s="20">
        <f t="shared" si="271"/>
        <v>0</v>
      </c>
      <c r="J840" s="22"/>
      <c r="K840" s="22"/>
    </row>
    <row r="841" spans="1:11" ht="63.75" hidden="1">
      <c r="A841" s="152" t="s">
        <v>560</v>
      </c>
      <c r="B841" s="18" t="s">
        <v>245</v>
      </c>
      <c r="C841" s="18" t="s">
        <v>312</v>
      </c>
      <c r="D841" s="155" t="s">
        <v>561</v>
      </c>
      <c r="E841" s="156" t="s">
        <v>567</v>
      </c>
      <c r="F841" s="18"/>
      <c r="G841" s="79">
        <f>G842</f>
        <v>0</v>
      </c>
      <c r="H841" s="79"/>
      <c r="I841" s="20">
        <f t="shared" si="271"/>
        <v>0</v>
      </c>
      <c r="J841" s="22"/>
      <c r="K841" s="22"/>
    </row>
    <row r="842" spans="1:11" hidden="1">
      <c r="A842" s="153" t="s">
        <v>16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 t="s">
        <v>17</v>
      </c>
      <c r="G842" s="79"/>
      <c r="H842" s="79"/>
      <c r="I842" s="20">
        <f t="shared" si="271"/>
        <v>0</v>
      </c>
      <c r="J842" s="22"/>
      <c r="K842" s="22"/>
    </row>
    <row r="843" spans="1:11" ht="38.25" hidden="1">
      <c r="A843" s="135" t="s">
        <v>529</v>
      </c>
      <c r="B843" s="18" t="s">
        <v>245</v>
      </c>
      <c r="C843" s="18" t="s">
        <v>312</v>
      </c>
      <c r="D843" s="31" t="s">
        <v>530</v>
      </c>
      <c r="E843" s="18"/>
      <c r="F843" s="18"/>
      <c r="G843" s="79">
        <f t="shared" ref="G843:K845" si="284">G844</f>
        <v>0</v>
      </c>
      <c r="H843" s="79"/>
      <c r="I843" s="20">
        <f t="shared" si="271"/>
        <v>0</v>
      </c>
      <c r="J843" s="79">
        <f t="shared" si="284"/>
        <v>0</v>
      </c>
      <c r="K843" s="79">
        <f t="shared" si="284"/>
        <v>0</v>
      </c>
    </row>
    <row r="844" spans="1:11" ht="51.75" hidden="1" customHeight="1">
      <c r="A844" s="49" t="s">
        <v>574</v>
      </c>
      <c r="B844" s="18" t="s">
        <v>245</v>
      </c>
      <c r="C844" s="18" t="s">
        <v>312</v>
      </c>
      <c r="D844" s="36" t="s">
        <v>519</v>
      </c>
      <c r="E844" s="18"/>
      <c r="F844" s="18"/>
      <c r="G844" s="19">
        <f t="shared" si="284"/>
        <v>0</v>
      </c>
      <c r="H844" s="19"/>
      <c r="I844" s="20">
        <f t="shared" si="271"/>
        <v>0</v>
      </c>
      <c r="J844" s="19">
        <f t="shared" si="284"/>
        <v>0</v>
      </c>
      <c r="K844" s="19">
        <f t="shared" si="284"/>
        <v>0</v>
      </c>
    </row>
    <row r="845" spans="1:11" ht="36" hidden="1">
      <c r="A845" s="49" t="s">
        <v>308</v>
      </c>
      <c r="B845" s="18" t="s">
        <v>245</v>
      </c>
      <c r="C845" s="18" t="s">
        <v>312</v>
      </c>
      <c r="D845" s="36" t="s">
        <v>519</v>
      </c>
      <c r="E845" s="18" t="s">
        <v>256</v>
      </c>
      <c r="F845" s="18"/>
      <c r="G845" s="19">
        <f t="shared" si="284"/>
        <v>0</v>
      </c>
      <c r="H845" s="19"/>
      <c r="I845" s="20">
        <f t="shared" si="271"/>
        <v>0</v>
      </c>
      <c r="J845" s="19">
        <f t="shared" si="284"/>
        <v>0</v>
      </c>
      <c r="K845" s="19">
        <f t="shared" si="284"/>
        <v>0</v>
      </c>
    </row>
    <row r="846" spans="1:11" hidden="1">
      <c r="A846" s="49" t="s">
        <v>257</v>
      </c>
      <c r="B846" s="18" t="s">
        <v>245</v>
      </c>
      <c r="C846" s="18" t="s">
        <v>312</v>
      </c>
      <c r="D846" s="36" t="s">
        <v>519</v>
      </c>
      <c r="E846" s="18" t="s">
        <v>258</v>
      </c>
      <c r="F846" s="18"/>
      <c r="G846" s="19">
        <f>G849+G847+G848</f>
        <v>0</v>
      </c>
      <c r="H846" s="19"/>
      <c r="I846" s="20">
        <f t="shared" si="271"/>
        <v>0</v>
      </c>
      <c r="J846" s="19">
        <f t="shared" ref="J846:K846" si="285">J849+J847+J848</f>
        <v>0</v>
      </c>
      <c r="K846" s="19">
        <f t="shared" si="285"/>
        <v>0</v>
      </c>
    </row>
    <row r="847" spans="1:11" hidden="1">
      <c r="A847" s="49" t="s">
        <v>278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 t="s">
        <v>17</v>
      </c>
      <c r="G847" s="19"/>
      <c r="H847" s="19"/>
      <c r="I847" s="20">
        <f t="shared" si="271"/>
        <v>0</v>
      </c>
      <c r="J847" s="19"/>
      <c r="K847" s="19"/>
    </row>
    <row r="848" spans="1:11" hidden="1">
      <c r="A848" s="49" t="s">
        <v>18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10</v>
      </c>
      <c r="G848" s="19"/>
      <c r="H848" s="19"/>
      <c r="I848" s="20">
        <f t="shared" si="271"/>
        <v>0</v>
      </c>
      <c r="J848" s="19"/>
      <c r="K848" s="19"/>
    </row>
    <row r="849" spans="1:11" hidden="1">
      <c r="A849" s="49" t="s">
        <v>19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11</v>
      </c>
      <c r="G849" s="20"/>
      <c r="H849" s="20"/>
      <c r="I849" s="20">
        <f t="shared" si="271"/>
        <v>0</v>
      </c>
      <c r="J849" s="20"/>
      <c r="K849" s="26"/>
    </row>
    <row r="850" spans="1:11" ht="46.5" hidden="1" customHeight="1">
      <c r="A850" s="157" t="s">
        <v>618</v>
      </c>
      <c r="B850" s="18" t="s">
        <v>245</v>
      </c>
      <c r="C850" s="18" t="s">
        <v>312</v>
      </c>
      <c r="D850" s="31" t="s">
        <v>316</v>
      </c>
      <c r="E850" s="18"/>
      <c r="F850" s="18"/>
      <c r="G850" s="16">
        <f t="shared" ref="G850:J852" si="286">G851</f>
        <v>0</v>
      </c>
      <c r="H850" s="16"/>
      <c r="I850" s="20">
        <f t="shared" si="271"/>
        <v>0</v>
      </c>
      <c r="J850" s="16">
        <f t="shared" si="286"/>
        <v>0</v>
      </c>
      <c r="K850" s="26"/>
    </row>
    <row r="851" spans="1:11" ht="48" hidden="1" customHeight="1">
      <c r="A851" s="55" t="s">
        <v>261</v>
      </c>
      <c r="B851" s="18" t="s">
        <v>245</v>
      </c>
      <c r="C851" s="18" t="s">
        <v>312</v>
      </c>
      <c r="D851" s="31" t="s">
        <v>316</v>
      </c>
      <c r="E851" s="18" t="s">
        <v>256</v>
      </c>
      <c r="F851" s="18"/>
      <c r="G851" s="16">
        <f t="shared" si="286"/>
        <v>0</v>
      </c>
      <c r="H851" s="16"/>
      <c r="I851" s="20">
        <f t="shared" si="271"/>
        <v>0</v>
      </c>
      <c r="J851" s="16">
        <f t="shared" si="286"/>
        <v>0</v>
      </c>
      <c r="K851" s="26"/>
    </row>
    <row r="852" spans="1:11" hidden="1">
      <c r="A852" s="55" t="s">
        <v>257</v>
      </c>
      <c r="B852" s="18" t="s">
        <v>245</v>
      </c>
      <c r="C852" s="18" t="s">
        <v>312</v>
      </c>
      <c r="D852" s="31" t="s">
        <v>316</v>
      </c>
      <c r="E852" s="18" t="s">
        <v>258</v>
      </c>
      <c r="F852" s="18"/>
      <c r="G852" s="16">
        <f t="shared" si="286"/>
        <v>0</v>
      </c>
      <c r="H852" s="16"/>
      <c r="I852" s="20">
        <f t="shared" si="271"/>
        <v>0</v>
      </c>
      <c r="J852" s="16">
        <f t="shared" si="286"/>
        <v>0</v>
      </c>
      <c r="K852" s="26"/>
    </row>
    <row r="853" spans="1:11" hidden="1">
      <c r="A853" s="55" t="s">
        <v>18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 t="s">
        <v>10</v>
      </c>
      <c r="G853" s="19"/>
      <c r="H853" s="19"/>
      <c r="I853" s="20">
        <f t="shared" si="271"/>
        <v>0</v>
      </c>
      <c r="J853" s="20"/>
      <c r="K853" s="26"/>
    </row>
    <row r="854" spans="1:11" ht="25.5">
      <c r="A854" s="132" t="s">
        <v>25</v>
      </c>
      <c r="B854" s="171" t="s">
        <v>245</v>
      </c>
      <c r="C854" s="171" t="s">
        <v>312</v>
      </c>
      <c r="D854" s="173" t="s">
        <v>26</v>
      </c>
      <c r="E854" s="171"/>
      <c r="F854" s="171"/>
      <c r="G854" s="79">
        <f>G859+G863+G867+G855</f>
        <v>0</v>
      </c>
      <c r="H854" s="79"/>
      <c r="I854" s="20">
        <f t="shared" si="271"/>
        <v>0</v>
      </c>
      <c r="J854" s="79">
        <f t="shared" ref="J854:K854" si="287">J859+J863+J867+J855</f>
        <v>11200</v>
      </c>
      <c r="K854" s="79">
        <f t="shared" si="287"/>
        <v>11200</v>
      </c>
    </row>
    <row r="855" spans="1:11" ht="77.25" hidden="1" customHeight="1">
      <c r="A855" s="135" t="s">
        <v>656</v>
      </c>
      <c r="B855" s="167" t="s">
        <v>245</v>
      </c>
      <c r="C855" s="167" t="s">
        <v>312</v>
      </c>
      <c r="D855" s="144" t="s">
        <v>642</v>
      </c>
      <c r="E855" s="167"/>
      <c r="F855" s="167"/>
      <c r="G855" s="79">
        <f t="shared" ref="G855:K857" si="288">G856</f>
        <v>0</v>
      </c>
      <c r="H855" s="79"/>
      <c r="I855" s="20">
        <f t="shared" si="271"/>
        <v>0</v>
      </c>
      <c r="J855" s="79">
        <f t="shared" si="288"/>
        <v>0</v>
      </c>
      <c r="K855" s="79">
        <f t="shared" si="288"/>
        <v>0</v>
      </c>
    </row>
    <row r="856" spans="1:11" ht="38.25" hidden="1">
      <c r="A856" s="135" t="s">
        <v>308</v>
      </c>
      <c r="B856" s="167" t="s">
        <v>245</v>
      </c>
      <c r="C856" s="167" t="s">
        <v>312</v>
      </c>
      <c r="D856" s="144" t="s">
        <v>642</v>
      </c>
      <c r="E856" s="167" t="s">
        <v>256</v>
      </c>
      <c r="F856" s="167"/>
      <c r="G856" s="79">
        <f t="shared" si="288"/>
        <v>0</v>
      </c>
      <c r="H856" s="79"/>
      <c r="I856" s="20">
        <f t="shared" si="271"/>
        <v>0</v>
      </c>
      <c r="J856" s="79">
        <f t="shared" si="288"/>
        <v>0</v>
      </c>
      <c r="K856" s="79">
        <f t="shared" si="288"/>
        <v>0</v>
      </c>
    </row>
    <row r="857" spans="1:11" hidden="1">
      <c r="A857" s="135" t="s">
        <v>257</v>
      </c>
      <c r="B857" s="167" t="s">
        <v>245</v>
      </c>
      <c r="C857" s="167" t="s">
        <v>312</v>
      </c>
      <c r="D857" s="144" t="s">
        <v>642</v>
      </c>
      <c r="E857" s="167" t="s">
        <v>258</v>
      </c>
      <c r="F857" s="167"/>
      <c r="G857" s="79">
        <f t="shared" si="288"/>
        <v>0</v>
      </c>
      <c r="H857" s="79"/>
      <c r="I857" s="20">
        <f t="shared" si="271"/>
        <v>0</v>
      </c>
      <c r="J857" s="79">
        <f t="shared" si="288"/>
        <v>0</v>
      </c>
      <c r="K857" s="79">
        <f t="shared" si="288"/>
        <v>0</v>
      </c>
    </row>
    <row r="858" spans="1:11" hidden="1">
      <c r="A858" s="135" t="s">
        <v>18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 t="s">
        <v>10</v>
      </c>
      <c r="G858" s="79"/>
      <c r="H858" s="79"/>
      <c r="I858" s="20">
        <f t="shared" si="271"/>
        <v>0</v>
      </c>
      <c r="J858" s="22"/>
      <c r="K858" s="22"/>
    </row>
    <row r="859" spans="1:11" ht="25.5">
      <c r="A859" s="135" t="s">
        <v>314</v>
      </c>
      <c r="B859" s="167" t="s">
        <v>245</v>
      </c>
      <c r="C859" s="167" t="s">
        <v>312</v>
      </c>
      <c r="D859" s="144" t="s">
        <v>354</v>
      </c>
      <c r="E859" s="167"/>
      <c r="F859" s="167"/>
      <c r="G859" s="79">
        <f t="shared" ref="G859:K861" si="289">G860</f>
        <v>0</v>
      </c>
      <c r="H859" s="79"/>
      <c r="I859" s="20">
        <f t="shared" si="271"/>
        <v>0</v>
      </c>
      <c r="J859" s="79">
        <f t="shared" si="289"/>
        <v>6400</v>
      </c>
      <c r="K859" s="79">
        <f t="shared" si="289"/>
        <v>6400</v>
      </c>
    </row>
    <row r="860" spans="1:11" ht="38.25">
      <c r="A860" s="135" t="s">
        <v>308</v>
      </c>
      <c r="B860" s="167" t="s">
        <v>245</v>
      </c>
      <c r="C860" s="167" t="s">
        <v>312</v>
      </c>
      <c r="D860" s="144" t="s">
        <v>354</v>
      </c>
      <c r="E860" s="167" t="s">
        <v>256</v>
      </c>
      <c r="F860" s="167"/>
      <c r="G860" s="79">
        <f t="shared" si="289"/>
        <v>0</v>
      </c>
      <c r="H860" s="79"/>
      <c r="I860" s="20">
        <f t="shared" si="271"/>
        <v>0</v>
      </c>
      <c r="J860" s="79">
        <f t="shared" si="289"/>
        <v>6400</v>
      </c>
      <c r="K860" s="79">
        <f t="shared" si="289"/>
        <v>6400</v>
      </c>
    </row>
    <row r="861" spans="1:11">
      <c r="A861" s="135" t="s">
        <v>257</v>
      </c>
      <c r="B861" s="167" t="s">
        <v>245</v>
      </c>
      <c r="C861" s="167" t="s">
        <v>312</v>
      </c>
      <c r="D861" s="144" t="s">
        <v>354</v>
      </c>
      <c r="E861" s="167" t="s">
        <v>258</v>
      </c>
      <c r="F861" s="167"/>
      <c r="G861" s="79">
        <f t="shared" si="289"/>
        <v>0</v>
      </c>
      <c r="H861" s="79"/>
      <c r="I861" s="20">
        <f t="shared" ref="I861:I924" si="290">G861+H861</f>
        <v>0</v>
      </c>
      <c r="J861" s="79">
        <f t="shared" si="289"/>
        <v>6400</v>
      </c>
      <c r="K861" s="79">
        <f t="shared" si="289"/>
        <v>6400</v>
      </c>
    </row>
    <row r="862" spans="1:11">
      <c r="A862" s="135" t="s">
        <v>16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 t="s">
        <v>17</v>
      </c>
      <c r="G862" s="79"/>
      <c r="H862" s="79"/>
      <c r="I862" s="20">
        <f t="shared" si="290"/>
        <v>0</v>
      </c>
      <c r="J862" s="22">
        <v>6400</v>
      </c>
      <c r="K862" s="22">
        <v>6400</v>
      </c>
    </row>
    <row r="863" spans="1:11" ht="25.5">
      <c r="A863" s="135" t="s">
        <v>265</v>
      </c>
      <c r="B863" s="167" t="s">
        <v>245</v>
      </c>
      <c r="C863" s="167" t="s">
        <v>312</v>
      </c>
      <c r="D863" s="144" t="s">
        <v>591</v>
      </c>
      <c r="E863" s="167"/>
      <c r="F863" s="167"/>
      <c r="G863" s="79">
        <f>G864</f>
        <v>0</v>
      </c>
      <c r="H863" s="79"/>
      <c r="I863" s="20">
        <f t="shared" si="290"/>
        <v>0</v>
      </c>
      <c r="J863" s="79">
        <f t="shared" ref="J863:K865" si="291">J864</f>
        <v>4000</v>
      </c>
      <c r="K863" s="79">
        <f t="shared" si="291"/>
        <v>4000</v>
      </c>
    </row>
    <row r="864" spans="1:11" ht="38.25">
      <c r="A864" s="135" t="s">
        <v>308</v>
      </c>
      <c r="B864" s="167" t="s">
        <v>245</v>
      </c>
      <c r="C864" s="167" t="s">
        <v>312</v>
      </c>
      <c r="D864" s="144" t="s">
        <v>591</v>
      </c>
      <c r="E864" s="167" t="s">
        <v>256</v>
      </c>
      <c r="F864" s="167"/>
      <c r="G864" s="79">
        <f>G865</f>
        <v>0</v>
      </c>
      <c r="H864" s="79"/>
      <c r="I864" s="20">
        <f t="shared" si="290"/>
        <v>0</v>
      </c>
      <c r="J864" s="79">
        <f t="shared" si="291"/>
        <v>4000</v>
      </c>
      <c r="K864" s="79">
        <f t="shared" si="291"/>
        <v>4000</v>
      </c>
    </row>
    <row r="865" spans="1:11">
      <c r="A865" s="135" t="s">
        <v>257</v>
      </c>
      <c r="B865" s="167" t="s">
        <v>245</v>
      </c>
      <c r="C865" s="167" t="s">
        <v>312</v>
      </c>
      <c r="D865" s="144" t="s">
        <v>591</v>
      </c>
      <c r="E865" s="167" t="s">
        <v>258</v>
      </c>
      <c r="F865" s="167"/>
      <c r="G865" s="79">
        <f>G866</f>
        <v>0</v>
      </c>
      <c r="H865" s="79"/>
      <c r="I865" s="20">
        <f t="shared" si="290"/>
        <v>0</v>
      </c>
      <c r="J865" s="79">
        <f t="shared" si="291"/>
        <v>4000</v>
      </c>
      <c r="K865" s="79">
        <f t="shared" si="291"/>
        <v>4000</v>
      </c>
    </row>
    <row r="866" spans="1:11">
      <c r="A866" s="135" t="s">
        <v>16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 t="s">
        <v>17</v>
      </c>
      <c r="G866" s="79"/>
      <c r="H866" s="79"/>
      <c r="I866" s="20">
        <f t="shared" si="290"/>
        <v>0</v>
      </c>
      <c r="J866" s="22">
        <v>4000</v>
      </c>
      <c r="K866" s="22">
        <v>4000</v>
      </c>
    </row>
    <row r="867" spans="1:11" ht="13.5" customHeight="1">
      <c r="A867" s="135" t="s">
        <v>267</v>
      </c>
      <c r="B867" s="167" t="s">
        <v>245</v>
      </c>
      <c r="C867" s="167" t="s">
        <v>312</v>
      </c>
      <c r="D867" s="144" t="s">
        <v>592</v>
      </c>
      <c r="E867" s="167"/>
      <c r="F867" s="167"/>
      <c r="G867" s="79">
        <f t="shared" ref="G867:K869" si="292">G868</f>
        <v>0</v>
      </c>
      <c r="H867" s="79"/>
      <c r="I867" s="20">
        <f t="shared" si="290"/>
        <v>0</v>
      </c>
      <c r="J867" s="79">
        <f t="shared" si="292"/>
        <v>800</v>
      </c>
      <c r="K867" s="79">
        <f t="shared" si="292"/>
        <v>800</v>
      </c>
    </row>
    <row r="868" spans="1:11" ht="38.25">
      <c r="A868" s="135" t="s">
        <v>308</v>
      </c>
      <c r="B868" s="167" t="s">
        <v>245</v>
      </c>
      <c r="C868" s="167" t="s">
        <v>312</v>
      </c>
      <c r="D868" s="144" t="s">
        <v>592</v>
      </c>
      <c r="E868" s="167" t="s">
        <v>256</v>
      </c>
      <c r="F868" s="167"/>
      <c r="G868" s="79">
        <f t="shared" si="292"/>
        <v>0</v>
      </c>
      <c r="H868" s="79"/>
      <c r="I868" s="20">
        <f t="shared" si="290"/>
        <v>0</v>
      </c>
      <c r="J868" s="79">
        <f t="shared" si="292"/>
        <v>800</v>
      </c>
      <c r="K868" s="79">
        <f t="shared" si="292"/>
        <v>800</v>
      </c>
    </row>
    <row r="869" spans="1:11">
      <c r="A869" s="135" t="s">
        <v>257</v>
      </c>
      <c r="B869" s="167" t="s">
        <v>245</v>
      </c>
      <c r="C869" s="167" t="s">
        <v>312</v>
      </c>
      <c r="D869" s="144" t="s">
        <v>592</v>
      </c>
      <c r="E869" s="167" t="s">
        <v>258</v>
      </c>
      <c r="F869" s="167"/>
      <c r="G869" s="79">
        <f t="shared" si="292"/>
        <v>0</v>
      </c>
      <c r="H869" s="79"/>
      <c r="I869" s="20">
        <f t="shared" si="290"/>
        <v>0</v>
      </c>
      <c r="J869" s="79">
        <f t="shared" si="292"/>
        <v>800</v>
      </c>
      <c r="K869" s="79">
        <f t="shared" si="292"/>
        <v>800</v>
      </c>
    </row>
    <row r="870" spans="1:11">
      <c r="A870" s="135" t="s">
        <v>16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 t="s">
        <v>17</v>
      </c>
      <c r="G870" s="79"/>
      <c r="H870" s="79"/>
      <c r="I870" s="20">
        <f t="shared" si="290"/>
        <v>0</v>
      </c>
      <c r="J870" s="22">
        <v>800</v>
      </c>
      <c r="K870" s="22">
        <v>800</v>
      </c>
    </row>
    <row r="871" spans="1:11" ht="59.25" customHeight="1">
      <c r="A871" s="32" t="s">
        <v>317</v>
      </c>
      <c r="B871" s="14" t="s">
        <v>245</v>
      </c>
      <c r="C871" s="14" t="s">
        <v>312</v>
      </c>
      <c r="D871" s="33" t="s">
        <v>318</v>
      </c>
      <c r="E871" s="14"/>
      <c r="F871" s="14"/>
      <c r="G871" s="15">
        <f t="shared" ref="G871:K872" si="293">G872</f>
        <v>6044</v>
      </c>
      <c r="H871" s="15"/>
      <c r="I871" s="12">
        <f t="shared" si="290"/>
        <v>6044</v>
      </c>
      <c r="J871" s="15">
        <f t="shared" si="293"/>
        <v>0</v>
      </c>
      <c r="K871" s="15">
        <f t="shared" si="293"/>
        <v>0</v>
      </c>
    </row>
    <row r="872" spans="1:11" ht="36.75" customHeight="1">
      <c r="A872" s="131" t="s">
        <v>319</v>
      </c>
      <c r="B872" s="35" t="s">
        <v>245</v>
      </c>
      <c r="C872" s="35" t="s">
        <v>312</v>
      </c>
      <c r="D872" s="36" t="s">
        <v>320</v>
      </c>
      <c r="E872" s="35"/>
      <c r="F872" s="35"/>
      <c r="G872" s="37">
        <f t="shared" si="293"/>
        <v>6044</v>
      </c>
      <c r="H872" s="37"/>
      <c r="I872" s="20">
        <f t="shared" si="290"/>
        <v>6044</v>
      </c>
      <c r="J872" s="37">
        <f t="shared" si="293"/>
        <v>0</v>
      </c>
      <c r="K872" s="37">
        <f t="shared" si="293"/>
        <v>0</v>
      </c>
    </row>
    <row r="873" spans="1:11" ht="36">
      <c r="A873" s="131" t="s">
        <v>321</v>
      </c>
      <c r="B873" s="35" t="s">
        <v>245</v>
      </c>
      <c r="C873" s="35" t="s">
        <v>312</v>
      </c>
      <c r="D873" s="36" t="s">
        <v>322</v>
      </c>
      <c r="E873" s="35"/>
      <c r="F873" s="35"/>
      <c r="G873" s="37">
        <f t="shared" ref="G873:K873" si="294">G874+G878+G884</f>
        <v>6044</v>
      </c>
      <c r="H873" s="37"/>
      <c r="I873" s="20">
        <f t="shared" si="290"/>
        <v>6044</v>
      </c>
      <c r="J873" s="37">
        <f t="shared" si="294"/>
        <v>0</v>
      </c>
      <c r="K873" s="37">
        <f t="shared" si="294"/>
        <v>0</v>
      </c>
    </row>
    <row r="874" spans="1:11" ht="23.25" customHeight="1">
      <c r="A874" s="49" t="s">
        <v>323</v>
      </c>
      <c r="B874" s="18" t="s">
        <v>245</v>
      </c>
      <c r="C874" s="18" t="s">
        <v>312</v>
      </c>
      <c r="D874" s="31" t="s">
        <v>324</v>
      </c>
      <c r="E874" s="18"/>
      <c r="F874" s="18"/>
      <c r="G874" s="16">
        <f t="shared" ref="G874:K876" si="295">G875</f>
        <v>6044</v>
      </c>
      <c r="H874" s="16"/>
      <c r="I874" s="20">
        <f t="shared" si="290"/>
        <v>6044</v>
      </c>
      <c r="J874" s="16">
        <f t="shared" si="295"/>
        <v>0</v>
      </c>
      <c r="K874" s="16">
        <f t="shared" si="295"/>
        <v>0</v>
      </c>
    </row>
    <row r="875" spans="1:11" ht="36" customHeight="1">
      <c r="A875" s="49" t="s">
        <v>308</v>
      </c>
      <c r="B875" s="18" t="s">
        <v>245</v>
      </c>
      <c r="C875" s="18" t="s">
        <v>312</v>
      </c>
      <c r="D875" s="31" t="s">
        <v>324</v>
      </c>
      <c r="E875" s="18" t="s">
        <v>256</v>
      </c>
      <c r="F875" s="18"/>
      <c r="G875" s="16">
        <f t="shared" si="295"/>
        <v>6044</v>
      </c>
      <c r="H875" s="16"/>
      <c r="I875" s="20">
        <f t="shared" si="290"/>
        <v>6044</v>
      </c>
      <c r="J875" s="16">
        <f t="shared" si="295"/>
        <v>0</v>
      </c>
      <c r="K875" s="16">
        <f t="shared" si="295"/>
        <v>0</v>
      </c>
    </row>
    <row r="876" spans="1:11" ht="13.5" customHeight="1">
      <c r="A876" s="49" t="s">
        <v>257</v>
      </c>
      <c r="B876" s="18" t="s">
        <v>245</v>
      </c>
      <c r="C876" s="18" t="s">
        <v>312</v>
      </c>
      <c r="D876" s="31" t="s">
        <v>324</v>
      </c>
      <c r="E876" s="18" t="s">
        <v>258</v>
      </c>
      <c r="F876" s="18"/>
      <c r="G876" s="16">
        <f t="shared" si="295"/>
        <v>6044</v>
      </c>
      <c r="H876" s="16"/>
      <c r="I876" s="20">
        <f t="shared" si="290"/>
        <v>6044</v>
      </c>
      <c r="J876" s="16">
        <f t="shared" si="295"/>
        <v>0</v>
      </c>
      <c r="K876" s="16">
        <f t="shared" si="295"/>
        <v>0</v>
      </c>
    </row>
    <row r="877" spans="1:11">
      <c r="A877" s="49" t="s">
        <v>16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 t="s">
        <v>17</v>
      </c>
      <c r="G877" s="79">
        <v>6044</v>
      </c>
      <c r="H877" s="79"/>
      <c r="I877" s="20">
        <f t="shared" si="290"/>
        <v>6044</v>
      </c>
      <c r="J877" s="20"/>
      <c r="K877" s="19"/>
    </row>
    <row r="878" spans="1:11" ht="66.75" hidden="1" customHeight="1">
      <c r="A878" s="55" t="s">
        <v>575</v>
      </c>
      <c r="B878" s="24" t="s">
        <v>245</v>
      </c>
      <c r="C878" s="24" t="s">
        <v>312</v>
      </c>
      <c r="D878" s="38" t="s">
        <v>325</v>
      </c>
      <c r="E878" s="24"/>
      <c r="F878" s="24"/>
      <c r="G878" s="16">
        <f t="shared" ref="G878:K879" si="296">G879</f>
        <v>0</v>
      </c>
      <c r="H878" s="16"/>
      <c r="I878" s="20">
        <f t="shared" si="290"/>
        <v>0</v>
      </c>
      <c r="J878" s="16">
        <f t="shared" si="296"/>
        <v>0</v>
      </c>
      <c r="K878" s="16">
        <f t="shared" si="296"/>
        <v>0</v>
      </c>
    </row>
    <row r="879" spans="1:11" ht="38.25" hidden="1">
      <c r="A879" s="55" t="s">
        <v>308</v>
      </c>
      <c r="B879" s="24" t="s">
        <v>245</v>
      </c>
      <c r="C879" s="24" t="s">
        <v>312</v>
      </c>
      <c r="D879" s="38" t="s">
        <v>325</v>
      </c>
      <c r="E879" s="24" t="s">
        <v>256</v>
      </c>
      <c r="F879" s="24"/>
      <c r="G879" s="16">
        <f t="shared" si="296"/>
        <v>0</v>
      </c>
      <c r="H879" s="16"/>
      <c r="I879" s="20">
        <f t="shared" si="290"/>
        <v>0</v>
      </c>
      <c r="J879" s="16">
        <f t="shared" si="296"/>
        <v>0</v>
      </c>
      <c r="K879" s="26"/>
    </row>
    <row r="880" spans="1:11" hidden="1">
      <c r="A880" s="55" t="s">
        <v>257</v>
      </c>
      <c r="B880" s="24" t="s">
        <v>245</v>
      </c>
      <c r="C880" s="24" t="s">
        <v>312</v>
      </c>
      <c r="D880" s="38" t="s">
        <v>325</v>
      </c>
      <c r="E880" s="24" t="s">
        <v>258</v>
      </c>
      <c r="F880" s="24"/>
      <c r="G880" s="16">
        <f t="shared" ref="G880:J880" si="297">G881+G882+G883</f>
        <v>0</v>
      </c>
      <c r="H880" s="16"/>
      <c r="I880" s="20">
        <f t="shared" si="290"/>
        <v>0</v>
      </c>
      <c r="J880" s="16">
        <f t="shared" si="297"/>
        <v>0</v>
      </c>
      <c r="K880" s="26"/>
    </row>
    <row r="881" spans="1:11" hidden="1">
      <c r="A881" s="55" t="s">
        <v>16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 t="s">
        <v>17</v>
      </c>
      <c r="G881" s="19"/>
      <c r="H881" s="19"/>
      <c r="I881" s="20">
        <f t="shared" si="290"/>
        <v>0</v>
      </c>
      <c r="J881" s="20"/>
      <c r="K881" s="26"/>
    </row>
    <row r="882" spans="1:11" hidden="1">
      <c r="A882" s="55" t="s">
        <v>18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10</v>
      </c>
      <c r="G882" s="19"/>
      <c r="H882" s="19"/>
      <c r="I882" s="20">
        <f t="shared" si="290"/>
        <v>0</v>
      </c>
      <c r="J882" s="20"/>
      <c r="K882" s="26"/>
    </row>
    <row r="883" spans="1:11" hidden="1">
      <c r="A883" s="55" t="s">
        <v>19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11</v>
      </c>
      <c r="G883" s="19"/>
      <c r="H883" s="19"/>
      <c r="I883" s="20">
        <f t="shared" si="290"/>
        <v>0</v>
      </c>
      <c r="J883" s="20"/>
      <c r="K883" s="26"/>
    </row>
    <row r="884" spans="1:11" ht="39" hidden="1" customHeight="1">
      <c r="A884" s="157" t="s">
        <v>618</v>
      </c>
      <c r="B884" s="24" t="s">
        <v>245</v>
      </c>
      <c r="C884" s="24" t="s">
        <v>312</v>
      </c>
      <c r="D884" s="38" t="s">
        <v>326</v>
      </c>
      <c r="E884" s="24"/>
      <c r="F884" s="24"/>
      <c r="G884" s="16">
        <f t="shared" ref="G884:J886" si="298">G885</f>
        <v>0</v>
      </c>
      <c r="H884" s="16"/>
      <c r="I884" s="20">
        <f t="shared" si="290"/>
        <v>0</v>
      </c>
      <c r="J884" s="16">
        <f t="shared" si="298"/>
        <v>0</v>
      </c>
      <c r="K884" s="26"/>
    </row>
    <row r="885" spans="1:11" ht="39.75" hidden="1" customHeight="1">
      <c r="A885" s="55" t="s">
        <v>261</v>
      </c>
      <c r="B885" s="24" t="s">
        <v>245</v>
      </c>
      <c r="C885" s="24" t="s">
        <v>312</v>
      </c>
      <c r="D885" s="38" t="s">
        <v>326</v>
      </c>
      <c r="E885" s="24" t="s">
        <v>256</v>
      </c>
      <c r="F885" s="24"/>
      <c r="G885" s="16">
        <f t="shared" si="298"/>
        <v>0</v>
      </c>
      <c r="H885" s="16"/>
      <c r="I885" s="20">
        <f t="shared" si="290"/>
        <v>0</v>
      </c>
      <c r="J885" s="16">
        <f t="shared" si="298"/>
        <v>0</v>
      </c>
      <c r="K885" s="26"/>
    </row>
    <row r="886" spans="1:11" hidden="1">
      <c r="A886" s="55" t="s">
        <v>257</v>
      </c>
      <c r="B886" s="24" t="s">
        <v>245</v>
      </c>
      <c r="C886" s="24" t="s">
        <v>312</v>
      </c>
      <c r="D886" s="38" t="s">
        <v>326</v>
      </c>
      <c r="E886" s="24" t="s">
        <v>258</v>
      </c>
      <c r="F886" s="24"/>
      <c r="G886" s="16">
        <f t="shared" si="298"/>
        <v>0</v>
      </c>
      <c r="H886" s="16"/>
      <c r="I886" s="20">
        <f t="shared" si="290"/>
        <v>0</v>
      </c>
      <c r="J886" s="16">
        <f t="shared" si="298"/>
        <v>0</v>
      </c>
      <c r="K886" s="26"/>
    </row>
    <row r="887" spans="1:11" hidden="1">
      <c r="A887" s="55" t="s">
        <v>18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 t="s">
        <v>10</v>
      </c>
      <c r="G887" s="19"/>
      <c r="H887" s="19"/>
      <c r="I887" s="20">
        <f t="shared" si="290"/>
        <v>0</v>
      </c>
      <c r="J887" s="20"/>
      <c r="K887" s="26"/>
    </row>
    <row r="888" spans="1:11" ht="48.75" hidden="1" customHeight="1">
      <c r="A888" s="55" t="s">
        <v>327</v>
      </c>
      <c r="B888" s="18" t="s">
        <v>245</v>
      </c>
      <c r="C888" s="18" t="s">
        <v>312</v>
      </c>
      <c r="D888" s="38" t="s">
        <v>328</v>
      </c>
      <c r="E888" s="18"/>
      <c r="F888" s="18"/>
      <c r="G888" s="16">
        <f t="shared" ref="G888:J890" si="299">G889</f>
        <v>0</v>
      </c>
      <c r="H888" s="16"/>
      <c r="I888" s="20">
        <f t="shared" si="290"/>
        <v>0</v>
      </c>
      <c r="J888" s="16">
        <f t="shared" si="299"/>
        <v>0</v>
      </c>
      <c r="K888" s="26"/>
    </row>
    <row r="889" spans="1:11" ht="39.75" hidden="1" customHeight="1">
      <c r="A889" s="55" t="s">
        <v>261</v>
      </c>
      <c r="B889" s="18" t="s">
        <v>245</v>
      </c>
      <c r="C889" s="18" t="s">
        <v>312</v>
      </c>
      <c r="D889" s="38" t="s">
        <v>328</v>
      </c>
      <c r="E889" s="18" t="s">
        <v>256</v>
      </c>
      <c r="F889" s="18"/>
      <c r="G889" s="16">
        <f t="shared" si="299"/>
        <v>0</v>
      </c>
      <c r="H889" s="16"/>
      <c r="I889" s="20">
        <f t="shared" si="290"/>
        <v>0</v>
      </c>
      <c r="J889" s="16">
        <f t="shared" si="299"/>
        <v>0</v>
      </c>
      <c r="K889" s="26"/>
    </row>
    <row r="890" spans="1:11" hidden="1">
      <c r="A890" s="55" t="s">
        <v>257</v>
      </c>
      <c r="B890" s="18" t="s">
        <v>245</v>
      </c>
      <c r="C890" s="18" t="s">
        <v>312</v>
      </c>
      <c r="D890" s="38" t="s">
        <v>328</v>
      </c>
      <c r="E890" s="18" t="s">
        <v>258</v>
      </c>
      <c r="F890" s="18"/>
      <c r="G890" s="16">
        <f t="shared" si="299"/>
        <v>0</v>
      </c>
      <c r="H890" s="16"/>
      <c r="I890" s="20">
        <f t="shared" si="290"/>
        <v>0</v>
      </c>
      <c r="J890" s="16">
        <f t="shared" si="299"/>
        <v>0</v>
      </c>
      <c r="K890" s="26"/>
    </row>
    <row r="891" spans="1:11" hidden="1">
      <c r="A891" s="55" t="s">
        <v>18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 t="s">
        <v>17</v>
      </c>
      <c r="G891" s="19"/>
      <c r="H891" s="19"/>
      <c r="I891" s="20">
        <f t="shared" si="290"/>
        <v>0</v>
      </c>
      <c r="J891" s="20"/>
      <c r="K891" s="26"/>
    </row>
    <row r="892" spans="1:11">
      <c r="A892" s="32" t="s">
        <v>691</v>
      </c>
      <c r="B892" s="14" t="s">
        <v>245</v>
      </c>
      <c r="C892" s="14" t="s">
        <v>329</v>
      </c>
      <c r="D892" s="14"/>
      <c r="E892" s="14"/>
      <c r="F892" s="14"/>
      <c r="G892" s="15">
        <f>G893+G910+G934+G940</f>
        <v>1156.2</v>
      </c>
      <c r="H892" s="15">
        <f>H893+H910+H934+H940</f>
        <v>163.6</v>
      </c>
      <c r="I892" s="12">
        <f t="shared" si="290"/>
        <v>1319.8</v>
      </c>
      <c r="J892" s="15">
        <f t="shared" ref="J892:K892" si="300">J893+J910+J934+J940</f>
        <v>1102.4000000000001</v>
      </c>
      <c r="K892" s="15">
        <f t="shared" si="300"/>
        <v>1012.4</v>
      </c>
    </row>
    <row r="893" spans="1:11" ht="26.25" customHeight="1">
      <c r="A893" s="13" t="s">
        <v>330</v>
      </c>
      <c r="B893" s="14" t="s">
        <v>245</v>
      </c>
      <c r="C893" s="14" t="s">
        <v>329</v>
      </c>
      <c r="D893" s="14" t="s">
        <v>249</v>
      </c>
      <c r="E893" s="14"/>
      <c r="F893" s="14"/>
      <c r="G893" s="16">
        <f t="shared" ref="G893:K894" si="301">G894</f>
        <v>1012.4</v>
      </c>
      <c r="H893" s="16">
        <f t="shared" si="301"/>
        <v>163.6</v>
      </c>
      <c r="I893" s="20">
        <f t="shared" si="290"/>
        <v>1176</v>
      </c>
      <c r="J893" s="16">
        <f t="shared" si="301"/>
        <v>0</v>
      </c>
      <c r="K893" s="16">
        <f t="shared" si="301"/>
        <v>0</v>
      </c>
    </row>
    <row r="894" spans="1:11" ht="43.5" customHeight="1">
      <c r="A894" s="83" t="s">
        <v>331</v>
      </c>
      <c r="B894" s="14" t="s">
        <v>245</v>
      </c>
      <c r="C894" s="14" t="s">
        <v>329</v>
      </c>
      <c r="D894" s="14" t="s">
        <v>251</v>
      </c>
      <c r="E894" s="14"/>
      <c r="F894" s="14"/>
      <c r="G894" s="16">
        <f t="shared" si="301"/>
        <v>1012.4</v>
      </c>
      <c r="H894" s="16">
        <f t="shared" si="301"/>
        <v>163.6</v>
      </c>
      <c r="I894" s="20">
        <f t="shared" si="290"/>
        <v>1176</v>
      </c>
      <c r="J894" s="16">
        <f t="shared" si="301"/>
        <v>0</v>
      </c>
      <c r="K894" s="16">
        <f t="shared" si="301"/>
        <v>0</v>
      </c>
    </row>
    <row r="895" spans="1:11" ht="37.5" customHeight="1">
      <c r="A895" s="84" t="s">
        <v>332</v>
      </c>
      <c r="B895" s="14" t="s">
        <v>245</v>
      </c>
      <c r="C895" s="14" t="s">
        <v>329</v>
      </c>
      <c r="D895" s="14" t="s">
        <v>333</v>
      </c>
      <c r="E895" s="14"/>
      <c r="F895" s="14"/>
      <c r="G895" s="16">
        <f>G896+G905</f>
        <v>1012.4</v>
      </c>
      <c r="H895" s="16">
        <f t="shared" ref="H895" si="302">H896+H905</f>
        <v>163.6</v>
      </c>
      <c r="I895" s="20">
        <f t="shared" si="290"/>
        <v>1176</v>
      </c>
      <c r="J895" s="16">
        <f t="shared" ref="J895:K895" si="303">J896+J905</f>
        <v>0</v>
      </c>
      <c r="K895" s="16">
        <f t="shared" si="303"/>
        <v>0</v>
      </c>
    </row>
    <row r="896" spans="1:11">
      <c r="A896" s="85" t="s">
        <v>334</v>
      </c>
      <c r="B896" s="18" t="s">
        <v>245</v>
      </c>
      <c r="C896" s="18" t="s">
        <v>329</v>
      </c>
      <c r="D896" s="31" t="s">
        <v>333</v>
      </c>
      <c r="E896" s="14"/>
      <c r="F896" s="14"/>
      <c r="G896" s="16">
        <f>G897+G901</f>
        <v>150</v>
      </c>
      <c r="H896" s="16"/>
      <c r="I896" s="20">
        <f t="shared" si="290"/>
        <v>150</v>
      </c>
      <c r="J896" s="16">
        <f t="shared" ref="J896:K896" si="304">J897+J901</f>
        <v>0</v>
      </c>
      <c r="K896" s="16">
        <f t="shared" si="304"/>
        <v>0</v>
      </c>
    </row>
    <row r="897" spans="1:11">
      <c r="A897" s="17" t="s">
        <v>335</v>
      </c>
      <c r="B897" s="18" t="s">
        <v>245</v>
      </c>
      <c r="C897" s="18" t="s">
        <v>329</v>
      </c>
      <c r="D897" s="36" t="s">
        <v>550</v>
      </c>
      <c r="E897" s="14"/>
      <c r="F897" s="14"/>
      <c r="G897" s="16">
        <f t="shared" ref="G897:K899" si="305">G898</f>
        <v>150</v>
      </c>
      <c r="H897" s="16"/>
      <c r="I897" s="20">
        <f t="shared" si="290"/>
        <v>150</v>
      </c>
      <c r="J897" s="16">
        <f t="shared" si="305"/>
        <v>0</v>
      </c>
      <c r="K897" s="16">
        <f t="shared" si="305"/>
        <v>0</v>
      </c>
    </row>
    <row r="898" spans="1:11" ht="24">
      <c r="A898" s="27" t="s">
        <v>73</v>
      </c>
      <c r="B898" s="18" t="s">
        <v>245</v>
      </c>
      <c r="C898" s="18" t="s">
        <v>329</v>
      </c>
      <c r="D898" s="36" t="s">
        <v>550</v>
      </c>
      <c r="E898" s="18" t="s">
        <v>74</v>
      </c>
      <c r="F898" s="18"/>
      <c r="G898" s="16">
        <f t="shared" si="305"/>
        <v>150</v>
      </c>
      <c r="H898" s="16"/>
      <c r="I898" s="20">
        <f t="shared" si="290"/>
        <v>150</v>
      </c>
      <c r="J898" s="16">
        <f t="shared" si="305"/>
        <v>0</v>
      </c>
      <c r="K898" s="16">
        <f t="shared" si="305"/>
        <v>0</v>
      </c>
    </row>
    <row r="899" spans="1:11" ht="24">
      <c r="A899" s="27" t="s">
        <v>75</v>
      </c>
      <c r="B899" s="18" t="s">
        <v>245</v>
      </c>
      <c r="C899" s="18" t="s">
        <v>329</v>
      </c>
      <c r="D899" s="36" t="s">
        <v>550</v>
      </c>
      <c r="E899" s="18" t="s">
        <v>76</v>
      </c>
      <c r="F899" s="18"/>
      <c r="G899" s="16">
        <f t="shared" si="305"/>
        <v>150</v>
      </c>
      <c r="H899" s="16"/>
      <c r="I899" s="20">
        <f t="shared" si="290"/>
        <v>150</v>
      </c>
      <c r="J899" s="16">
        <f t="shared" si="305"/>
        <v>0</v>
      </c>
      <c r="K899" s="16">
        <f t="shared" si="305"/>
        <v>0</v>
      </c>
    </row>
    <row r="900" spans="1:11">
      <c r="A900" s="27" t="s">
        <v>16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 t="s">
        <v>17</v>
      </c>
      <c r="G900" s="160">
        <v>150</v>
      </c>
      <c r="H900" s="160"/>
      <c r="I900" s="20">
        <f t="shared" si="290"/>
        <v>150</v>
      </c>
      <c r="J900" s="22"/>
      <c r="K900" s="22"/>
    </row>
    <row r="901" spans="1:11" ht="36" hidden="1">
      <c r="A901" s="17" t="s">
        <v>336</v>
      </c>
      <c r="B901" s="18" t="s">
        <v>245</v>
      </c>
      <c r="C901" s="18" t="s">
        <v>329</v>
      </c>
      <c r="D901" s="36" t="s">
        <v>337</v>
      </c>
      <c r="E901" s="14"/>
      <c r="F901" s="14"/>
      <c r="G901" s="16">
        <f t="shared" ref="G901:J903" si="306">G902</f>
        <v>0</v>
      </c>
      <c r="H901" s="16"/>
      <c r="I901" s="20">
        <f t="shared" si="290"/>
        <v>0</v>
      </c>
      <c r="J901" s="16">
        <f t="shared" si="306"/>
        <v>0</v>
      </c>
      <c r="K901" s="26"/>
    </row>
    <row r="902" spans="1:11" ht="24" hidden="1">
      <c r="A902" s="27" t="s">
        <v>73</v>
      </c>
      <c r="B902" s="18" t="s">
        <v>245</v>
      </c>
      <c r="C902" s="18" t="s">
        <v>329</v>
      </c>
      <c r="D902" s="36" t="s">
        <v>337</v>
      </c>
      <c r="E902" s="18" t="s">
        <v>74</v>
      </c>
      <c r="F902" s="18"/>
      <c r="G902" s="16">
        <f t="shared" si="306"/>
        <v>0</v>
      </c>
      <c r="H902" s="16"/>
      <c r="I902" s="20">
        <f t="shared" si="290"/>
        <v>0</v>
      </c>
      <c r="J902" s="16">
        <f t="shared" si="306"/>
        <v>0</v>
      </c>
      <c r="K902" s="26"/>
    </row>
    <row r="903" spans="1:11" ht="24" hidden="1">
      <c r="A903" s="27" t="s">
        <v>75</v>
      </c>
      <c r="B903" s="18" t="s">
        <v>245</v>
      </c>
      <c r="C903" s="18" t="s">
        <v>329</v>
      </c>
      <c r="D903" s="36" t="s">
        <v>337</v>
      </c>
      <c r="E903" s="18" t="s">
        <v>76</v>
      </c>
      <c r="F903" s="18"/>
      <c r="G903" s="16">
        <f t="shared" si="306"/>
        <v>0</v>
      </c>
      <c r="H903" s="16"/>
      <c r="I903" s="20">
        <f t="shared" si="290"/>
        <v>0</v>
      </c>
      <c r="J903" s="16">
        <f t="shared" si="306"/>
        <v>0</v>
      </c>
      <c r="K903" s="26"/>
    </row>
    <row r="904" spans="1:11" hidden="1">
      <c r="A904" s="27" t="s">
        <v>18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 t="s">
        <v>10</v>
      </c>
      <c r="G904" s="19"/>
      <c r="H904" s="19"/>
      <c r="I904" s="20">
        <f t="shared" si="290"/>
        <v>0</v>
      </c>
      <c r="J904" s="20"/>
      <c r="K904" s="26"/>
    </row>
    <row r="905" spans="1:11" ht="12" customHeight="1">
      <c r="A905" s="34" t="s">
        <v>338</v>
      </c>
      <c r="B905" s="18" t="s">
        <v>245</v>
      </c>
      <c r="C905" s="18" t="s">
        <v>329</v>
      </c>
      <c r="D905" s="31" t="s">
        <v>339</v>
      </c>
      <c r="E905" s="18"/>
      <c r="F905" s="18"/>
      <c r="G905" s="16">
        <f>G907</f>
        <v>862.4</v>
      </c>
      <c r="H905" s="16">
        <f>H907</f>
        <v>163.6</v>
      </c>
      <c r="I905" s="20">
        <f t="shared" si="290"/>
        <v>1026</v>
      </c>
      <c r="J905" s="16">
        <f t="shared" ref="G905:K908" si="307">J906</f>
        <v>0</v>
      </c>
      <c r="K905" s="16">
        <f t="shared" si="307"/>
        <v>0</v>
      </c>
    </row>
    <row r="906" spans="1:11" ht="23.25" customHeight="1">
      <c r="A906" s="17" t="s">
        <v>44</v>
      </c>
      <c r="B906" s="18" t="s">
        <v>245</v>
      </c>
      <c r="C906" s="18" t="s">
        <v>329</v>
      </c>
      <c r="D906" s="31" t="s">
        <v>339</v>
      </c>
      <c r="E906" s="18" t="s">
        <v>45</v>
      </c>
      <c r="F906" s="18"/>
      <c r="G906" s="16"/>
      <c r="H906" s="16"/>
      <c r="I906" s="20">
        <f t="shared" si="290"/>
        <v>0</v>
      </c>
      <c r="J906" s="16">
        <f t="shared" si="307"/>
        <v>0</v>
      </c>
      <c r="K906" s="16">
        <f t="shared" si="307"/>
        <v>0</v>
      </c>
    </row>
    <row r="907" spans="1:11" ht="36.75" customHeight="1">
      <c r="A907" s="49" t="s">
        <v>308</v>
      </c>
      <c r="B907" s="18" t="s">
        <v>245</v>
      </c>
      <c r="C907" s="18" t="s">
        <v>329</v>
      </c>
      <c r="D907" s="31" t="s">
        <v>339</v>
      </c>
      <c r="E907" s="18" t="s">
        <v>256</v>
      </c>
      <c r="F907" s="18"/>
      <c r="G907" s="16">
        <f t="shared" si="307"/>
        <v>862.4</v>
      </c>
      <c r="H907" s="16">
        <f t="shared" si="307"/>
        <v>163.6</v>
      </c>
      <c r="I907" s="20">
        <f t="shared" si="290"/>
        <v>1026</v>
      </c>
      <c r="J907" s="16">
        <f t="shared" si="307"/>
        <v>0</v>
      </c>
      <c r="K907" s="16">
        <f t="shared" si="307"/>
        <v>0</v>
      </c>
    </row>
    <row r="908" spans="1:11" ht="15.75" customHeight="1">
      <c r="A908" s="49" t="s">
        <v>257</v>
      </c>
      <c r="B908" s="18" t="s">
        <v>245</v>
      </c>
      <c r="C908" s="18" t="s">
        <v>329</v>
      </c>
      <c r="D908" s="31" t="s">
        <v>339</v>
      </c>
      <c r="E908" s="18" t="s">
        <v>258</v>
      </c>
      <c r="F908" s="18"/>
      <c r="G908" s="16">
        <f t="shared" si="307"/>
        <v>862.4</v>
      </c>
      <c r="H908" s="16">
        <f t="shared" si="307"/>
        <v>163.6</v>
      </c>
      <c r="I908" s="20">
        <f t="shared" si="290"/>
        <v>1026</v>
      </c>
      <c r="J908" s="16">
        <f t="shared" si="307"/>
        <v>0</v>
      </c>
      <c r="K908" s="16">
        <f t="shared" si="307"/>
        <v>0</v>
      </c>
    </row>
    <row r="909" spans="1:11">
      <c r="A909" s="49" t="s">
        <v>16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 t="s">
        <v>17</v>
      </c>
      <c r="G909" s="79">
        <v>862.4</v>
      </c>
      <c r="H909" s="79">
        <v>163.6</v>
      </c>
      <c r="I909" s="20">
        <f t="shared" si="290"/>
        <v>1026</v>
      </c>
      <c r="J909" s="20"/>
      <c r="K909" s="19"/>
    </row>
    <row r="910" spans="1:11" ht="38.25" customHeight="1">
      <c r="A910" s="149" t="s">
        <v>542</v>
      </c>
      <c r="B910" s="14" t="s">
        <v>245</v>
      </c>
      <c r="C910" s="14" t="s">
        <v>329</v>
      </c>
      <c r="D910" s="150" t="s">
        <v>544</v>
      </c>
      <c r="E910" s="14"/>
      <c r="F910" s="14"/>
      <c r="G910" s="15">
        <f>G911+G916+G922</f>
        <v>84</v>
      </c>
      <c r="H910" s="15"/>
      <c r="I910" s="12">
        <f t="shared" si="290"/>
        <v>84</v>
      </c>
      <c r="J910" s="15">
        <f t="shared" ref="J910:K910" si="308">J911+J916+J922</f>
        <v>90</v>
      </c>
      <c r="K910" s="15">
        <f t="shared" si="308"/>
        <v>0</v>
      </c>
    </row>
    <row r="911" spans="1:11" ht="38.25">
      <c r="A911" s="51" t="s">
        <v>543</v>
      </c>
      <c r="B911" s="14" t="s">
        <v>245</v>
      </c>
      <c r="C911" s="14" t="s">
        <v>329</v>
      </c>
      <c r="D911" s="150" t="s">
        <v>545</v>
      </c>
      <c r="E911" s="14"/>
      <c r="F911" s="14"/>
      <c r="G911" s="15">
        <f>G912</f>
        <v>10</v>
      </c>
      <c r="H911" s="15"/>
      <c r="I911" s="12">
        <f t="shared" si="290"/>
        <v>10</v>
      </c>
      <c r="J911" s="15">
        <f t="shared" ref="J911:K911" si="309">J912</f>
        <v>12</v>
      </c>
      <c r="K911" s="15">
        <f t="shared" si="309"/>
        <v>0</v>
      </c>
    </row>
    <row r="912" spans="1:11">
      <c r="A912" s="87" t="s">
        <v>133</v>
      </c>
      <c r="B912" s="18" t="s">
        <v>245</v>
      </c>
      <c r="C912" s="18" t="s">
        <v>329</v>
      </c>
      <c r="D912" s="45" t="s">
        <v>551</v>
      </c>
      <c r="E912" s="18"/>
      <c r="F912" s="18"/>
      <c r="G912" s="16">
        <f t="shared" ref="G912:K914" si="310">G913</f>
        <v>10</v>
      </c>
      <c r="H912" s="16"/>
      <c r="I912" s="20">
        <f t="shared" si="290"/>
        <v>10</v>
      </c>
      <c r="J912" s="16">
        <f t="shared" si="310"/>
        <v>12</v>
      </c>
      <c r="K912" s="16">
        <f t="shared" si="310"/>
        <v>0</v>
      </c>
    </row>
    <row r="913" spans="1:11" ht="24">
      <c r="A913" s="17" t="s">
        <v>44</v>
      </c>
      <c r="B913" s="18" t="s">
        <v>245</v>
      </c>
      <c r="C913" s="18" t="s">
        <v>329</v>
      </c>
      <c r="D913" s="45" t="s">
        <v>551</v>
      </c>
      <c r="E913" s="18" t="s">
        <v>45</v>
      </c>
      <c r="F913" s="18"/>
      <c r="G913" s="16">
        <f t="shared" si="310"/>
        <v>10</v>
      </c>
      <c r="H913" s="16"/>
      <c r="I913" s="20">
        <f t="shared" si="290"/>
        <v>10</v>
      </c>
      <c r="J913" s="16">
        <f t="shared" si="310"/>
        <v>12</v>
      </c>
      <c r="K913" s="16">
        <f t="shared" si="310"/>
        <v>0</v>
      </c>
    </row>
    <row r="914" spans="1:11" ht="36">
      <c r="A914" s="17" t="s">
        <v>46</v>
      </c>
      <c r="B914" s="18" t="s">
        <v>245</v>
      </c>
      <c r="C914" s="18" t="s">
        <v>329</v>
      </c>
      <c r="D914" s="45" t="s">
        <v>551</v>
      </c>
      <c r="E914" s="18" t="s">
        <v>53</v>
      </c>
      <c r="F914" s="18"/>
      <c r="G914" s="16">
        <f t="shared" si="310"/>
        <v>10</v>
      </c>
      <c r="H914" s="16"/>
      <c r="I914" s="20">
        <f t="shared" si="290"/>
        <v>10</v>
      </c>
      <c r="J914" s="16">
        <f t="shared" si="310"/>
        <v>12</v>
      </c>
      <c r="K914" s="16">
        <f t="shared" si="310"/>
        <v>0</v>
      </c>
    </row>
    <row r="915" spans="1:11">
      <c r="A915" s="17" t="s">
        <v>16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 t="s">
        <v>17</v>
      </c>
      <c r="G915" s="16">
        <v>10</v>
      </c>
      <c r="H915" s="16"/>
      <c r="I915" s="20">
        <f t="shared" si="290"/>
        <v>10</v>
      </c>
      <c r="J915" s="16">
        <v>12</v>
      </c>
      <c r="K915" s="19"/>
    </row>
    <row r="916" spans="1:11" ht="38.25">
      <c r="A916" s="51" t="s">
        <v>546</v>
      </c>
      <c r="B916" s="18" t="s">
        <v>245</v>
      </c>
      <c r="C916" s="18" t="s">
        <v>329</v>
      </c>
      <c r="D916" s="45" t="s">
        <v>547</v>
      </c>
      <c r="E916" s="14"/>
      <c r="F916" s="14"/>
      <c r="G916" s="15">
        <f t="shared" ref="G916:K920" si="311">G917</f>
        <v>64</v>
      </c>
      <c r="H916" s="15"/>
      <c r="I916" s="12">
        <f t="shared" si="290"/>
        <v>64</v>
      </c>
      <c r="J916" s="15">
        <f t="shared" si="311"/>
        <v>66</v>
      </c>
      <c r="K916" s="15">
        <f t="shared" si="311"/>
        <v>0</v>
      </c>
    </row>
    <row r="917" spans="1:11" ht="23.25" customHeight="1">
      <c r="A917" s="87" t="s">
        <v>340</v>
      </c>
      <c r="B917" s="18" t="s">
        <v>245</v>
      </c>
      <c r="C917" s="18" t="s">
        <v>329</v>
      </c>
      <c r="D917" s="45" t="s">
        <v>553</v>
      </c>
      <c r="E917" s="18"/>
      <c r="F917" s="18"/>
      <c r="G917" s="16">
        <f t="shared" si="311"/>
        <v>64</v>
      </c>
      <c r="H917" s="16"/>
      <c r="I917" s="20">
        <f t="shared" si="290"/>
        <v>64</v>
      </c>
      <c r="J917" s="16">
        <f t="shared" si="311"/>
        <v>66</v>
      </c>
      <c r="K917" s="16">
        <f t="shared" si="311"/>
        <v>0</v>
      </c>
    </row>
    <row r="918" spans="1:11">
      <c r="A918" s="87" t="s">
        <v>133</v>
      </c>
      <c r="B918" s="18" t="s">
        <v>245</v>
      </c>
      <c r="C918" s="18" t="s">
        <v>329</v>
      </c>
      <c r="D918" s="45" t="s">
        <v>552</v>
      </c>
      <c r="E918" s="18"/>
      <c r="F918" s="18"/>
      <c r="G918" s="16">
        <f t="shared" si="311"/>
        <v>64</v>
      </c>
      <c r="H918" s="16"/>
      <c r="I918" s="20">
        <f t="shared" si="290"/>
        <v>64</v>
      </c>
      <c r="J918" s="16">
        <f t="shared" si="311"/>
        <v>66</v>
      </c>
      <c r="K918" s="16">
        <f t="shared" si="311"/>
        <v>0</v>
      </c>
    </row>
    <row r="919" spans="1:11" ht="28.5" customHeight="1">
      <c r="A919" s="17" t="s">
        <v>44</v>
      </c>
      <c r="B919" s="18" t="s">
        <v>245</v>
      </c>
      <c r="C919" s="18" t="s">
        <v>329</v>
      </c>
      <c r="D919" s="45" t="s">
        <v>552</v>
      </c>
      <c r="E919" s="18" t="s">
        <v>45</v>
      </c>
      <c r="F919" s="18"/>
      <c r="G919" s="16">
        <f t="shared" si="311"/>
        <v>64</v>
      </c>
      <c r="H919" s="16"/>
      <c r="I919" s="20">
        <f t="shared" si="290"/>
        <v>64</v>
      </c>
      <c r="J919" s="16">
        <f t="shared" si="311"/>
        <v>66</v>
      </c>
      <c r="K919" s="16">
        <f t="shared" si="311"/>
        <v>0</v>
      </c>
    </row>
    <row r="920" spans="1:11" ht="36">
      <c r="A920" s="17" t="s">
        <v>46</v>
      </c>
      <c r="B920" s="18" t="s">
        <v>245</v>
      </c>
      <c r="C920" s="18" t="s">
        <v>329</v>
      </c>
      <c r="D920" s="45" t="s">
        <v>552</v>
      </c>
      <c r="E920" s="18" t="s">
        <v>53</v>
      </c>
      <c r="F920" s="18"/>
      <c r="G920" s="16">
        <f t="shared" si="311"/>
        <v>64</v>
      </c>
      <c r="H920" s="16"/>
      <c r="I920" s="20">
        <f t="shared" si="290"/>
        <v>64</v>
      </c>
      <c r="J920" s="16">
        <f t="shared" si="311"/>
        <v>66</v>
      </c>
      <c r="K920" s="16">
        <f t="shared" si="311"/>
        <v>0</v>
      </c>
    </row>
    <row r="921" spans="1:11">
      <c r="A921" s="17" t="s">
        <v>16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 t="s">
        <v>17</v>
      </c>
      <c r="G921" s="16">
        <v>64</v>
      </c>
      <c r="H921" s="16"/>
      <c r="I921" s="20">
        <f t="shared" si="290"/>
        <v>64</v>
      </c>
      <c r="J921" s="16">
        <v>66</v>
      </c>
      <c r="K921" s="19"/>
    </row>
    <row r="922" spans="1:11" ht="47.25" customHeight="1">
      <c r="A922" s="51" t="s">
        <v>576</v>
      </c>
      <c r="B922" s="18" t="s">
        <v>245</v>
      </c>
      <c r="C922" s="18" t="s">
        <v>329</v>
      </c>
      <c r="D922" s="45" t="s">
        <v>548</v>
      </c>
      <c r="E922" s="14"/>
      <c r="F922" s="14"/>
      <c r="G922" s="15">
        <f t="shared" ref="G922:K926" si="312">G923</f>
        <v>10</v>
      </c>
      <c r="H922" s="15"/>
      <c r="I922" s="12">
        <f t="shared" si="290"/>
        <v>10</v>
      </c>
      <c r="J922" s="15">
        <f t="shared" si="312"/>
        <v>12</v>
      </c>
      <c r="K922" s="15">
        <f t="shared" si="312"/>
        <v>0</v>
      </c>
    </row>
    <row r="923" spans="1:11" ht="40.5" customHeight="1">
      <c r="A923" s="103" t="s">
        <v>341</v>
      </c>
      <c r="B923" s="18" t="s">
        <v>245</v>
      </c>
      <c r="C923" s="18" t="s">
        <v>329</v>
      </c>
      <c r="D923" s="45" t="s">
        <v>549</v>
      </c>
      <c r="E923" s="18"/>
      <c r="F923" s="18"/>
      <c r="G923" s="16">
        <f t="shared" si="312"/>
        <v>10</v>
      </c>
      <c r="H923" s="16"/>
      <c r="I923" s="20">
        <f t="shared" si="290"/>
        <v>10</v>
      </c>
      <c r="J923" s="16">
        <f t="shared" si="312"/>
        <v>12</v>
      </c>
      <c r="K923" s="16">
        <f t="shared" si="312"/>
        <v>0</v>
      </c>
    </row>
    <row r="924" spans="1:11">
      <c r="A924" s="87" t="s">
        <v>133</v>
      </c>
      <c r="B924" s="18" t="s">
        <v>245</v>
      </c>
      <c r="C924" s="18" t="s">
        <v>329</v>
      </c>
      <c r="D924" s="45" t="s">
        <v>554</v>
      </c>
      <c r="E924" s="18"/>
      <c r="F924" s="18"/>
      <c r="G924" s="16">
        <f t="shared" si="312"/>
        <v>10</v>
      </c>
      <c r="H924" s="16"/>
      <c r="I924" s="20">
        <f t="shared" si="290"/>
        <v>10</v>
      </c>
      <c r="J924" s="16">
        <f t="shared" si="312"/>
        <v>12</v>
      </c>
      <c r="K924" s="16">
        <f t="shared" si="312"/>
        <v>0</v>
      </c>
    </row>
    <row r="925" spans="1:11" ht="24">
      <c r="A925" s="17" t="s">
        <v>44</v>
      </c>
      <c r="B925" s="18" t="s">
        <v>245</v>
      </c>
      <c r="C925" s="18" t="s">
        <v>329</v>
      </c>
      <c r="D925" s="45" t="s">
        <v>554</v>
      </c>
      <c r="E925" s="18" t="s">
        <v>45</v>
      </c>
      <c r="F925" s="18"/>
      <c r="G925" s="16">
        <f t="shared" si="312"/>
        <v>10</v>
      </c>
      <c r="H925" s="16"/>
      <c r="I925" s="20">
        <f t="shared" ref="I925:I988" si="313">G925+H925</f>
        <v>10</v>
      </c>
      <c r="J925" s="16">
        <f t="shared" si="312"/>
        <v>12</v>
      </c>
      <c r="K925" s="16">
        <f t="shared" si="312"/>
        <v>0</v>
      </c>
    </row>
    <row r="926" spans="1:11" ht="36">
      <c r="A926" s="17" t="s">
        <v>46</v>
      </c>
      <c r="B926" s="18" t="s">
        <v>245</v>
      </c>
      <c r="C926" s="18" t="s">
        <v>329</v>
      </c>
      <c r="D926" s="45" t="s">
        <v>554</v>
      </c>
      <c r="E926" s="18" t="s">
        <v>53</v>
      </c>
      <c r="F926" s="18"/>
      <c r="G926" s="16">
        <f t="shared" si="312"/>
        <v>10</v>
      </c>
      <c r="H926" s="16"/>
      <c r="I926" s="20">
        <f t="shared" si="313"/>
        <v>10</v>
      </c>
      <c r="J926" s="16">
        <f t="shared" si="312"/>
        <v>12</v>
      </c>
      <c r="K926" s="16">
        <f t="shared" si="312"/>
        <v>0</v>
      </c>
    </row>
    <row r="927" spans="1:11">
      <c r="A927" s="17" t="s">
        <v>16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 t="s">
        <v>17</v>
      </c>
      <c r="G927" s="16">
        <v>10</v>
      </c>
      <c r="H927" s="16"/>
      <c r="I927" s="20">
        <f t="shared" si="313"/>
        <v>10</v>
      </c>
      <c r="J927" s="16">
        <v>12</v>
      </c>
      <c r="K927" s="19"/>
    </row>
    <row r="928" spans="1:11" ht="36" hidden="1">
      <c r="A928" s="86" t="s">
        <v>342</v>
      </c>
      <c r="B928" s="14" t="s">
        <v>245</v>
      </c>
      <c r="C928" s="14" t="s">
        <v>329</v>
      </c>
      <c r="D928" s="40" t="s">
        <v>343</v>
      </c>
      <c r="E928" s="14"/>
      <c r="F928" s="14"/>
      <c r="G928" s="16">
        <f t="shared" ref="G928:J932" si="314">G929</f>
        <v>0</v>
      </c>
      <c r="H928" s="16"/>
      <c r="I928" s="20">
        <f t="shared" si="313"/>
        <v>0</v>
      </c>
      <c r="J928" s="16">
        <f t="shared" si="314"/>
        <v>0</v>
      </c>
      <c r="K928" s="26"/>
    </row>
    <row r="929" spans="1:11" ht="48" hidden="1">
      <c r="A929" s="70" t="s">
        <v>344</v>
      </c>
      <c r="B929" s="18" t="s">
        <v>245</v>
      </c>
      <c r="C929" s="18" t="s">
        <v>329</v>
      </c>
      <c r="D929" s="42" t="s">
        <v>345</v>
      </c>
      <c r="E929" s="18"/>
      <c r="F929" s="18"/>
      <c r="G929" s="16">
        <f t="shared" si="314"/>
        <v>0</v>
      </c>
      <c r="H929" s="16"/>
      <c r="I929" s="20">
        <f t="shared" si="313"/>
        <v>0</v>
      </c>
      <c r="J929" s="16">
        <f t="shared" si="314"/>
        <v>0</v>
      </c>
      <c r="K929" s="26"/>
    </row>
    <row r="930" spans="1:11" hidden="1">
      <c r="A930" s="70" t="s">
        <v>133</v>
      </c>
      <c r="B930" s="18" t="s">
        <v>245</v>
      </c>
      <c r="C930" s="18" t="s">
        <v>329</v>
      </c>
      <c r="D930" s="42" t="s">
        <v>346</v>
      </c>
      <c r="E930" s="18"/>
      <c r="F930" s="18"/>
      <c r="G930" s="16">
        <f t="shared" si="314"/>
        <v>0</v>
      </c>
      <c r="H930" s="16"/>
      <c r="I930" s="20">
        <f t="shared" si="313"/>
        <v>0</v>
      </c>
      <c r="J930" s="16">
        <f t="shared" si="314"/>
        <v>0</v>
      </c>
      <c r="K930" s="26"/>
    </row>
    <row r="931" spans="1:11" ht="36" hidden="1">
      <c r="A931" s="49" t="s">
        <v>308</v>
      </c>
      <c r="B931" s="18" t="s">
        <v>245</v>
      </c>
      <c r="C931" s="18" t="s">
        <v>329</v>
      </c>
      <c r="D931" s="42" t="s">
        <v>346</v>
      </c>
      <c r="E931" s="18" t="s">
        <v>256</v>
      </c>
      <c r="F931" s="18"/>
      <c r="G931" s="16">
        <f t="shared" si="314"/>
        <v>0</v>
      </c>
      <c r="H931" s="16"/>
      <c r="I931" s="20">
        <f t="shared" si="313"/>
        <v>0</v>
      </c>
      <c r="J931" s="16">
        <f t="shared" si="314"/>
        <v>0</v>
      </c>
      <c r="K931" s="26"/>
    </row>
    <row r="932" spans="1:11" hidden="1">
      <c r="A932" s="49" t="s">
        <v>257</v>
      </c>
      <c r="B932" s="18" t="s">
        <v>245</v>
      </c>
      <c r="C932" s="18" t="s">
        <v>329</v>
      </c>
      <c r="D932" s="42" t="s">
        <v>346</v>
      </c>
      <c r="E932" s="18" t="s">
        <v>258</v>
      </c>
      <c r="F932" s="18"/>
      <c r="G932" s="16">
        <f t="shared" si="314"/>
        <v>0</v>
      </c>
      <c r="H932" s="16"/>
      <c r="I932" s="20">
        <f t="shared" si="313"/>
        <v>0</v>
      </c>
      <c r="J932" s="16">
        <f t="shared" si="314"/>
        <v>0</v>
      </c>
      <c r="K932" s="26"/>
    </row>
    <row r="933" spans="1:11" hidden="1">
      <c r="A933" s="49" t="s">
        <v>577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 t="s">
        <v>17</v>
      </c>
      <c r="G933" s="16"/>
      <c r="H933" s="16"/>
      <c r="I933" s="20">
        <f t="shared" si="313"/>
        <v>0</v>
      </c>
      <c r="J933" s="16"/>
      <c r="K933" s="26"/>
    </row>
    <row r="934" spans="1:11" ht="33.75" customHeight="1">
      <c r="A934" s="86" t="s">
        <v>342</v>
      </c>
      <c r="B934" s="14" t="s">
        <v>245</v>
      </c>
      <c r="C934" s="14" t="s">
        <v>329</v>
      </c>
      <c r="D934" s="40" t="s">
        <v>347</v>
      </c>
      <c r="E934" s="14"/>
      <c r="F934" s="14"/>
      <c r="G934" s="16">
        <f t="shared" ref="G934:K938" si="315">G935</f>
        <v>59.8</v>
      </c>
      <c r="H934" s="16"/>
      <c r="I934" s="20">
        <f t="shared" si="313"/>
        <v>59.8</v>
      </c>
      <c r="J934" s="16">
        <f t="shared" si="315"/>
        <v>0</v>
      </c>
      <c r="K934" s="16">
        <f t="shared" si="315"/>
        <v>0</v>
      </c>
    </row>
    <row r="935" spans="1:11" ht="47.25" customHeight="1">
      <c r="A935" s="70" t="s">
        <v>348</v>
      </c>
      <c r="B935" s="18" t="s">
        <v>245</v>
      </c>
      <c r="C935" s="18" t="s">
        <v>329</v>
      </c>
      <c r="D935" s="42" t="s">
        <v>349</v>
      </c>
      <c r="E935" s="18"/>
      <c r="F935" s="18"/>
      <c r="G935" s="16">
        <f t="shared" si="315"/>
        <v>59.8</v>
      </c>
      <c r="H935" s="16"/>
      <c r="I935" s="20">
        <f t="shared" si="313"/>
        <v>59.8</v>
      </c>
      <c r="J935" s="16">
        <f t="shared" si="315"/>
        <v>0</v>
      </c>
      <c r="K935" s="16">
        <f t="shared" si="315"/>
        <v>0</v>
      </c>
    </row>
    <row r="936" spans="1:11" ht="13.5" customHeight="1">
      <c r="A936" s="70" t="s">
        <v>133</v>
      </c>
      <c r="B936" s="18" t="s">
        <v>245</v>
      </c>
      <c r="C936" s="18" t="s">
        <v>329</v>
      </c>
      <c r="D936" s="42" t="s">
        <v>350</v>
      </c>
      <c r="E936" s="18"/>
      <c r="F936" s="18"/>
      <c r="G936" s="16">
        <f t="shared" si="315"/>
        <v>59.8</v>
      </c>
      <c r="H936" s="16"/>
      <c r="I936" s="20">
        <f t="shared" si="313"/>
        <v>59.8</v>
      </c>
      <c r="J936" s="16">
        <f t="shared" si="315"/>
        <v>0</v>
      </c>
      <c r="K936" s="16">
        <f t="shared" si="315"/>
        <v>0</v>
      </c>
    </row>
    <row r="937" spans="1:11" ht="33.75" customHeight="1">
      <c r="A937" s="49" t="s">
        <v>308</v>
      </c>
      <c r="B937" s="18" t="s">
        <v>245</v>
      </c>
      <c r="C937" s="18" t="s">
        <v>329</v>
      </c>
      <c r="D937" s="42" t="s">
        <v>350</v>
      </c>
      <c r="E937" s="18" t="s">
        <v>256</v>
      </c>
      <c r="F937" s="18"/>
      <c r="G937" s="16">
        <f t="shared" si="315"/>
        <v>59.8</v>
      </c>
      <c r="H937" s="16"/>
      <c r="I937" s="20">
        <f t="shared" si="313"/>
        <v>59.8</v>
      </c>
      <c r="J937" s="16">
        <f t="shared" si="315"/>
        <v>0</v>
      </c>
      <c r="K937" s="16">
        <f t="shared" si="315"/>
        <v>0</v>
      </c>
    </row>
    <row r="938" spans="1:11" ht="16.5" customHeight="1">
      <c r="A938" s="49" t="s">
        <v>257</v>
      </c>
      <c r="B938" s="18" t="s">
        <v>245</v>
      </c>
      <c r="C938" s="18" t="s">
        <v>329</v>
      </c>
      <c r="D938" s="42" t="s">
        <v>350</v>
      </c>
      <c r="E938" s="18" t="s">
        <v>258</v>
      </c>
      <c r="F938" s="18"/>
      <c r="G938" s="16">
        <f t="shared" si="315"/>
        <v>59.8</v>
      </c>
      <c r="H938" s="16"/>
      <c r="I938" s="20">
        <f t="shared" si="313"/>
        <v>59.8</v>
      </c>
      <c r="J938" s="16">
        <f t="shared" si="315"/>
        <v>0</v>
      </c>
      <c r="K938" s="16">
        <f t="shared" si="315"/>
        <v>0</v>
      </c>
    </row>
    <row r="939" spans="1:11">
      <c r="A939" s="49" t="s">
        <v>577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 t="s">
        <v>17</v>
      </c>
      <c r="G939" s="129">
        <v>59.8</v>
      </c>
      <c r="H939" s="129"/>
      <c r="I939" s="20">
        <f t="shared" si="313"/>
        <v>59.8</v>
      </c>
      <c r="J939" s="22"/>
      <c r="K939" s="22"/>
    </row>
    <row r="940" spans="1:11" ht="25.5">
      <c r="A940" s="55" t="s">
        <v>25</v>
      </c>
      <c r="B940" s="24" t="s">
        <v>245</v>
      </c>
      <c r="C940" s="24" t="s">
        <v>329</v>
      </c>
      <c r="D940" s="45" t="s">
        <v>26</v>
      </c>
      <c r="E940" s="24"/>
      <c r="F940" s="24"/>
      <c r="G940" s="129">
        <f>G941+G949</f>
        <v>0</v>
      </c>
      <c r="H940" s="129"/>
      <c r="I940" s="20">
        <f t="shared" si="313"/>
        <v>0</v>
      </c>
      <c r="J940" s="129">
        <f t="shared" ref="J940:K940" si="316">J941+J949</f>
        <v>1012.4</v>
      </c>
      <c r="K940" s="129">
        <f t="shared" si="316"/>
        <v>1012.4</v>
      </c>
    </row>
    <row r="941" spans="1:11">
      <c r="A941" s="23" t="s">
        <v>335</v>
      </c>
      <c r="B941" s="18" t="s">
        <v>245</v>
      </c>
      <c r="C941" s="18" t="s">
        <v>329</v>
      </c>
      <c r="D941" s="36" t="s">
        <v>606</v>
      </c>
      <c r="E941" s="14"/>
      <c r="F941" s="14"/>
      <c r="G941" s="129">
        <f>G942</f>
        <v>0</v>
      </c>
      <c r="H941" s="129"/>
      <c r="I941" s="20">
        <f t="shared" si="313"/>
        <v>0</v>
      </c>
      <c r="J941" s="129">
        <f t="shared" ref="J941:K943" si="317">J942</f>
        <v>150</v>
      </c>
      <c r="K941" s="129">
        <f t="shared" si="317"/>
        <v>150</v>
      </c>
    </row>
    <row r="942" spans="1:11" ht="24">
      <c r="A942" s="27" t="s">
        <v>73</v>
      </c>
      <c r="B942" s="18" t="s">
        <v>245</v>
      </c>
      <c r="C942" s="18" t="s">
        <v>329</v>
      </c>
      <c r="D942" s="36" t="s">
        <v>606</v>
      </c>
      <c r="E942" s="18" t="s">
        <v>74</v>
      </c>
      <c r="F942" s="18"/>
      <c r="G942" s="129">
        <f>G943</f>
        <v>0</v>
      </c>
      <c r="H942" s="129"/>
      <c r="I942" s="20">
        <f t="shared" si="313"/>
        <v>0</v>
      </c>
      <c r="J942" s="129">
        <f t="shared" si="317"/>
        <v>150</v>
      </c>
      <c r="K942" s="129">
        <f t="shared" si="317"/>
        <v>150</v>
      </c>
    </row>
    <row r="943" spans="1:11" ht="24">
      <c r="A943" s="27" t="s">
        <v>75</v>
      </c>
      <c r="B943" s="18" t="s">
        <v>245</v>
      </c>
      <c r="C943" s="18" t="s">
        <v>329</v>
      </c>
      <c r="D943" s="36" t="s">
        <v>606</v>
      </c>
      <c r="E943" s="18" t="s">
        <v>76</v>
      </c>
      <c r="F943" s="18"/>
      <c r="G943" s="129">
        <f>G944</f>
        <v>0</v>
      </c>
      <c r="H943" s="129"/>
      <c r="I943" s="20">
        <f t="shared" si="313"/>
        <v>0</v>
      </c>
      <c r="J943" s="129">
        <f t="shared" si="317"/>
        <v>150</v>
      </c>
      <c r="K943" s="129">
        <f t="shared" si="317"/>
        <v>150</v>
      </c>
    </row>
    <row r="944" spans="1:11">
      <c r="A944" s="27" t="s">
        <v>16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 t="s">
        <v>17</v>
      </c>
      <c r="G944" s="129"/>
      <c r="H944" s="129"/>
      <c r="I944" s="20">
        <f t="shared" si="313"/>
        <v>0</v>
      </c>
      <c r="J944" s="22">
        <v>150</v>
      </c>
      <c r="K944" s="22">
        <v>150</v>
      </c>
    </row>
    <row r="945" spans="1:11" ht="36" hidden="1">
      <c r="A945" s="17" t="s">
        <v>336</v>
      </c>
      <c r="B945" s="18" t="s">
        <v>245</v>
      </c>
      <c r="C945" s="18" t="s">
        <v>329</v>
      </c>
      <c r="D945" s="36" t="s">
        <v>337</v>
      </c>
      <c r="E945" s="14"/>
      <c r="F945" s="14"/>
      <c r="G945" s="129"/>
      <c r="H945" s="129"/>
      <c r="I945" s="20">
        <f t="shared" si="313"/>
        <v>0</v>
      </c>
      <c r="J945" s="22"/>
      <c r="K945" s="22"/>
    </row>
    <row r="946" spans="1:11" ht="24" hidden="1">
      <c r="A946" s="27" t="s">
        <v>73</v>
      </c>
      <c r="B946" s="18" t="s">
        <v>245</v>
      </c>
      <c r="C946" s="18" t="s">
        <v>329</v>
      </c>
      <c r="D946" s="36" t="s">
        <v>337</v>
      </c>
      <c r="E946" s="18" t="s">
        <v>74</v>
      </c>
      <c r="F946" s="18"/>
      <c r="G946" s="129"/>
      <c r="H946" s="129"/>
      <c r="I946" s="20">
        <f t="shared" si="313"/>
        <v>0</v>
      </c>
      <c r="J946" s="22"/>
      <c r="K946" s="22"/>
    </row>
    <row r="947" spans="1:11" ht="24" hidden="1">
      <c r="A947" s="27" t="s">
        <v>75</v>
      </c>
      <c r="B947" s="18" t="s">
        <v>245</v>
      </c>
      <c r="C947" s="18" t="s">
        <v>329</v>
      </c>
      <c r="D947" s="36" t="s">
        <v>337</v>
      </c>
      <c r="E947" s="18" t="s">
        <v>76</v>
      </c>
      <c r="F947" s="18"/>
      <c r="G947" s="129"/>
      <c r="H947" s="129"/>
      <c r="I947" s="20">
        <f t="shared" si="313"/>
        <v>0</v>
      </c>
      <c r="J947" s="22"/>
      <c r="K947" s="22"/>
    </row>
    <row r="948" spans="1:11" hidden="1">
      <c r="A948" s="27" t="s">
        <v>18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 t="s">
        <v>10</v>
      </c>
      <c r="G948" s="129"/>
      <c r="H948" s="129"/>
      <c r="I948" s="20">
        <f t="shared" si="313"/>
        <v>0</v>
      </c>
      <c r="J948" s="22"/>
      <c r="K948" s="22"/>
    </row>
    <row r="949" spans="1:11">
      <c r="A949" s="34" t="s">
        <v>338</v>
      </c>
      <c r="B949" s="18" t="s">
        <v>245</v>
      </c>
      <c r="C949" s="18" t="s">
        <v>329</v>
      </c>
      <c r="D949" s="31" t="s">
        <v>354</v>
      </c>
      <c r="E949" s="18"/>
      <c r="F949" s="18"/>
      <c r="G949" s="129">
        <f>G950</f>
        <v>0</v>
      </c>
      <c r="H949" s="129"/>
      <c r="I949" s="20">
        <f t="shared" si="313"/>
        <v>0</v>
      </c>
      <c r="J949" s="129">
        <f t="shared" ref="J949:K952" si="318">J950</f>
        <v>862.4</v>
      </c>
      <c r="K949" s="129">
        <f t="shared" si="318"/>
        <v>862.4</v>
      </c>
    </row>
    <row r="950" spans="1:11" ht="24">
      <c r="A950" s="17" t="s">
        <v>44</v>
      </c>
      <c r="B950" s="18" t="s">
        <v>245</v>
      </c>
      <c r="C950" s="18" t="s">
        <v>329</v>
      </c>
      <c r="D950" s="31" t="s">
        <v>354</v>
      </c>
      <c r="E950" s="18" t="s">
        <v>45</v>
      </c>
      <c r="F950" s="18"/>
      <c r="G950" s="129">
        <f>G951</f>
        <v>0</v>
      </c>
      <c r="H950" s="129"/>
      <c r="I950" s="20">
        <f t="shared" si="313"/>
        <v>0</v>
      </c>
      <c r="J950" s="129">
        <f t="shared" si="318"/>
        <v>862.4</v>
      </c>
      <c r="K950" s="129">
        <f t="shared" si="318"/>
        <v>862.4</v>
      </c>
    </row>
    <row r="951" spans="1:11" ht="36">
      <c r="A951" s="49" t="s">
        <v>308</v>
      </c>
      <c r="B951" s="18" t="s">
        <v>245</v>
      </c>
      <c r="C951" s="18" t="s">
        <v>329</v>
      </c>
      <c r="D951" s="31" t="s">
        <v>354</v>
      </c>
      <c r="E951" s="18" t="s">
        <v>256</v>
      </c>
      <c r="F951" s="18"/>
      <c r="G951" s="129">
        <f>G952</f>
        <v>0</v>
      </c>
      <c r="H951" s="129"/>
      <c r="I951" s="20">
        <f t="shared" si="313"/>
        <v>0</v>
      </c>
      <c r="J951" s="129">
        <f t="shared" si="318"/>
        <v>862.4</v>
      </c>
      <c r="K951" s="129">
        <f t="shared" si="318"/>
        <v>862.4</v>
      </c>
    </row>
    <row r="952" spans="1:11">
      <c r="A952" s="49" t="s">
        <v>257</v>
      </c>
      <c r="B952" s="18" t="s">
        <v>245</v>
      </c>
      <c r="C952" s="18" t="s">
        <v>329</v>
      </c>
      <c r="D952" s="31" t="s">
        <v>354</v>
      </c>
      <c r="E952" s="18" t="s">
        <v>258</v>
      </c>
      <c r="F952" s="18"/>
      <c r="G952" s="129">
        <f>G953</f>
        <v>0</v>
      </c>
      <c r="H952" s="129"/>
      <c r="I952" s="20">
        <f t="shared" si="313"/>
        <v>0</v>
      </c>
      <c r="J952" s="129">
        <f t="shared" si="318"/>
        <v>862.4</v>
      </c>
      <c r="K952" s="129">
        <f t="shared" si="318"/>
        <v>862.4</v>
      </c>
    </row>
    <row r="953" spans="1:11">
      <c r="A953" s="49" t="s">
        <v>16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 t="s">
        <v>17</v>
      </c>
      <c r="G953" s="129"/>
      <c r="H953" s="129"/>
      <c r="I953" s="20">
        <f t="shared" si="313"/>
        <v>0</v>
      </c>
      <c r="J953" s="22">
        <v>862.4</v>
      </c>
      <c r="K953" s="22">
        <v>862.4</v>
      </c>
    </row>
    <row r="954" spans="1:11" ht="14.25" customHeight="1">
      <c r="A954" s="13" t="s">
        <v>351</v>
      </c>
      <c r="B954" s="14" t="s">
        <v>245</v>
      </c>
      <c r="C954" s="14" t="s">
        <v>352</v>
      </c>
      <c r="D954" s="14"/>
      <c r="E954" s="14"/>
      <c r="F954" s="14"/>
      <c r="G954" s="15">
        <f t="shared" ref="G954:K954" si="319">G955</f>
        <v>4676.3999999999996</v>
      </c>
      <c r="H954" s="15"/>
      <c r="I954" s="12">
        <f t="shared" si="313"/>
        <v>4676.3999999999996</v>
      </c>
      <c r="J954" s="15">
        <f t="shared" si="319"/>
        <v>4676.3999999999996</v>
      </c>
      <c r="K954" s="15">
        <f t="shared" si="319"/>
        <v>4676.3999999999996</v>
      </c>
    </row>
    <row r="955" spans="1:11" ht="27" customHeight="1">
      <c r="A955" s="13" t="s">
        <v>25</v>
      </c>
      <c r="B955" s="14" t="s">
        <v>245</v>
      </c>
      <c r="C955" s="14" t="s">
        <v>352</v>
      </c>
      <c r="D955" s="14" t="s">
        <v>26</v>
      </c>
      <c r="E955" s="14"/>
      <c r="F955" s="14"/>
      <c r="G955" s="16">
        <f t="shared" ref="G955:J955" si="320">G960+G967+G956</f>
        <v>4676.3999999999996</v>
      </c>
      <c r="H955" s="16"/>
      <c r="I955" s="20">
        <f t="shared" si="313"/>
        <v>4676.3999999999996</v>
      </c>
      <c r="J955" s="16">
        <f t="shared" si="320"/>
        <v>4676.3999999999996</v>
      </c>
      <c r="K955" s="16">
        <f>K960+K967+K956</f>
        <v>4676.3999999999996</v>
      </c>
    </row>
    <row r="956" spans="1:11" ht="38.25" hidden="1">
      <c r="A956" s="23" t="s">
        <v>33</v>
      </c>
      <c r="B956" s="18" t="s">
        <v>245</v>
      </c>
      <c r="C956" s="18" t="s">
        <v>352</v>
      </c>
      <c r="D956" s="24" t="s">
        <v>34</v>
      </c>
      <c r="E956" s="24"/>
      <c r="F956" s="24"/>
      <c r="G956" s="16">
        <f t="shared" ref="G956:J958" si="321">G957</f>
        <v>0</v>
      </c>
      <c r="H956" s="16"/>
      <c r="I956" s="20">
        <f t="shared" si="313"/>
        <v>0</v>
      </c>
      <c r="J956" s="16">
        <f t="shared" si="321"/>
        <v>0</v>
      </c>
      <c r="K956" s="26"/>
    </row>
    <row r="957" spans="1:11" ht="76.5" hidden="1">
      <c r="A957" s="23" t="s">
        <v>29</v>
      </c>
      <c r="B957" s="18" t="s">
        <v>245</v>
      </c>
      <c r="C957" s="18" t="s">
        <v>352</v>
      </c>
      <c r="D957" s="24" t="s">
        <v>34</v>
      </c>
      <c r="E957" s="24" t="s">
        <v>30</v>
      </c>
      <c r="F957" s="24"/>
      <c r="G957" s="16">
        <f t="shared" si="321"/>
        <v>0</v>
      </c>
      <c r="H957" s="16"/>
      <c r="I957" s="20">
        <f t="shared" si="313"/>
        <v>0</v>
      </c>
      <c r="J957" s="16">
        <f t="shared" si="321"/>
        <v>0</v>
      </c>
      <c r="K957" s="26"/>
    </row>
    <row r="958" spans="1:11" ht="29.25" hidden="1" customHeight="1">
      <c r="A958" s="23" t="s">
        <v>31</v>
      </c>
      <c r="B958" s="18" t="s">
        <v>245</v>
      </c>
      <c r="C958" s="18" t="s">
        <v>352</v>
      </c>
      <c r="D958" s="24" t="s">
        <v>34</v>
      </c>
      <c r="E958" s="24" t="s">
        <v>32</v>
      </c>
      <c r="F958" s="24"/>
      <c r="G958" s="16">
        <f t="shared" si="321"/>
        <v>0</v>
      </c>
      <c r="H958" s="16"/>
      <c r="I958" s="20">
        <f t="shared" si="313"/>
        <v>0</v>
      </c>
      <c r="J958" s="16">
        <f t="shared" si="321"/>
        <v>0</v>
      </c>
      <c r="K958" s="26"/>
    </row>
    <row r="959" spans="1:11" hidden="1">
      <c r="A959" s="23" t="s">
        <v>19</v>
      </c>
      <c r="B959" s="18" t="s">
        <v>245</v>
      </c>
      <c r="C959" s="18" t="s">
        <v>352</v>
      </c>
      <c r="D959" s="24" t="s">
        <v>34</v>
      </c>
      <c r="E959" s="24" t="s">
        <v>32</v>
      </c>
      <c r="F959" s="24" t="s">
        <v>11</v>
      </c>
      <c r="G959" s="16"/>
      <c r="H959" s="16"/>
      <c r="I959" s="20">
        <f t="shared" si="313"/>
        <v>0</v>
      </c>
      <c r="J959" s="16"/>
      <c r="K959" s="26"/>
    </row>
    <row r="960" spans="1:11">
      <c r="A960" s="13" t="s">
        <v>37</v>
      </c>
      <c r="B960" s="14" t="s">
        <v>245</v>
      </c>
      <c r="C960" s="14" t="s">
        <v>352</v>
      </c>
      <c r="D960" s="14" t="s">
        <v>38</v>
      </c>
      <c r="E960" s="14"/>
      <c r="F960" s="14"/>
      <c r="G960" s="16">
        <f t="shared" ref="G960:K962" si="322">G961</f>
        <v>2673</v>
      </c>
      <c r="H960" s="16"/>
      <c r="I960" s="20">
        <f t="shared" si="313"/>
        <v>2673</v>
      </c>
      <c r="J960" s="16">
        <f t="shared" si="322"/>
        <v>2673</v>
      </c>
      <c r="K960" s="16">
        <f t="shared" si="322"/>
        <v>2673</v>
      </c>
    </row>
    <row r="961" spans="1:14" ht="72.75" customHeight="1">
      <c r="A961" s="17" t="s">
        <v>29</v>
      </c>
      <c r="B961" s="18" t="s">
        <v>245</v>
      </c>
      <c r="C961" s="18" t="s">
        <v>352</v>
      </c>
      <c r="D961" s="18" t="s">
        <v>38</v>
      </c>
      <c r="E961" s="18" t="s">
        <v>30</v>
      </c>
      <c r="F961" s="18"/>
      <c r="G961" s="16">
        <f t="shared" si="322"/>
        <v>2673</v>
      </c>
      <c r="H961" s="16"/>
      <c r="I961" s="20">
        <f t="shared" si="313"/>
        <v>2673</v>
      </c>
      <c r="J961" s="16">
        <f t="shared" si="322"/>
        <v>2673</v>
      </c>
      <c r="K961" s="16">
        <f t="shared" si="322"/>
        <v>2673</v>
      </c>
    </row>
    <row r="962" spans="1:14" ht="26.25" customHeight="1">
      <c r="A962" s="17" t="s">
        <v>31</v>
      </c>
      <c r="B962" s="18" t="s">
        <v>245</v>
      </c>
      <c r="C962" s="18" t="s">
        <v>352</v>
      </c>
      <c r="D962" s="18" t="s">
        <v>38</v>
      </c>
      <c r="E962" s="18" t="s">
        <v>32</v>
      </c>
      <c r="F962" s="18"/>
      <c r="G962" s="16">
        <f t="shared" si="322"/>
        <v>2673</v>
      </c>
      <c r="H962" s="16"/>
      <c r="I962" s="20">
        <f t="shared" si="313"/>
        <v>2673</v>
      </c>
      <c r="J962" s="16">
        <f t="shared" si="322"/>
        <v>2673</v>
      </c>
      <c r="K962" s="16">
        <f t="shared" si="322"/>
        <v>2673</v>
      </c>
    </row>
    <row r="963" spans="1:14">
      <c r="A963" s="17" t="s">
        <v>16</v>
      </c>
      <c r="B963" s="18" t="s">
        <v>245</v>
      </c>
      <c r="C963" s="18" t="s">
        <v>352</v>
      </c>
      <c r="D963" s="18" t="s">
        <v>38</v>
      </c>
      <c r="E963" s="18" t="s">
        <v>32</v>
      </c>
      <c r="F963" s="18" t="s">
        <v>17</v>
      </c>
      <c r="G963" s="79">
        <v>2673</v>
      </c>
      <c r="H963" s="79"/>
      <c r="I963" s="20">
        <f t="shared" si="313"/>
        <v>2673</v>
      </c>
      <c r="J963" s="22">
        <v>2673</v>
      </c>
      <c r="K963" s="22">
        <v>2673</v>
      </c>
    </row>
    <row r="964" spans="1:14" hidden="1">
      <c r="A964" s="23" t="s">
        <v>56</v>
      </c>
      <c r="B964" s="18" t="s">
        <v>245</v>
      </c>
      <c r="C964" s="18" t="s">
        <v>352</v>
      </c>
      <c r="D964" s="18" t="s">
        <v>353</v>
      </c>
      <c r="E964" s="18"/>
      <c r="F964" s="18"/>
      <c r="G964" s="19"/>
      <c r="H964" s="19"/>
      <c r="I964" s="20">
        <f t="shared" si="313"/>
        <v>0</v>
      </c>
      <c r="J964" s="20"/>
      <c r="K964" s="26"/>
    </row>
    <row r="965" spans="1:14" hidden="1">
      <c r="A965" s="23" t="s">
        <v>79</v>
      </c>
      <c r="B965" s="18" t="s">
        <v>245</v>
      </c>
      <c r="C965" s="18" t="s">
        <v>352</v>
      </c>
      <c r="D965" s="18" t="s">
        <v>353</v>
      </c>
      <c r="E965" s="18" t="s">
        <v>80</v>
      </c>
      <c r="F965" s="18"/>
      <c r="G965" s="19"/>
      <c r="H965" s="19"/>
      <c r="I965" s="20">
        <f t="shared" si="313"/>
        <v>0</v>
      </c>
      <c r="J965" s="20"/>
      <c r="K965" s="26"/>
    </row>
    <row r="966" spans="1:14" hidden="1">
      <c r="A966" s="23" t="s">
        <v>81</v>
      </c>
      <c r="B966" s="18" t="s">
        <v>245</v>
      </c>
      <c r="C966" s="18" t="s">
        <v>352</v>
      </c>
      <c r="D966" s="18" t="s">
        <v>353</v>
      </c>
      <c r="E966" s="18" t="s">
        <v>80</v>
      </c>
      <c r="F966" s="18" t="s">
        <v>17</v>
      </c>
      <c r="G966" s="19"/>
      <c r="H966" s="19"/>
      <c r="I966" s="20">
        <f t="shared" si="313"/>
        <v>0</v>
      </c>
      <c r="J966" s="20"/>
      <c r="K966" s="26"/>
    </row>
    <row r="967" spans="1:14" ht="27" customHeight="1">
      <c r="A967" s="32" t="s">
        <v>314</v>
      </c>
      <c r="B967" s="14" t="s">
        <v>245</v>
      </c>
      <c r="C967" s="14" t="s">
        <v>352</v>
      </c>
      <c r="D967" s="33" t="s">
        <v>354</v>
      </c>
      <c r="E967" s="25"/>
      <c r="F967" s="25"/>
      <c r="G967" s="16">
        <f>G972+G968</f>
        <v>2003.4</v>
      </c>
      <c r="H967" s="16"/>
      <c r="I967" s="20">
        <f t="shared" si="313"/>
        <v>2003.4</v>
      </c>
      <c r="J967" s="16">
        <f t="shared" ref="J967:K967" si="323">J972+J968</f>
        <v>2003.4</v>
      </c>
      <c r="K967" s="16">
        <f t="shared" si="323"/>
        <v>2003.4</v>
      </c>
    </row>
    <row r="968" spans="1:14" ht="78.75" customHeight="1">
      <c r="A968" s="135" t="s">
        <v>656</v>
      </c>
      <c r="B968" s="18" t="s">
        <v>245</v>
      </c>
      <c r="C968" s="18" t="s">
        <v>352</v>
      </c>
      <c r="D968" s="144" t="s">
        <v>642</v>
      </c>
      <c r="E968" s="167"/>
      <c r="F968" s="167"/>
      <c r="G968" s="160">
        <f t="shared" ref="G968:K970" si="324">G969</f>
        <v>3.4</v>
      </c>
      <c r="H968" s="160"/>
      <c r="I968" s="20">
        <f t="shared" si="313"/>
        <v>3.4</v>
      </c>
      <c r="J968" s="160">
        <f t="shared" si="324"/>
        <v>3.4</v>
      </c>
      <c r="K968" s="160">
        <f t="shared" si="324"/>
        <v>3.4</v>
      </c>
    </row>
    <row r="969" spans="1:14" ht="38.25">
      <c r="A969" s="135" t="s">
        <v>308</v>
      </c>
      <c r="B969" s="18" t="s">
        <v>245</v>
      </c>
      <c r="C969" s="18" t="s">
        <v>352</v>
      </c>
      <c r="D969" s="144" t="s">
        <v>642</v>
      </c>
      <c r="E969" s="167" t="s">
        <v>256</v>
      </c>
      <c r="F969" s="167"/>
      <c r="G969" s="160">
        <f t="shared" si="324"/>
        <v>3.4</v>
      </c>
      <c r="H969" s="160"/>
      <c r="I969" s="20">
        <f t="shared" si="313"/>
        <v>3.4</v>
      </c>
      <c r="J969" s="160">
        <f t="shared" si="324"/>
        <v>3.4</v>
      </c>
      <c r="K969" s="160">
        <f t="shared" si="324"/>
        <v>3.4</v>
      </c>
    </row>
    <row r="970" spans="1:14">
      <c r="A970" s="135" t="s">
        <v>257</v>
      </c>
      <c r="B970" s="18" t="s">
        <v>245</v>
      </c>
      <c r="C970" s="18" t="s">
        <v>352</v>
      </c>
      <c r="D970" s="144" t="s">
        <v>642</v>
      </c>
      <c r="E970" s="167" t="s">
        <v>258</v>
      </c>
      <c r="F970" s="167"/>
      <c r="G970" s="160">
        <f t="shared" si="324"/>
        <v>3.4</v>
      </c>
      <c r="H970" s="160"/>
      <c r="I970" s="20">
        <f t="shared" si="313"/>
        <v>3.4</v>
      </c>
      <c r="J970" s="160">
        <f t="shared" si="324"/>
        <v>3.4</v>
      </c>
      <c r="K970" s="160">
        <f t="shared" si="324"/>
        <v>3.4</v>
      </c>
    </row>
    <row r="971" spans="1:14" ht="10.5" customHeight="1">
      <c r="A971" s="135" t="s">
        <v>18</v>
      </c>
      <c r="B971" s="18" t="s">
        <v>245</v>
      </c>
      <c r="C971" s="18" t="s">
        <v>352</v>
      </c>
      <c r="D971" s="144" t="s">
        <v>642</v>
      </c>
      <c r="E971" s="167" t="s">
        <v>258</v>
      </c>
      <c r="F971" s="167" t="s">
        <v>10</v>
      </c>
      <c r="G971" s="187">
        <v>3.4</v>
      </c>
      <c r="H971" s="187"/>
      <c r="I971" s="20">
        <f t="shared" si="313"/>
        <v>3.4</v>
      </c>
      <c r="J971" s="187">
        <v>3.4</v>
      </c>
      <c r="K971" s="187">
        <v>3.4</v>
      </c>
    </row>
    <row r="972" spans="1:14" ht="36.75" customHeight="1">
      <c r="A972" s="49" t="s">
        <v>308</v>
      </c>
      <c r="B972" s="18" t="s">
        <v>245</v>
      </c>
      <c r="C972" s="18" t="s">
        <v>352</v>
      </c>
      <c r="D972" s="31" t="s">
        <v>354</v>
      </c>
      <c r="E972" s="18" t="s">
        <v>256</v>
      </c>
      <c r="F972" s="18"/>
      <c r="G972" s="16">
        <f t="shared" ref="G972:K973" si="325">G973</f>
        <v>2000</v>
      </c>
      <c r="H972" s="16"/>
      <c r="I972" s="20">
        <f t="shared" si="313"/>
        <v>2000</v>
      </c>
      <c r="J972" s="16">
        <f t="shared" si="325"/>
        <v>2000</v>
      </c>
      <c r="K972" s="16">
        <f t="shared" si="325"/>
        <v>2000</v>
      </c>
    </row>
    <row r="973" spans="1:14" ht="15.75" customHeight="1">
      <c r="A973" s="49" t="s">
        <v>257</v>
      </c>
      <c r="B973" s="18" t="s">
        <v>245</v>
      </c>
      <c r="C973" s="18" t="s">
        <v>352</v>
      </c>
      <c r="D973" s="31" t="s">
        <v>354</v>
      </c>
      <c r="E973" s="18" t="s">
        <v>258</v>
      </c>
      <c r="F973" s="18"/>
      <c r="G973" s="16">
        <f t="shared" si="325"/>
        <v>2000</v>
      </c>
      <c r="H973" s="16"/>
      <c r="I973" s="20">
        <f t="shared" si="313"/>
        <v>2000</v>
      </c>
      <c r="J973" s="16">
        <f t="shared" si="325"/>
        <v>2000</v>
      </c>
      <c r="K973" s="16">
        <f t="shared" si="325"/>
        <v>2000</v>
      </c>
    </row>
    <row r="974" spans="1:14">
      <c r="A974" s="17" t="s">
        <v>578</v>
      </c>
      <c r="B974" s="18" t="s">
        <v>245</v>
      </c>
      <c r="C974" s="18" t="s">
        <v>352</v>
      </c>
      <c r="D974" s="31" t="s">
        <v>354</v>
      </c>
      <c r="E974" s="18" t="s">
        <v>258</v>
      </c>
      <c r="F974" s="18" t="s">
        <v>17</v>
      </c>
      <c r="G974" s="79">
        <v>2000</v>
      </c>
      <c r="H974" s="79"/>
      <c r="I974" s="20">
        <f t="shared" si="313"/>
        <v>2000</v>
      </c>
      <c r="J974" s="22">
        <v>2000</v>
      </c>
      <c r="K974" s="22">
        <v>2000</v>
      </c>
    </row>
    <row r="975" spans="1:14" ht="16.5" customHeight="1">
      <c r="A975" s="13" t="s">
        <v>355</v>
      </c>
      <c r="B975" s="14" t="s">
        <v>356</v>
      </c>
      <c r="C975" s="35"/>
      <c r="D975" s="35"/>
      <c r="E975" s="14"/>
      <c r="F975" s="14"/>
      <c r="G975" s="15">
        <f>G976+G977+G978+G979</f>
        <v>9509.24</v>
      </c>
      <c r="H975" s="15">
        <f>H976+H977+H978+H979</f>
        <v>1088.8</v>
      </c>
      <c r="I975" s="12">
        <f t="shared" si="313"/>
        <v>10598.039999999999</v>
      </c>
      <c r="J975" s="15">
        <f t="shared" ref="J975:K975" si="326">J976+J977+J978+J979</f>
        <v>9460.3000000000011</v>
      </c>
      <c r="K975" s="15">
        <f t="shared" si="326"/>
        <v>9455.9000000000015</v>
      </c>
      <c r="L975" s="136">
        <f>G981+G1068+G1096+G1101</f>
        <v>9509.24</v>
      </c>
      <c r="M975" s="136">
        <f>J981+J1068+J1096+J1101</f>
        <v>9460.2999999999993</v>
      </c>
      <c r="N975" s="136">
        <f>K981+K1068+K1096+K1101</f>
        <v>9455.9</v>
      </c>
    </row>
    <row r="976" spans="1:14">
      <c r="A976" s="13" t="s">
        <v>278</v>
      </c>
      <c r="B976" s="14" t="s">
        <v>356</v>
      </c>
      <c r="C976" s="35"/>
      <c r="D976" s="35"/>
      <c r="E976" s="14"/>
      <c r="F976" s="14" t="s">
        <v>17</v>
      </c>
      <c r="G976" s="15">
        <f>G1010+G1016+G1027+G1037+G1052+G1100+G1110+G1057+G1002+G1032+G987+G993+G1077+G1081+G1084+G1065</f>
        <v>8779.5</v>
      </c>
      <c r="H976" s="15">
        <f>H1010+H1016+H1027+H1037+H1052+H1100+H1110+H1057+H1002+H1032+H987+H993+H1077+H1081+H1084+H1065</f>
        <v>88.9</v>
      </c>
      <c r="I976" s="12">
        <f t="shared" si="313"/>
        <v>8868.4</v>
      </c>
      <c r="J976" s="15">
        <f>J1010+J1016+J1027+J1037+J1052+J1100+J1110+J1057+J1002+J1032+J987+J993+J1077+J1081+J1084</f>
        <v>8445.2000000000007</v>
      </c>
      <c r="K976" s="15">
        <f>K1010+K1016+K1027+K1037+K1052+K1100+K1110+K1057+K1002+K1032+K987+K993+K1077+K1081+K1084</f>
        <v>8418.2000000000007</v>
      </c>
    </row>
    <row r="977" spans="1:11">
      <c r="A977" s="13" t="s">
        <v>18</v>
      </c>
      <c r="B977" s="14" t="s">
        <v>356</v>
      </c>
      <c r="C977" s="35"/>
      <c r="D977" s="35"/>
      <c r="E977" s="14"/>
      <c r="F977" s="14" t="s">
        <v>10</v>
      </c>
      <c r="G977" s="15">
        <f>G1028+G1008+G1047+G1003+G1020+G1023+G1033+G991+G998+G1073+G1061+G1066</f>
        <v>429.74</v>
      </c>
      <c r="H977" s="15">
        <f>H1028+H1008+H1047+H1003+H1020+H1023+H1033+H991+H998+H1073+H1061+H1066</f>
        <v>272</v>
      </c>
      <c r="I977" s="12">
        <f t="shared" si="313"/>
        <v>701.74</v>
      </c>
      <c r="J977" s="15">
        <f t="shared" ref="J977:K977" si="327">J1028+J1008+J1047+J1003+J1020+J1023+J1033+J991+J998+J1073</f>
        <v>1015.1</v>
      </c>
      <c r="K977" s="15">
        <f t="shared" si="327"/>
        <v>1037.7</v>
      </c>
    </row>
    <row r="978" spans="1:11">
      <c r="A978" s="13" t="s">
        <v>19</v>
      </c>
      <c r="B978" s="14" t="s">
        <v>356</v>
      </c>
      <c r="C978" s="35"/>
      <c r="D978" s="35"/>
      <c r="E978" s="14"/>
      <c r="F978" s="14" t="s">
        <v>11</v>
      </c>
      <c r="G978" s="15">
        <f>G1004+G1106+G1067</f>
        <v>300</v>
      </c>
      <c r="H978" s="15">
        <f>H1004+H1106+H1067</f>
        <v>727.9</v>
      </c>
      <c r="I978" s="12">
        <f t="shared" si="313"/>
        <v>1027.9000000000001</v>
      </c>
      <c r="J978" s="15">
        <f>J1004+J1106</f>
        <v>0</v>
      </c>
      <c r="K978" s="15">
        <f>K1004+K1106</f>
        <v>0</v>
      </c>
    </row>
    <row r="979" spans="1:11" hidden="1">
      <c r="A979" s="13" t="s">
        <v>20</v>
      </c>
      <c r="B979" s="14" t="s">
        <v>357</v>
      </c>
      <c r="C979" s="35"/>
      <c r="D979" s="35"/>
      <c r="E979" s="14"/>
      <c r="F979" s="14" t="s">
        <v>12</v>
      </c>
      <c r="G979" s="15">
        <f t="shared" ref="G979:K979" si="328">G988+G994</f>
        <v>0</v>
      </c>
      <c r="H979" s="15"/>
      <c r="I979" s="12">
        <f t="shared" si="313"/>
        <v>0</v>
      </c>
      <c r="J979" s="15">
        <f t="shared" si="328"/>
        <v>0</v>
      </c>
      <c r="K979" s="15">
        <f t="shared" si="328"/>
        <v>0</v>
      </c>
    </row>
    <row r="980" spans="1:11" ht="13.5" customHeight="1">
      <c r="A980" s="13" t="s">
        <v>358</v>
      </c>
      <c r="B980" s="14" t="s">
        <v>356</v>
      </c>
      <c r="C980" s="14" t="s">
        <v>357</v>
      </c>
      <c r="D980" s="14"/>
      <c r="E980" s="14"/>
      <c r="F980" s="14"/>
      <c r="G980" s="15">
        <f>G981+G1096+G1053+G1068</f>
        <v>8409.24</v>
      </c>
      <c r="H980" s="15">
        <f>H981+H1096+H1053+H1068</f>
        <v>1088.8</v>
      </c>
      <c r="I980" s="12">
        <f t="shared" si="313"/>
        <v>9498.0399999999991</v>
      </c>
      <c r="J980" s="15">
        <f>J981+J1096+J1053+J1068</f>
        <v>8360.2999999999993</v>
      </c>
      <c r="K980" s="15">
        <f>K981+K1096+K1053+K1068</f>
        <v>8355.9</v>
      </c>
    </row>
    <row r="981" spans="1:11" ht="71.25" customHeight="1">
      <c r="A981" s="63" t="s">
        <v>359</v>
      </c>
      <c r="B981" s="14" t="s">
        <v>356</v>
      </c>
      <c r="C981" s="14" t="s">
        <v>357</v>
      </c>
      <c r="D981" s="14" t="s">
        <v>318</v>
      </c>
      <c r="E981" s="14"/>
      <c r="F981" s="14"/>
      <c r="G981" s="15">
        <f>G982+G1011+G1058</f>
        <v>8363.24</v>
      </c>
      <c r="H981" s="15">
        <f>H982+H1011+H1058</f>
        <v>1088.8</v>
      </c>
      <c r="I981" s="12">
        <f t="shared" si="313"/>
        <v>9452.0399999999991</v>
      </c>
      <c r="J981" s="15">
        <f t="shared" ref="J981:K981" si="329">J982+J1011</f>
        <v>0</v>
      </c>
      <c r="K981" s="15">
        <f t="shared" si="329"/>
        <v>0</v>
      </c>
    </row>
    <row r="982" spans="1:11" ht="60.75" customHeight="1">
      <c r="A982" s="88" t="s">
        <v>360</v>
      </c>
      <c r="B982" s="18" t="s">
        <v>356</v>
      </c>
      <c r="C982" s="18" t="s">
        <v>357</v>
      </c>
      <c r="D982" s="18" t="s">
        <v>361</v>
      </c>
      <c r="E982" s="18"/>
      <c r="F982" s="18"/>
      <c r="G982" s="16">
        <f>G983</f>
        <v>1113.24</v>
      </c>
      <c r="H982" s="16"/>
      <c r="I982" s="20">
        <f t="shared" si="313"/>
        <v>1113.24</v>
      </c>
      <c r="J982" s="16">
        <f>J983</f>
        <v>0</v>
      </c>
      <c r="K982" s="16">
        <f t="shared" ref="K982" si="330">K983</f>
        <v>0</v>
      </c>
    </row>
    <row r="983" spans="1:11" ht="27" customHeight="1">
      <c r="A983" s="17" t="s">
        <v>657</v>
      </c>
      <c r="B983" s="18" t="s">
        <v>356</v>
      </c>
      <c r="C983" s="18" t="s">
        <v>357</v>
      </c>
      <c r="D983" s="18" t="s">
        <v>362</v>
      </c>
      <c r="E983" s="18"/>
      <c r="F983" s="18"/>
      <c r="G983" s="16">
        <f>G1005+G999+G984+G995</f>
        <v>1113.24</v>
      </c>
      <c r="H983" s="16"/>
      <c r="I983" s="20">
        <f t="shared" si="313"/>
        <v>1113.24</v>
      </c>
      <c r="J983" s="16">
        <f t="shared" ref="J983:K983" si="331">J1005+J999+J984+J995</f>
        <v>0</v>
      </c>
      <c r="K983" s="16">
        <f t="shared" si="331"/>
        <v>0</v>
      </c>
    </row>
    <row r="984" spans="1:11" ht="48.75" customHeight="1">
      <c r="A984" s="23" t="s">
        <v>363</v>
      </c>
      <c r="B984" s="18" t="s">
        <v>356</v>
      </c>
      <c r="C984" s="18" t="s">
        <v>357</v>
      </c>
      <c r="D984" s="24" t="s">
        <v>364</v>
      </c>
      <c r="E984" s="24"/>
      <c r="F984" s="24"/>
      <c r="G984" s="78">
        <f>G985+G989+G992</f>
        <v>383.2</v>
      </c>
      <c r="H984" s="78"/>
      <c r="I984" s="20">
        <f t="shared" si="313"/>
        <v>383.2</v>
      </c>
      <c r="J984" s="78">
        <f t="shared" ref="J984:K984" si="332">J985+J989+J992</f>
        <v>0</v>
      </c>
      <c r="K984" s="78">
        <f t="shared" si="332"/>
        <v>0</v>
      </c>
    </row>
    <row r="985" spans="1:11" ht="27" customHeight="1">
      <c r="A985" s="23" t="s">
        <v>44</v>
      </c>
      <c r="B985" s="18" t="s">
        <v>356</v>
      </c>
      <c r="C985" s="18" t="s">
        <v>357</v>
      </c>
      <c r="D985" s="24" t="s">
        <v>364</v>
      </c>
      <c r="E985" s="24" t="s">
        <v>45</v>
      </c>
      <c r="F985" s="24"/>
      <c r="G985" s="78">
        <f t="shared" ref="G985:K986" si="333">G986</f>
        <v>218</v>
      </c>
      <c r="H985" s="78"/>
      <c r="I985" s="20">
        <f t="shared" si="313"/>
        <v>218</v>
      </c>
      <c r="J985" s="78">
        <f t="shared" si="333"/>
        <v>0</v>
      </c>
      <c r="K985" s="78">
        <f t="shared" si="333"/>
        <v>0</v>
      </c>
    </row>
    <row r="986" spans="1:11" ht="25.5" customHeight="1">
      <c r="A986" s="23" t="s">
        <v>365</v>
      </c>
      <c r="B986" s="18" t="s">
        <v>356</v>
      </c>
      <c r="C986" s="18" t="s">
        <v>357</v>
      </c>
      <c r="D986" s="24" t="s">
        <v>364</v>
      </c>
      <c r="E986" s="24" t="s">
        <v>53</v>
      </c>
      <c r="F986" s="24"/>
      <c r="G986" s="78">
        <f t="shared" si="333"/>
        <v>218</v>
      </c>
      <c r="H986" s="78"/>
      <c r="I986" s="20">
        <f t="shared" si="313"/>
        <v>218</v>
      </c>
      <c r="J986" s="78">
        <f t="shared" si="333"/>
        <v>0</v>
      </c>
      <c r="K986" s="78">
        <f t="shared" si="333"/>
        <v>0</v>
      </c>
    </row>
    <row r="987" spans="1:11" ht="15.75" customHeight="1">
      <c r="A987" s="23" t="s">
        <v>16</v>
      </c>
      <c r="B987" s="18" t="s">
        <v>356</v>
      </c>
      <c r="C987" s="18" t="s">
        <v>357</v>
      </c>
      <c r="D987" s="24" t="s">
        <v>364</v>
      </c>
      <c r="E987" s="24" t="s">
        <v>53</v>
      </c>
      <c r="F987" s="24" t="s">
        <v>17</v>
      </c>
      <c r="G987" s="78">
        <v>218</v>
      </c>
      <c r="H987" s="78"/>
      <c r="I987" s="20">
        <f t="shared" si="313"/>
        <v>218</v>
      </c>
      <c r="J987" s="78"/>
      <c r="K987" s="16"/>
    </row>
    <row r="988" spans="1:11" ht="15.75" hidden="1" customHeight="1">
      <c r="A988" s="23" t="s">
        <v>20</v>
      </c>
      <c r="B988" s="18" t="s">
        <v>356</v>
      </c>
      <c r="C988" s="18" t="s">
        <v>357</v>
      </c>
      <c r="D988" s="24" t="s">
        <v>364</v>
      </c>
      <c r="E988" s="24" t="s">
        <v>53</v>
      </c>
      <c r="F988" s="24" t="s">
        <v>12</v>
      </c>
      <c r="G988" s="78"/>
      <c r="H988" s="78"/>
      <c r="I988" s="20">
        <f t="shared" si="313"/>
        <v>0</v>
      </c>
      <c r="J988" s="78"/>
      <c r="K988" s="26"/>
    </row>
    <row r="989" spans="1:11" ht="41.25" hidden="1" customHeight="1">
      <c r="A989" s="23" t="s">
        <v>44</v>
      </c>
      <c r="B989" s="18" t="s">
        <v>356</v>
      </c>
      <c r="C989" s="18" t="s">
        <v>357</v>
      </c>
      <c r="D989" s="24" t="s">
        <v>366</v>
      </c>
      <c r="E989" s="24" t="s">
        <v>45</v>
      </c>
      <c r="F989" s="24"/>
      <c r="G989" s="78">
        <f>G990</f>
        <v>0</v>
      </c>
      <c r="H989" s="78"/>
      <c r="I989" s="20">
        <f t="shared" ref="I989:I1052" si="334">G989+H989</f>
        <v>0</v>
      </c>
      <c r="J989" s="78">
        <f>J990</f>
        <v>0</v>
      </c>
      <c r="K989" s="26"/>
    </row>
    <row r="990" spans="1:11" ht="24" hidden="1" customHeight="1">
      <c r="A990" s="23" t="s">
        <v>365</v>
      </c>
      <c r="B990" s="18" t="s">
        <v>356</v>
      </c>
      <c r="C990" s="18" t="s">
        <v>357</v>
      </c>
      <c r="D990" s="24" t="s">
        <v>366</v>
      </c>
      <c r="E990" s="24" t="s">
        <v>53</v>
      </c>
      <c r="F990" s="24"/>
      <c r="G990" s="78">
        <f>G991</f>
        <v>0</v>
      </c>
      <c r="H990" s="78"/>
      <c r="I990" s="20">
        <f t="shared" si="334"/>
        <v>0</v>
      </c>
      <c r="J990" s="78">
        <f>J991</f>
        <v>0</v>
      </c>
      <c r="K990" s="26"/>
    </row>
    <row r="991" spans="1:11" ht="17.25" hidden="1" customHeight="1">
      <c r="A991" s="23" t="s">
        <v>18</v>
      </c>
      <c r="B991" s="18" t="s">
        <v>356</v>
      </c>
      <c r="C991" s="18" t="s">
        <v>357</v>
      </c>
      <c r="D991" s="24" t="s">
        <v>366</v>
      </c>
      <c r="E991" s="24" t="s">
        <v>53</v>
      </c>
      <c r="F991" s="24" t="s">
        <v>10</v>
      </c>
      <c r="G991" s="78"/>
      <c r="H991" s="78"/>
      <c r="I991" s="20">
        <f t="shared" si="334"/>
        <v>0</v>
      </c>
      <c r="J991" s="78"/>
      <c r="K991" s="26"/>
    </row>
    <row r="992" spans="1:11" ht="12" customHeight="1">
      <c r="A992" s="41" t="s">
        <v>161</v>
      </c>
      <c r="B992" s="18" t="s">
        <v>356</v>
      </c>
      <c r="C992" s="18" t="s">
        <v>357</v>
      </c>
      <c r="D992" s="24" t="s">
        <v>364</v>
      </c>
      <c r="E992" s="18" t="s">
        <v>162</v>
      </c>
      <c r="F992" s="18"/>
      <c r="G992" s="16">
        <f t="shared" ref="G992:K992" si="335">G993</f>
        <v>165.2</v>
      </c>
      <c r="H992" s="16"/>
      <c r="I992" s="20">
        <f t="shared" si="334"/>
        <v>165.2</v>
      </c>
      <c r="J992" s="16">
        <f t="shared" si="335"/>
        <v>0</v>
      </c>
      <c r="K992" s="16">
        <f t="shared" si="335"/>
        <v>0</v>
      </c>
    </row>
    <row r="993" spans="1:11" ht="15" customHeight="1">
      <c r="A993" s="17" t="s">
        <v>16</v>
      </c>
      <c r="B993" s="18" t="s">
        <v>356</v>
      </c>
      <c r="C993" s="18" t="s">
        <v>357</v>
      </c>
      <c r="D993" s="24" t="s">
        <v>364</v>
      </c>
      <c r="E993" s="18" t="s">
        <v>162</v>
      </c>
      <c r="F993" s="18" t="s">
        <v>17</v>
      </c>
      <c r="G993" s="79">
        <v>165.2</v>
      </c>
      <c r="H993" s="79"/>
      <c r="I993" s="20">
        <f t="shared" si="334"/>
        <v>165.2</v>
      </c>
      <c r="J993" s="20"/>
      <c r="K993" s="19"/>
    </row>
    <row r="994" spans="1:11" ht="15" hidden="1" customHeight="1">
      <c r="A994" s="23" t="s">
        <v>20</v>
      </c>
      <c r="B994" s="18" t="s">
        <v>356</v>
      </c>
      <c r="C994" s="18" t="s">
        <v>357</v>
      </c>
      <c r="D994" s="24" t="s">
        <v>364</v>
      </c>
      <c r="E994" s="18" t="s">
        <v>162</v>
      </c>
      <c r="F994" s="18" t="s">
        <v>12</v>
      </c>
      <c r="G994" s="19"/>
      <c r="H994" s="19"/>
      <c r="I994" s="20">
        <f t="shared" si="334"/>
        <v>0</v>
      </c>
      <c r="J994" s="20"/>
      <c r="K994" s="26"/>
    </row>
    <row r="995" spans="1:11" ht="25.5">
      <c r="A995" s="174" t="s">
        <v>607</v>
      </c>
      <c r="B995" s="18" t="s">
        <v>356</v>
      </c>
      <c r="C995" s="18" t="s">
        <v>357</v>
      </c>
      <c r="D995" s="24" t="s">
        <v>366</v>
      </c>
      <c r="E995" s="18"/>
      <c r="F995" s="18"/>
      <c r="G995" s="19">
        <f>G996</f>
        <v>400</v>
      </c>
      <c r="H995" s="19"/>
      <c r="I995" s="20">
        <f t="shared" si="334"/>
        <v>400</v>
      </c>
      <c r="J995" s="19">
        <f t="shared" ref="J995:K997" si="336">J996</f>
        <v>0</v>
      </c>
      <c r="K995" s="19">
        <f t="shared" si="336"/>
        <v>0</v>
      </c>
    </row>
    <row r="996" spans="1:11" ht="15" customHeight="1">
      <c r="A996" s="23" t="s">
        <v>44</v>
      </c>
      <c r="B996" s="18" t="s">
        <v>356</v>
      </c>
      <c r="C996" s="18" t="s">
        <v>357</v>
      </c>
      <c r="D996" s="24" t="s">
        <v>366</v>
      </c>
      <c r="E996" s="24" t="s">
        <v>45</v>
      </c>
      <c r="F996" s="24"/>
      <c r="G996" s="78">
        <f>G997</f>
        <v>400</v>
      </c>
      <c r="H996" s="78"/>
      <c r="I996" s="20">
        <f t="shared" si="334"/>
        <v>400</v>
      </c>
      <c r="J996" s="78">
        <f t="shared" si="336"/>
        <v>0</v>
      </c>
      <c r="K996" s="78">
        <f t="shared" si="336"/>
        <v>0</v>
      </c>
    </row>
    <row r="997" spans="1:11" ht="15" customHeight="1">
      <c r="A997" s="23" t="s">
        <v>365</v>
      </c>
      <c r="B997" s="18" t="s">
        <v>356</v>
      </c>
      <c r="C997" s="18" t="s">
        <v>357</v>
      </c>
      <c r="D997" s="24" t="s">
        <v>366</v>
      </c>
      <c r="E997" s="24" t="s">
        <v>53</v>
      </c>
      <c r="F997" s="24"/>
      <c r="G997" s="78">
        <f>G998</f>
        <v>400</v>
      </c>
      <c r="H997" s="78"/>
      <c r="I997" s="20">
        <f t="shared" si="334"/>
        <v>400</v>
      </c>
      <c r="J997" s="78">
        <f t="shared" si="336"/>
        <v>0</v>
      </c>
      <c r="K997" s="78">
        <f t="shared" si="336"/>
        <v>0</v>
      </c>
    </row>
    <row r="998" spans="1:11" ht="15" customHeight="1">
      <c r="A998" s="23" t="s">
        <v>18</v>
      </c>
      <c r="B998" s="18" t="s">
        <v>356</v>
      </c>
      <c r="C998" s="18" t="s">
        <v>357</v>
      </c>
      <c r="D998" s="24" t="s">
        <v>366</v>
      </c>
      <c r="E998" s="24" t="s">
        <v>53</v>
      </c>
      <c r="F998" s="24" t="s">
        <v>10</v>
      </c>
      <c r="G998" s="78">
        <v>400</v>
      </c>
      <c r="H998" s="78"/>
      <c r="I998" s="20">
        <f t="shared" si="334"/>
        <v>400</v>
      </c>
      <c r="J998" s="78"/>
      <c r="K998" s="26"/>
    </row>
    <row r="999" spans="1:11" ht="28.5" customHeight="1">
      <c r="A999" s="23" t="s">
        <v>367</v>
      </c>
      <c r="B999" s="18" t="s">
        <v>356</v>
      </c>
      <c r="C999" s="18" t="s">
        <v>357</v>
      </c>
      <c r="D999" s="24" t="s">
        <v>368</v>
      </c>
      <c r="E999" s="18"/>
      <c r="F999" s="18"/>
      <c r="G999" s="16">
        <f t="shared" ref="G999:K1000" si="337">G1000</f>
        <v>330.04</v>
      </c>
      <c r="H999" s="16"/>
      <c r="I999" s="20">
        <f t="shared" si="334"/>
        <v>330.04</v>
      </c>
      <c r="J999" s="16">
        <f t="shared" si="337"/>
        <v>0</v>
      </c>
      <c r="K999" s="16">
        <f t="shared" si="337"/>
        <v>0</v>
      </c>
    </row>
    <row r="1000" spans="1:11" ht="27" customHeight="1">
      <c r="A1000" s="23" t="s">
        <v>44</v>
      </c>
      <c r="B1000" s="18" t="s">
        <v>356</v>
      </c>
      <c r="C1000" s="18" t="s">
        <v>357</v>
      </c>
      <c r="D1000" s="24" t="s">
        <v>368</v>
      </c>
      <c r="E1000" s="18" t="s">
        <v>45</v>
      </c>
      <c r="F1000" s="18"/>
      <c r="G1000" s="16">
        <f t="shared" si="337"/>
        <v>330.04</v>
      </c>
      <c r="H1000" s="16"/>
      <c r="I1000" s="20">
        <f t="shared" si="334"/>
        <v>330.04</v>
      </c>
      <c r="J1000" s="16">
        <f t="shared" si="337"/>
        <v>0</v>
      </c>
      <c r="K1000" s="16">
        <f t="shared" si="337"/>
        <v>0</v>
      </c>
    </row>
    <row r="1001" spans="1:11" ht="41.25" customHeight="1">
      <c r="A1001" s="23" t="s">
        <v>365</v>
      </c>
      <c r="B1001" s="18" t="s">
        <v>356</v>
      </c>
      <c r="C1001" s="18" t="s">
        <v>357</v>
      </c>
      <c r="D1001" s="24" t="s">
        <v>368</v>
      </c>
      <c r="E1001" s="18" t="s">
        <v>53</v>
      </c>
      <c r="F1001" s="18"/>
      <c r="G1001" s="16">
        <f t="shared" ref="G1001:K1001" si="338">G1002+G1003+G1004</f>
        <v>330.04</v>
      </c>
      <c r="H1001" s="16"/>
      <c r="I1001" s="20">
        <f t="shared" si="334"/>
        <v>330.04</v>
      </c>
      <c r="J1001" s="16">
        <f t="shared" si="338"/>
        <v>0</v>
      </c>
      <c r="K1001" s="16">
        <f t="shared" si="338"/>
        <v>0</v>
      </c>
    </row>
    <row r="1002" spans="1:11" ht="14.25" customHeight="1">
      <c r="A1002" s="23" t="s">
        <v>16</v>
      </c>
      <c r="B1002" s="18" t="s">
        <v>356</v>
      </c>
      <c r="C1002" s="18" t="s">
        <v>357</v>
      </c>
      <c r="D1002" s="24" t="s">
        <v>368</v>
      </c>
      <c r="E1002" s="18" t="s">
        <v>53</v>
      </c>
      <c r="F1002" s="18" t="s">
        <v>17</v>
      </c>
      <c r="G1002" s="26">
        <v>0.3</v>
      </c>
      <c r="H1002" s="26"/>
      <c r="I1002" s="20">
        <f t="shared" si="334"/>
        <v>0.3</v>
      </c>
      <c r="J1002" s="26"/>
      <c r="K1002" s="26"/>
    </row>
    <row r="1003" spans="1:11" ht="12" customHeight="1">
      <c r="A1003" s="23" t="s">
        <v>18</v>
      </c>
      <c r="B1003" s="18" t="s">
        <v>356</v>
      </c>
      <c r="C1003" s="18" t="s">
        <v>357</v>
      </c>
      <c r="D1003" s="24" t="s">
        <v>368</v>
      </c>
      <c r="E1003" s="18" t="s">
        <v>53</v>
      </c>
      <c r="F1003" s="18" t="s">
        <v>10</v>
      </c>
      <c r="G1003" s="19">
        <v>29.74</v>
      </c>
      <c r="H1003" s="19"/>
      <c r="I1003" s="20">
        <f t="shared" si="334"/>
        <v>29.74</v>
      </c>
      <c r="J1003" s="19"/>
      <c r="K1003" s="19"/>
    </row>
    <row r="1004" spans="1:11" ht="15" customHeight="1">
      <c r="A1004" s="23" t="s">
        <v>19</v>
      </c>
      <c r="B1004" s="18" t="s">
        <v>356</v>
      </c>
      <c r="C1004" s="18" t="s">
        <v>357</v>
      </c>
      <c r="D1004" s="24" t="s">
        <v>368</v>
      </c>
      <c r="E1004" s="18" t="s">
        <v>53</v>
      </c>
      <c r="F1004" s="18" t="s">
        <v>11</v>
      </c>
      <c r="G1004" s="19">
        <v>300</v>
      </c>
      <c r="H1004" s="19"/>
      <c r="I1004" s="20">
        <f t="shared" si="334"/>
        <v>300</v>
      </c>
      <c r="J1004" s="19"/>
      <c r="K1004" s="19"/>
    </row>
    <row r="1005" spans="1:11" ht="36" hidden="1">
      <c r="A1005" s="17" t="s">
        <v>369</v>
      </c>
      <c r="B1005" s="18" t="s">
        <v>356</v>
      </c>
      <c r="C1005" s="18" t="s">
        <v>357</v>
      </c>
      <c r="D1005" s="18" t="s">
        <v>366</v>
      </c>
      <c r="E1005" s="18"/>
      <c r="F1005" s="18"/>
      <c r="G1005" s="16">
        <f>G1006</f>
        <v>0</v>
      </c>
      <c r="H1005" s="16"/>
      <c r="I1005" s="20">
        <f t="shared" si="334"/>
        <v>0</v>
      </c>
      <c r="J1005" s="16">
        <f t="shared" ref="J1005:K1005" si="339">J1006</f>
        <v>0</v>
      </c>
      <c r="K1005" s="16">
        <f t="shared" si="339"/>
        <v>0</v>
      </c>
    </row>
    <row r="1006" spans="1:11" hidden="1">
      <c r="A1006" s="41" t="s">
        <v>122</v>
      </c>
      <c r="B1006" s="18" t="s">
        <v>356</v>
      </c>
      <c r="C1006" s="18" t="s">
        <v>357</v>
      </c>
      <c r="D1006" s="18" t="s">
        <v>366</v>
      </c>
      <c r="E1006" s="18" t="s">
        <v>123</v>
      </c>
      <c r="F1006" s="18"/>
      <c r="G1006" s="16">
        <f>G1009+G1007</f>
        <v>0</v>
      </c>
      <c r="H1006" s="16"/>
      <c r="I1006" s="20">
        <f t="shared" si="334"/>
        <v>0</v>
      </c>
      <c r="J1006" s="16">
        <f t="shared" ref="J1006:K1006" si="340">J1009+J1007</f>
        <v>0</v>
      </c>
      <c r="K1006" s="16">
        <f t="shared" si="340"/>
        <v>0</v>
      </c>
    </row>
    <row r="1007" spans="1:11" hidden="1">
      <c r="A1007" s="41" t="s">
        <v>370</v>
      </c>
      <c r="B1007" s="18" t="s">
        <v>356</v>
      </c>
      <c r="C1007" s="18" t="s">
        <v>357</v>
      </c>
      <c r="D1007" s="18" t="s">
        <v>366</v>
      </c>
      <c r="E1007" s="18" t="s">
        <v>371</v>
      </c>
      <c r="F1007" s="18"/>
      <c r="G1007" s="16">
        <f>G1008</f>
        <v>0</v>
      </c>
      <c r="H1007" s="16"/>
      <c r="I1007" s="20">
        <f t="shared" si="334"/>
        <v>0</v>
      </c>
      <c r="J1007" s="16">
        <f t="shared" ref="J1007:K1007" si="341">J1008</f>
        <v>0</v>
      </c>
      <c r="K1007" s="16">
        <f t="shared" si="341"/>
        <v>0</v>
      </c>
    </row>
    <row r="1008" spans="1:11" hidden="1">
      <c r="A1008" s="41" t="s">
        <v>224</v>
      </c>
      <c r="B1008" s="18" t="s">
        <v>356</v>
      </c>
      <c r="C1008" s="18" t="s">
        <v>357</v>
      </c>
      <c r="D1008" s="18" t="s">
        <v>366</v>
      </c>
      <c r="E1008" s="18" t="s">
        <v>371</v>
      </c>
      <c r="F1008" s="18" t="s">
        <v>10</v>
      </c>
      <c r="G1008" s="16"/>
      <c r="H1008" s="16"/>
      <c r="I1008" s="20">
        <f t="shared" si="334"/>
        <v>0</v>
      </c>
      <c r="J1008" s="16"/>
      <c r="K1008" s="26"/>
    </row>
    <row r="1009" spans="1:11" hidden="1">
      <c r="A1009" s="41" t="s">
        <v>161</v>
      </c>
      <c r="B1009" s="18" t="s">
        <v>356</v>
      </c>
      <c r="C1009" s="18" t="s">
        <v>357</v>
      </c>
      <c r="D1009" s="18" t="s">
        <v>364</v>
      </c>
      <c r="E1009" s="18" t="s">
        <v>162</v>
      </c>
      <c r="F1009" s="18"/>
      <c r="G1009" s="16">
        <f>G1010</f>
        <v>0</v>
      </c>
      <c r="H1009" s="16"/>
      <c r="I1009" s="20">
        <f t="shared" si="334"/>
        <v>0</v>
      </c>
      <c r="J1009" s="16">
        <f t="shared" ref="J1009:K1009" si="342">J1010</f>
        <v>0</v>
      </c>
      <c r="K1009" s="16">
        <f t="shared" si="342"/>
        <v>0</v>
      </c>
    </row>
    <row r="1010" spans="1:11" ht="15.75" hidden="1" customHeight="1">
      <c r="A1010" s="17" t="s">
        <v>16</v>
      </c>
      <c r="B1010" s="18" t="s">
        <v>356</v>
      </c>
      <c r="C1010" s="18" t="s">
        <v>357</v>
      </c>
      <c r="D1010" s="18" t="s">
        <v>364</v>
      </c>
      <c r="E1010" s="18" t="s">
        <v>162</v>
      </c>
      <c r="F1010" s="18" t="s">
        <v>17</v>
      </c>
      <c r="G1010" s="19"/>
      <c r="H1010" s="19"/>
      <c r="I1010" s="20">
        <f t="shared" si="334"/>
        <v>0</v>
      </c>
      <c r="J1010" s="20"/>
      <c r="K1010" s="26"/>
    </row>
    <row r="1011" spans="1:11" s="57" customFormat="1" ht="39" customHeight="1">
      <c r="A1011" s="89" t="s">
        <v>372</v>
      </c>
      <c r="B1011" s="18" t="s">
        <v>356</v>
      </c>
      <c r="C1011" s="18" t="s">
        <v>357</v>
      </c>
      <c r="D1011" s="24" t="s">
        <v>373</v>
      </c>
      <c r="E1011" s="18"/>
      <c r="F1011" s="18"/>
      <c r="G1011" s="16">
        <f t="shared" ref="G1011:K1011" si="343">G1012+G1048</f>
        <v>7250</v>
      </c>
      <c r="H1011" s="16">
        <f t="shared" si="343"/>
        <v>888.8</v>
      </c>
      <c r="I1011" s="20">
        <f t="shared" si="334"/>
        <v>8138.8</v>
      </c>
      <c r="J1011" s="16">
        <f t="shared" si="343"/>
        <v>0</v>
      </c>
      <c r="K1011" s="16">
        <f t="shared" si="343"/>
        <v>0</v>
      </c>
    </row>
    <row r="1012" spans="1:11" ht="36">
      <c r="A1012" s="17" t="s">
        <v>374</v>
      </c>
      <c r="B1012" s="18" t="s">
        <v>356</v>
      </c>
      <c r="C1012" s="18" t="s">
        <v>357</v>
      </c>
      <c r="D1012" s="24" t="s">
        <v>375</v>
      </c>
      <c r="E1012" s="18"/>
      <c r="F1012" s="18"/>
      <c r="G1012" s="16">
        <f>G1013+G1024+G1034+G1044+G1017+G1029+G1062</f>
        <v>7250</v>
      </c>
      <c r="H1012" s="16">
        <f>H1013+H1024+H1034+H1044+H1017+H1029+H1062</f>
        <v>888.8</v>
      </c>
      <c r="I1012" s="20">
        <f t="shared" si="334"/>
        <v>8138.8</v>
      </c>
      <c r="J1012" s="16">
        <f t="shared" ref="J1012:K1012" si="344">J1013+J1024+J1034+J1044+J1017+J1029</f>
        <v>0</v>
      </c>
      <c r="K1012" s="16">
        <f t="shared" si="344"/>
        <v>0</v>
      </c>
    </row>
    <row r="1013" spans="1:11" ht="24" customHeight="1">
      <c r="A1013" s="49" t="s">
        <v>314</v>
      </c>
      <c r="B1013" s="18" t="s">
        <v>356</v>
      </c>
      <c r="C1013" s="18" t="s">
        <v>357</v>
      </c>
      <c r="D1013" s="24" t="s">
        <v>376</v>
      </c>
      <c r="E1013" s="18"/>
      <c r="F1013" s="18"/>
      <c r="G1013" s="16">
        <f t="shared" ref="G1013:K1015" si="345">G1014</f>
        <v>7250</v>
      </c>
      <c r="H1013" s="16"/>
      <c r="I1013" s="20">
        <f t="shared" si="334"/>
        <v>7250</v>
      </c>
      <c r="J1013" s="16">
        <f t="shared" si="345"/>
        <v>0</v>
      </c>
      <c r="K1013" s="16">
        <f t="shared" si="345"/>
        <v>0</v>
      </c>
    </row>
    <row r="1014" spans="1:11" ht="36.75" customHeight="1">
      <c r="A1014" s="49" t="s">
        <v>388</v>
      </c>
      <c r="B1014" s="18" t="s">
        <v>356</v>
      </c>
      <c r="C1014" s="18" t="s">
        <v>357</v>
      </c>
      <c r="D1014" s="18" t="s">
        <v>376</v>
      </c>
      <c r="E1014" s="18" t="s">
        <v>256</v>
      </c>
      <c r="F1014" s="18"/>
      <c r="G1014" s="16">
        <f t="shared" si="345"/>
        <v>7250</v>
      </c>
      <c r="H1014" s="16"/>
      <c r="I1014" s="20">
        <f t="shared" si="334"/>
        <v>7250</v>
      </c>
      <c r="J1014" s="16">
        <f t="shared" si="345"/>
        <v>0</v>
      </c>
      <c r="K1014" s="16">
        <f t="shared" si="345"/>
        <v>0</v>
      </c>
    </row>
    <row r="1015" spans="1:11">
      <c r="A1015" s="49" t="s">
        <v>257</v>
      </c>
      <c r="B1015" s="18" t="s">
        <v>356</v>
      </c>
      <c r="C1015" s="18" t="s">
        <v>357</v>
      </c>
      <c r="D1015" s="18" t="s">
        <v>376</v>
      </c>
      <c r="E1015" s="18" t="s">
        <v>258</v>
      </c>
      <c r="F1015" s="18"/>
      <c r="G1015" s="16">
        <f t="shared" si="345"/>
        <v>7250</v>
      </c>
      <c r="H1015" s="16"/>
      <c r="I1015" s="20">
        <f t="shared" si="334"/>
        <v>7250</v>
      </c>
      <c r="J1015" s="16">
        <f t="shared" si="345"/>
        <v>0</v>
      </c>
      <c r="K1015" s="16">
        <f t="shared" si="345"/>
        <v>0</v>
      </c>
    </row>
    <row r="1016" spans="1:11">
      <c r="A1016" s="17" t="s">
        <v>278</v>
      </c>
      <c r="B1016" s="18" t="s">
        <v>356</v>
      </c>
      <c r="C1016" s="18" t="s">
        <v>357</v>
      </c>
      <c r="D1016" s="18" t="s">
        <v>376</v>
      </c>
      <c r="E1016" s="18" t="s">
        <v>258</v>
      </c>
      <c r="F1016" s="18" t="s">
        <v>17</v>
      </c>
      <c r="G1016" s="19">
        <v>7250</v>
      </c>
      <c r="H1016" s="19"/>
      <c r="I1016" s="20">
        <f t="shared" si="334"/>
        <v>7250</v>
      </c>
      <c r="J1016" s="20"/>
      <c r="K1016" s="19"/>
    </row>
    <row r="1017" spans="1:11" ht="38.25" hidden="1">
      <c r="A1017" s="89" t="s">
        <v>377</v>
      </c>
      <c r="B1017" s="18" t="s">
        <v>356</v>
      </c>
      <c r="C1017" s="18" t="s">
        <v>357</v>
      </c>
      <c r="D1017" s="24" t="s">
        <v>378</v>
      </c>
      <c r="E1017" s="18"/>
      <c r="F1017" s="18"/>
      <c r="G1017" s="16">
        <f>G1021+G1018</f>
        <v>0</v>
      </c>
      <c r="H1017" s="16"/>
      <c r="I1017" s="20">
        <f t="shared" si="334"/>
        <v>0</v>
      </c>
      <c r="J1017" s="16">
        <f>J1021+J1018</f>
        <v>0</v>
      </c>
      <c r="K1017" s="26"/>
    </row>
    <row r="1018" spans="1:11" hidden="1">
      <c r="A1018" s="50" t="s">
        <v>122</v>
      </c>
      <c r="B1018" s="18" t="s">
        <v>356</v>
      </c>
      <c r="C1018" s="18" t="s">
        <v>357</v>
      </c>
      <c r="D1018" s="24" t="s">
        <v>378</v>
      </c>
      <c r="E1018" s="18" t="s">
        <v>123</v>
      </c>
      <c r="F1018" s="18"/>
      <c r="G1018" s="16">
        <f>G1019</f>
        <v>0</v>
      </c>
      <c r="H1018" s="16"/>
      <c r="I1018" s="20">
        <f t="shared" si="334"/>
        <v>0</v>
      </c>
      <c r="J1018" s="16">
        <f>J1019</f>
        <v>0</v>
      </c>
      <c r="K1018" s="26"/>
    </row>
    <row r="1019" spans="1:11" hidden="1">
      <c r="A1019" s="50" t="s">
        <v>161</v>
      </c>
      <c r="B1019" s="18" t="s">
        <v>356</v>
      </c>
      <c r="C1019" s="18" t="s">
        <v>357</v>
      </c>
      <c r="D1019" s="24" t="s">
        <v>378</v>
      </c>
      <c r="E1019" s="18" t="s">
        <v>162</v>
      </c>
      <c r="F1019" s="18"/>
      <c r="G1019" s="16">
        <f>G1020</f>
        <v>0</v>
      </c>
      <c r="H1019" s="16"/>
      <c r="I1019" s="20">
        <f t="shared" si="334"/>
        <v>0</v>
      </c>
      <c r="J1019" s="16">
        <f>J1020</f>
        <v>0</v>
      </c>
      <c r="K1019" s="26"/>
    </row>
    <row r="1020" spans="1:11" hidden="1">
      <c r="A1020" s="23" t="s">
        <v>18</v>
      </c>
      <c r="B1020" s="18" t="s">
        <v>356</v>
      </c>
      <c r="C1020" s="18" t="s">
        <v>357</v>
      </c>
      <c r="D1020" s="24" t="s">
        <v>378</v>
      </c>
      <c r="E1020" s="18" t="s">
        <v>162</v>
      </c>
      <c r="F1020" s="18" t="s">
        <v>10</v>
      </c>
      <c r="G1020" s="16"/>
      <c r="H1020" s="16"/>
      <c r="I1020" s="20">
        <f t="shared" si="334"/>
        <v>0</v>
      </c>
      <c r="J1020" s="16"/>
      <c r="K1020" s="26"/>
    </row>
    <row r="1021" spans="1:11" ht="38.25" hidden="1">
      <c r="A1021" s="55" t="s">
        <v>388</v>
      </c>
      <c r="B1021" s="18" t="s">
        <v>356</v>
      </c>
      <c r="C1021" s="18" t="s">
        <v>357</v>
      </c>
      <c r="D1021" s="24" t="s">
        <v>378</v>
      </c>
      <c r="E1021" s="18" t="s">
        <v>256</v>
      </c>
      <c r="F1021" s="18"/>
      <c r="G1021" s="16">
        <f>G1022</f>
        <v>0</v>
      </c>
      <c r="H1021" s="16"/>
      <c r="I1021" s="20">
        <f t="shared" si="334"/>
        <v>0</v>
      </c>
      <c r="J1021" s="16">
        <f>J1022</f>
        <v>0</v>
      </c>
      <c r="K1021" s="26"/>
    </row>
    <row r="1022" spans="1:11" hidden="1">
      <c r="A1022" s="55" t="s">
        <v>257</v>
      </c>
      <c r="B1022" s="18" t="s">
        <v>356</v>
      </c>
      <c r="C1022" s="18" t="s">
        <v>357</v>
      </c>
      <c r="D1022" s="24" t="s">
        <v>378</v>
      </c>
      <c r="E1022" s="18" t="s">
        <v>258</v>
      </c>
      <c r="F1022" s="18"/>
      <c r="G1022" s="16">
        <f>G1023</f>
        <v>0</v>
      </c>
      <c r="H1022" s="16"/>
      <c r="I1022" s="20">
        <f t="shared" si="334"/>
        <v>0</v>
      </c>
      <c r="J1022" s="16">
        <f>J1023</f>
        <v>0</v>
      </c>
      <c r="K1022" s="26"/>
    </row>
    <row r="1023" spans="1:11" hidden="1">
      <c r="A1023" s="23" t="s">
        <v>18</v>
      </c>
      <c r="B1023" s="18" t="s">
        <v>356</v>
      </c>
      <c r="C1023" s="18" t="s">
        <v>357</v>
      </c>
      <c r="D1023" s="24" t="s">
        <v>378</v>
      </c>
      <c r="E1023" s="18" t="s">
        <v>258</v>
      </c>
      <c r="F1023" s="18" t="s">
        <v>10</v>
      </c>
      <c r="G1023" s="19"/>
      <c r="H1023" s="19"/>
      <c r="I1023" s="20">
        <f t="shared" si="334"/>
        <v>0</v>
      </c>
      <c r="J1023" s="20"/>
      <c r="K1023" s="26"/>
    </row>
    <row r="1024" spans="1:11" ht="38.25" hidden="1">
      <c r="A1024" s="90" t="s">
        <v>379</v>
      </c>
      <c r="B1024" s="18" t="s">
        <v>356</v>
      </c>
      <c r="C1024" s="18" t="s">
        <v>357</v>
      </c>
      <c r="D1024" s="24" t="s">
        <v>380</v>
      </c>
      <c r="E1024" s="18"/>
      <c r="F1024" s="18"/>
      <c r="G1024" s="16">
        <f>G1025</f>
        <v>0</v>
      </c>
      <c r="H1024" s="16"/>
      <c r="I1024" s="20">
        <f t="shared" si="334"/>
        <v>0</v>
      </c>
      <c r="J1024" s="16">
        <f>J1025</f>
        <v>0</v>
      </c>
      <c r="K1024" s="26"/>
    </row>
    <row r="1025" spans="1:11" ht="38.25" hidden="1">
      <c r="A1025" s="55" t="s">
        <v>388</v>
      </c>
      <c r="B1025" s="18" t="s">
        <v>356</v>
      </c>
      <c r="C1025" s="18" t="s">
        <v>357</v>
      </c>
      <c r="D1025" s="24" t="s">
        <v>380</v>
      </c>
      <c r="E1025" s="18" t="s">
        <v>256</v>
      </c>
      <c r="F1025" s="18"/>
      <c r="G1025" s="16">
        <f>G1026</f>
        <v>0</v>
      </c>
      <c r="H1025" s="16"/>
      <c r="I1025" s="20">
        <f t="shared" si="334"/>
        <v>0</v>
      </c>
      <c r="J1025" s="16">
        <f>J1026</f>
        <v>0</v>
      </c>
      <c r="K1025" s="26"/>
    </row>
    <row r="1026" spans="1:11" ht="11.25" hidden="1" customHeight="1">
      <c r="A1026" s="55" t="s">
        <v>257</v>
      </c>
      <c r="B1026" s="18" t="s">
        <v>356</v>
      </c>
      <c r="C1026" s="18" t="s">
        <v>357</v>
      </c>
      <c r="D1026" s="24" t="s">
        <v>380</v>
      </c>
      <c r="E1026" s="18" t="s">
        <v>258</v>
      </c>
      <c r="F1026" s="18"/>
      <c r="G1026" s="16">
        <f>G1027+G1028</f>
        <v>0</v>
      </c>
      <c r="H1026" s="16"/>
      <c r="I1026" s="20">
        <f t="shared" si="334"/>
        <v>0</v>
      </c>
      <c r="J1026" s="16">
        <f>J1027+J1028</f>
        <v>0</v>
      </c>
      <c r="K1026" s="26"/>
    </row>
    <row r="1027" spans="1:11" hidden="1">
      <c r="A1027" s="23" t="s">
        <v>278</v>
      </c>
      <c r="B1027" s="18" t="s">
        <v>356</v>
      </c>
      <c r="C1027" s="18" t="s">
        <v>357</v>
      </c>
      <c r="D1027" s="24" t="s">
        <v>380</v>
      </c>
      <c r="E1027" s="18" t="s">
        <v>258</v>
      </c>
      <c r="F1027" s="18" t="s">
        <v>17</v>
      </c>
      <c r="G1027" s="19"/>
      <c r="H1027" s="19"/>
      <c r="I1027" s="20">
        <f t="shared" si="334"/>
        <v>0</v>
      </c>
      <c r="J1027" s="20"/>
      <c r="K1027" s="26"/>
    </row>
    <row r="1028" spans="1:11" hidden="1">
      <c r="A1028" s="23" t="s">
        <v>18</v>
      </c>
      <c r="B1028" s="18" t="s">
        <v>356</v>
      </c>
      <c r="C1028" s="18" t="s">
        <v>357</v>
      </c>
      <c r="D1028" s="24" t="s">
        <v>380</v>
      </c>
      <c r="E1028" s="18" t="s">
        <v>258</v>
      </c>
      <c r="F1028" s="18" t="s">
        <v>10</v>
      </c>
      <c r="G1028" s="19"/>
      <c r="H1028" s="19"/>
      <c r="I1028" s="20">
        <f t="shared" si="334"/>
        <v>0</v>
      </c>
      <c r="J1028" s="20"/>
      <c r="K1028" s="26"/>
    </row>
    <row r="1029" spans="1:11" ht="38.25" hidden="1">
      <c r="A1029" s="90" t="s">
        <v>379</v>
      </c>
      <c r="B1029" s="18" t="s">
        <v>356</v>
      </c>
      <c r="C1029" s="18" t="s">
        <v>357</v>
      </c>
      <c r="D1029" s="24" t="s">
        <v>381</v>
      </c>
      <c r="E1029" s="24"/>
      <c r="F1029" s="24"/>
      <c r="G1029" s="16">
        <f>G1030</f>
        <v>0</v>
      </c>
      <c r="H1029" s="16"/>
      <c r="I1029" s="20">
        <f t="shared" si="334"/>
        <v>0</v>
      </c>
      <c r="J1029" s="16">
        <f>J1030</f>
        <v>0</v>
      </c>
      <c r="K1029" s="26"/>
    </row>
    <row r="1030" spans="1:11" ht="38.25" hidden="1">
      <c r="A1030" s="55" t="s">
        <v>388</v>
      </c>
      <c r="B1030" s="18" t="s">
        <v>356</v>
      </c>
      <c r="C1030" s="18" t="s">
        <v>357</v>
      </c>
      <c r="D1030" s="24" t="s">
        <v>381</v>
      </c>
      <c r="E1030" s="24" t="s">
        <v>256</v>
      </c>
      <c r="F1030" s="24"/>
      <c r="G1030" s="16">
        <f>G1031</f>
        <v>0</v>
      </c>
      <c r="H1030" s="16"/>
      <c r="I1030" s="20">
        <f t="shared" si="334"/>
        <v>0</v>
      </c>
      <c r="J1030" s="16">
        <f>J1031</f>
        <v>0</v>
      </c>
      <c r="K1030" s="26"/>
    </row>
    <row r="1031" spans="1:11" hidden="1">
      <c r="A1031" s="55" t="s">
        <v>257</v>
      </c>
      <c r="B1031" s="18" t="s">
        <v>356</v>
      </c>
      <c r="C1031" s="18" t="s">
        <v>357</v>
      </c>
      <c r="D1031" s="24" t="s">
        <v>381</v>
      </c>
      <c r="E1031" s="24" t="s">
        <v>258</v>
      </c>
      <c r="F1031" s="24"/>
      <c r="G1031" s="16">
        <f>G1032+G1033</f>
        <v>0</v>
      </c>
      <c r="H1031" s="16"/>
      <c r="I1031" s="20">
        <f t="shared" si="334"/>
        <v>0</v>
      </c>
      <c r="J1031" s="16">
        <f>J1032+J1033</f>
        <v>0</v>
      </c>
      <c r="K1031" s="26"/>
    </row>
    <row r="1032" spans="1:11" hidden="1">
      <c r="A1032" s="23" t="s">
        <v>278</v>
      </c>
      <c r="B1032" s="18" t="s">
        <v>356</v>
      </c>
      <c r="C1032" s="18" t="s">
        <v>357</v>
      </c>
      <c r="D1032" s="24" t="s">
        <v>381</v>
      </c>
      <c r="E1032" s="24" t="s">
        <v>258</v>
      </c>
      <c r="F1032" s="24" t="s">
        <v>17</v>
      </c>
      <c r="G1032" s="19"/>
      <c r="H1032" s="19"/>
      <c r="I1032" s="20">
        <f t="shared" si="334"/>
        <v>0</v>
      </c>
      <c r="J1032" s="20"/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381</v>
      </c>
      <c r="E1033" s="24" t="s">
        <v>258</v>
      </c>
      <c r="F1033" s="24" t="s">
        <v>10</v>
      </c>
      <c r="G1033" s="19"/>
      <c r="H1033" s="19"/>
      <c r="I1033" s="20">
        <f t="shared" si="334"/>
        <v>0</v>
      </c>
      <c r="J1033" s="20"/>
      <c r="K1033" s="26"/>
    </row>
    <row r="1034" spans="1:11" ht="24" hidden="1">
      <c r="A1034" s="88" t="s">
        <v>382</v>
      </c>
      <c r="B1034" s="18" t="s">
        <v>356</v>
      </c>
      <c r="C1034" s="18" t="s">
        <v>357</v>
      </c>
      <c r="D1034" s="18" t="s">
        <v>383</v>
      </c>
      <c r="E1034" s="18"/>
      <c r="F1034" s="18"/>
      <c r="G1034" s="16">
        <f>G1035</f>
        <v>0</v>
      </c>
      <c r="H1034" s="16"/>
      <c r="I1034" s="20">
        <f t="shared" si="334"/>
        <v>0</v>
      </c>
      <c r="J1034" s="16">
        <f>J1035</f>
        <v>0</v>
      </c>
      <c r="K1034" s="26"/>
    </row>
    <row r="1035" spans="1:11" ht="36" hidden="1">
      <c r="A1035" s="49" t="s">
        <v>388</v>
      </c>
      <c r="B1035" s="18" t="s">
        <v>356</v>
      </c>
      <c r="C1035" s="18" t="s">
        <v>357</v>
      </c>
      <c r="D1035" s="18" t="s">
        <v>383</v>
      </c>
      <c r="E1035" s="18" t="s">
        <v>256</v>
      </c>
      <c r="F1035" s="18"/>
      <c r="G1035" s="16">
        <f>G1036</f>
        <v>0</v>
      </c>
      <c r="H1035" s="16"/>
      <c r="I1035" s="20">
        <f t="shared" si="334"/>
        <v>0</v>
      </c>
      <c r="J1035" s="16">
        <f>J1036</f>
        <v>0</v>
      </c>
      <c r="K1035" s="26"/>
    </row>
    <row r="1036" spans="1:11" hidden="1">
      <c r="A1036" s="49" t="s">
        <v>257</v>
      </c>
      <c r="B1036" s="18" t="s">
        <v>356</v>
      </c>
      <c r="C1036" s="18" t="s">
        <v>357</v>
      </c>
      <c r="D1036" s="18" t="s">
        <v>383</v>
      </c>
      <c r="E1036" s="18" t="s">
        <v>258</v>
      </c>
      <c r="F1036" s="18"/>
      <c r="G1036" s="16">
        <f>G1037+G1038+G1039</f>
        <v>0</v>
      </c>
      <c r="H1036" s="16"/>
      <c r="I1036" s="20">
        <f t="shared" si="334"/>
        <v>0</v>
      </c>
      <c r="J1036" s="16">
        <f>J1037+J1038+J1039</f>
        <v>0</v>
      </c>
      <c r="K1036" s="26"/>
    </row>
    <row r="1037" spans="1:11" hidden="1">
      <c r="A1037" s="17" t="s">
        <v>278</v>
      </c>
      <c r="B1037" s="18" t="s">
        <v>356</v>
      </c>
      <c r="C1037" s="18" t="s">
        <v>357</v>
      </c>
      <c r="D1037" s="18" t="s">
        <v>383</v>
      </c>
      <c r="E1037" s="18" t="s">
        <v>258</v>
      </c>
      <c r="F1037" s="18" t="s">
        <v>17</v>
      </c>
      <c r="G1037" s="19"/>
      <c r="H1037" s="19"/>
      <c r="I1037" s="20">
        <f t="shared" si="334"/>
        <v>0</v>
      </c>
      <c r="J1037" s="20"/>
      <c r="K1037" s="26"/>
    </row>
    <row r="1038" spans="1:11" hidden="1">
      <c r="A1038" s="17" t="s">
        <v>18</v>
      </c>
      <c r="B1038" s="18" t="s">
        <v>356</v>
      </c>
      <c r="C1038" s="18" t="s">
        <v>357</v>
      </c>
      <c r="D1038" s="18" t="s">
        <v>383</v>
      </c>
      <c r="E1038" s="18" t="s">
        <v>258</v>
      </c>
      <c r="F1038" s="18" t="s">
        <v>10</v>
      </c>
      <c r="G1038" s="19"/>
      <c r="H1038" s="19"/>
      <c r="I1038" s="20">
        <f t="shared" si="334"/>
        <v>0</v>
      </c>
      <c r="J1038" s="20"/>
      <c r="K1038" s="26"/>
    </row>
    <row r="1039" spans="1:11" hidden="1">
      <c r="A1039" s="17" t="s">
        <v>19</v>
      </c>
      <c r="B1039" s="18" t="s">
        <v>356</v>
      </c>
      <c r="C1039" s="18" t="s">
        <v>357</v>
      </c>
      <c r="D1039" s="18" t="s">
        <v>383</v>
      </c>
      <c r="E1039" s="18" t="s">
        <v>258</v>
      </c>
      <c r="F1039" s="18" t="s">
        <v>11</v>
      </c>
      <c r="G1039" s="19"/>
      <c r="H1039" s="19"/>
      <c r="I1039" s="20">
        <f t="shared" si="334"/>
        <v>0</v>
      </c>
      <c r="J1039" s="20"/>
      <c r="K1039" s="26"/>
    </row>
    <row r="1040" spans="1:11" ht="24" hidden="1">
      <c r="A1040" s="88" t="s">
        <v>384</v>
      </c>
      <c r="B1040" s="18" t="s">
        <v>356</v>
      </c>
      <c r="C1040" s="18" t="s">
        <v>357</v>
      </c>
      <c r="D1040" s="18" t="s">
        <v>385</v>
      </c>
      <c r="E1040" s="18"/>
      <c r="F1040" s="18"/>
      <c r="G1040" s="19"/>
      <c r="H1040" s="19"/>
      <c r="I1040" s="20">
        <f t="shared" si="334"/>
        <v>0</v>
      </c>
      <c r="J1040" s="20"/>
      <c r="K1040" s="26"/>
    </row>
    <row r="1041" spans="1:11" hidden="1">
      <c r="A1041" s="41" t="s">
        <v>122</v>
      </c>
      <c r="B1041" s="18" t="s">
        <v>356</v>
      </c>
      <c r="C1041" s="18" t="s">
        <v>357</v>
      </c>
      <c r="D1041" s="18" t="s">
        <v>385</v>
      </c>
      <c r="E1041" s="18" t="s">
        <v>256</v>
      </c>
      <c r="F1041" s="18"/>
      <c r="G1041" s="19"/>
      <c r="H1041" s="19"/>
      <c r="I1041" s="20">
        <f t="shared" si="334"/>
        <v>0</v>
      </c>
      <c r="J1041" s="20"/>
      <c r="K1041" s="26"/>
    </row>
    <row r="1042" spans="1:11" hidden="1">
      <c r="A1042" s="41" t="s">
        <v>161</v>
      </c>
      <c r="B1042" s="18" t="s">
        <v>356</v>
      </c>
      <c r="C1042" s="18" t="s">
        <v>357</v>
      </c>
      <c r="D1042" s="18" t="s">
        <v>385</v>
      </c>
      <c r="E1042" s="18" t="s">
        <v>258</v>
      </c>
      <c r="F1042" s="18"/>
      <c r="G1042" s="19"/>
      <c r="H1042" s="19"/>
      <c r="I1042" s="20">
        <f t="shared" si="334"/>
        <v>0</v>
      </c>
      <c r="J1042" s="20"/>
      <c r="K1042" s="26"/>
    </row>
    <row r="1043" spans="1:11" hidden="1">
      <c r="A1043" s="17" t="s">
        <v>18</v>
      </c>
      <c r="B1043" s="18" t="s">
        <v>356</v>
      </c>
      <c r="C1043" s="18" t="s">
        <v>357</v>
      </c>
      <c r="D1043" s="18" t="s">
        <v>385</v>
      </c>
      <c r="E1043" s="18" t="s">
        <v>258</v>
      </c>
      <c r="F1043" s="18" t="s">
        <v>10</v>
      </c>
      <c r="G1043" s="19"/>
      <c r="H1043" s="19"/>
      <c r="I1043" s="20">
        <f t="shared" si="334"/>
        <v>0</v>
      </c>
      <c r="J1043" s="20"/>
      <c r="K1043" s="26"/>
    </row>
    <row r="1044" spans="1:11" ht="50.25" hidden="1" customHeight="1">
      <c r="A1044" s="17" t="s">
        <v>386</v>
      </c>
      <c r="B1044" s="18" t="s">
        <v>356</v>
      </c>
      <c r="C1044" s="18" t="s">
        <v>357</v>
      </c>
      <c r="D1044" s="18" t="s">
        <v>387</v>
      </c>
      <c r="E1044" s="18"/>
      <c r="F1044" s="18"/>
      <c r="G1044" s="16">
        <f>G1045</f>
        <v>0</v>
      </c>
      <c r="H1044" s="16"/>
      <c r="I1044" s="20">
        <f t="shared" si="334"/>
        <v>0</v>
      </c>
      <c r="J1044" s="20">
        <f>E1044</f>
        <v>0</v>
      </c>
      <c r="K1044" s="26"/>
    </row>
    <row r="1045" spans="1:11" ht="38.25" hidden="1">
      <c r="A1045" s="55" t="s">
        <v>388</v>
      </c>
      <c r="B1045" s="18" t="s">
        <v>356</v>
      </c>
      <c r="C1045" s="18" t="s">
        <v>357</v>
      </c>
      <c r="D1045" s="18" t="s">
        <v>387</v>
      </c>
      <c r="E1045" s="18" t="s">
        <v>256</v>
      </c>
      <c r="F1045" s="18"/>
      <c r="G1045" s="16">
        <f>G1046</f>
        <v>0</v>
      </c>
      <c r="H1045" s="16"/>
      <c r="I1045" s="20">
        <f t="shared" si="334"/>
        <v>0</v>
      </c>
      <c r="J1045" s="20" t="str">
        <f>E1045</f>
        <v>600</v>
      </c>
      <c r="K1045" s="26"/>
    </row>
    <row r="1046" spans="1:11" hidden="1">
      <c r="A1046" s="55" t="s">
        <v>257</v>
      </c>
      <c r="B1046" s="18" t="s">
        <v>356</v>
      </c>
      <c r="C1046" s="18" t="s">
        <v>357</v>
      </c>
      <c r="D1046" s="18" t="s">
        <v>387</v>
      </c>
      <c r="E1046" s="18" t="s">
        <v>258</v>
      </c>
      <c r="F1046" s="18"/>
      <c r="G1046" s="16">
        <f>G1047</f>
        <v>0</v>
      </c>
      <c r="H1046" s="16"/>
      <c r="I1046" s="20">
        <f t="shared" si="334"/>
        <v>0</v>
      </c>
      <c r="J1046" s="20" t="str">
        <f>E1046</f>
        <v>610</v>
      </c>
      <c r="K1046" s="26"/>
    </row>
    <row r="1047" spans="1:11" hidden="1">
      <c r="A1047" s="17" t="s">
        <v>110</v>
      </c>
      <c r="B1047" s="18" t="s">
        <v>356</v>
      </c>
      <c r="C1047" s="18" t="s">
        <v>357</v>
      </c>
      <c r="D1047" s="18" t="s">
        <v>387</v>
      </c>
      <c r="E1047" s="18" t="s">
        <v>258</v>
      </c>
      <c r="F1047" s="18" t="s">
        <v>10</v>
      </c>
      <c r="G1047" s="19"/>
      <c r="H1047" s="19"/>
      <c r="I1047" s="20">
        <f t="shared" si="334"/>
        <v>0</v>
      </c>
      <c r="J1047" s="20"/>
      <c r="K1047" s="26"/>
    </row>
    <row r="1048" spans="1:11" ht="36" hidden="1">
      <c r="A1048" s="17" t="s">
        <v>389</v>
      </c>
      <c r="B1048" s="18" t="s">
        <v>356</v>
      </c>
      <c r="C1048" s="18" t="s">
        <v>357</v>
      </c>
      <c r="D1048" s="18" t="s">
        <v>390</v>
      </c>
      <c r="E1048" s="18"/>
      <c r="F1048" s="18"/>
      <c r="G1048" s="16">
        <f t="shared" ref="G1048:J1051" si="346">G1049</f>
        <v>0</v>
      </c>
      <c r="H1048" s="16"/>
      <c r="I1048" s="20">
        <f t="shared" si="334"/>
        <v>0</v>
      </c>
      <c r="J1048" s="16">
        <f t="shared" si="346"/>
        <v>0</v>
      </c>
      <c r="K1048" s="26"/>
    </row>
    <row r="1049" spans="1:11" hidden="1">
      <c r="A1049" s="17" t="s">
        <v>391</v>
      </c>
      <c r="B1049" s="18" t="s">
        <v>356</v>
      </c>
      <c r="C1049" s="18" t="s">
        <v>357</v>
      </c>
      <c r="D1049" s="18" t="s">
        <v>392</v>
      </c>
      <c r="E1049" s="18"/>
      <c r="F1049" s="18"/>
      <c r="G1049" s="16">
        <f t="shared" si="346"/>
        <v>0</v>
      </c>
      <c r="H1049" s="16"/>
      <c r="I1049" s="20">
        <f t="shared" si="334"/>
        <v>0</v>
      </c>
      <c r="J1049" s="16">
        <f t="shared" si="346"/>
        <v>0</v>
      </c>
      <c r="K1049" s="26"/>
    </row>
    <row r="1050" spans="1:11" ht="36" hidden="1">
      <c r="A1050" s="88" t="s">
        <v>388</v>
      </c>
      <c r="B1050" s="18" t="s">
        <v>356</v>
      </c>
      <c r="C1050" s="18" t="s">
        <v>357</v>
      </c>
      <c r="D1050" s="18" t="s">
        <v>392</v>
      </c>
      <c r="E1050" s="18" t="s">
        <v>256</v>
      </c>
      <c r="F1050" s="18"/>
      <c r="G1050" s="16">
        <f t="shared" si="346"/>
        <v>0</v>
      </c>
      <c r="H1050" s="16"/>
      <c r="I1050" s="20">
        <f t="shared" si="334"/>
        <v>0</v>
      </c>
      <c r="J1050" s="16">
        <f t="shared" si="346"/>
        <v>0</v>
      </c>
      <c r="K1050" s="26"/>
    </row>
    <row r="1051" spans="1:11" hidden="1">
      <c r="A1051" s="88" t="s">
        <v>257</v>
      </c>
      <c r="B1051" s="18" t="s">
        <v>356</v>
      </c>
      <c r="C1051" s="18" t="s">
        <v>357</v>
      </c>
      <c r="D1051" s="18" t="s">
        <v>392</v>
      </c>
      <c r="E1051" s="18" t="s">
        <v>258</v>
      </c>
      <c r="F1051" s="18"/>
      <c r="G1051" s="16">
        <f t="shared" si="346"/>
        <v>0</v>
      </c>
      <c r="H1051" s="16"/>
      <c r="I1051" s="20">
        <f t="shared" si="334"/>
        <v>0</v>
      </c>
      <c r="J1051" s="16">
        <f t="shared" si="346"/>
        <v>0</v>
      </c>
      <c r="K1051" s="26"/>
    </row>
    <row r="1052" spans="1:11" hidden="1">
      <c r="A1052" s="17" t="s">
        <v>278</v>
      </c>
      <c r="B1052" s="18" t="s">
        <v>356</v>
      </c>
      <c r="C1052" s="18" t="s">
        <v>357</v>
      </c>
      <c r="D1052" s="18" t="s">
        <v>392</v>
      </c>
      <c r="E1052" s="18" t="s">
        <v>258</v>
      </c>
      <c r="F1052" s="18" t="s">
        <v>17</v>
      </c>
      <c r="G1052" s="19"/>
      <c r="H1052" s="19"/>
      <c r="I1052" s="20">
        <f t="shared" si="334"/>
        <v>0</v>
      </c>
      <c r="J1052" s="20"/>
      <c r="K1052" s="26"/>
    </row>
    <row r="1053" spans="1:11" ht="63.75" hidden="1">
      <c r="A1053" s="47" t="s">
        <v>393</v>
      </c>
      <c r="B1053" s="18" t="s">
        <v>356</v>
      </c>
      <c r="C1053" s="18" t="s">
        <v>357</v>
      </c>
      <c r="D1053" s="18" t="s">
        <v>139</v>
      </c>
      <c r="E1053" s="18"/>
      <c r="F1053" s="18"/>
      <c r="G1053" s="16">
        <f t="shared" ref="G1053:J1056" si="347">G1054</f>
        <v>0</v>
      </c>
      <c r="H1053" s="16"/>
      <c r="I1053" s="20">
        <f t="shared" ref="I1053:I1067" si="348">G1053+H1053</f>
        <v>0</v>
      </c>
      <c r="J1053" s="16">
        <f t="shared" si="347"/>
        <v>0</v>
      </c>
      <c r="K1053" s="26"/>
    </row>
    <row r="1054" spans="1:11" ht="20.25" hidden="1" customHeight="1">
      <c r="A1054" s="23" t="s">
        <v>133</v>
      </c>
      <c r="B1054" s="18" t="s">
        <v>356</v>
      </c>
      <c r="C1054" s="18" t="s">
        <v>357</v>
      </c>
      <c r="D1054" s="38" t="s">
        <v>140</v>
      </c>
      <c r="E1054" s="18"/>
      <c r="F1054" s="18"/>
      <c r="G1054" s="16">
        <f t="shared" si="347"/>
        <v>0</v>
      </c>
      <c r="H1054" s="16"/>
      <c r="I1054" s="20">
        <f t="shared" si="348"/>
        <v>0</v>
      </c>
      <c r="J1054" s="16">
        <f t="shared" si="347"/>
        <v>0</v>
      </c>
      <c r="K1054" s="26"/>
    </row>
    <row r="1055" spans="1:11" ht="38.25" hidden="1" customHeight="1">
      <c r="A1055" s="55" t="s">
        <v>388</v>
      </c>
      <c r="B1055" s="18" t="s">
        <v>356</v>
      </c>
      <c r="C1055" s="18" t="s">
        <v>357</v>
      </c>
      <c r="D1055" s="38" t="s">
        <v>140</v>
      </c>
      <c r="E1055" s="18" t="s">
        <v>256</v>
      </c>
      <c r="F1055" s="18"/>
      <c r="G1055" s="16">
        <f t="shared" si="347"/>
        <v>0</v>
      </c>
      <c r="H1055" s="16"/>
      <c r="I1055" s="20">
        <f t="shared" si="348"/>
        <v>0</v>
      </c>
      <c r="J1055" s="16">
        <f t="shared" si="347"/>
        <v>0</v>
      </c>
      <c r="K1055" s="26"/>
    </row>
    <row r="1056" spans="1:11" hidden="1">
      <c r="A1056" s="55" t="s">
        <v>257</v>
      </c>
      <c r="B1056" s="18" t="s">
        <v>356</v>
      </c>
      <c r="C1056" s="18" t="s">
        <v>357</v>
      </c>
      <c r="D1056" s="38" t="s">
        <v>140</v>
      </c>
      <c r="E1056" s="18" t="s">
        <v>258</v>
      </c>
      <c r="F1056" s="18"/>
      <c r="G1056" s="16">
        <f t="shared" si="347"/>
        <v>0</v>
      </c>
      <c r="H1056" s="16"/>
      <c r="I1056" s="20">
        <f t="shared" si="348"/>
        <v>0</v>
      </c>
      <c r="J1056" s="16">
        <f t="shared" si="347"/>
        <v>0</v>
      </c>
      <c r="K1056" s="26"/>
    </row>
    <row r="1057" spans="1:11" hidden="1">
      <c r="A1057" s="23" t="s">
        <v>16</v>
      </c>
      <c r="B1057" s="18" t="s">
        <v>356</v>
      </c>
      <c r="C1057" s="18" t="s">
        <v>357</v>
      </c>
      <c r="D1057" s="38" t="s">
        <v>140</v>
      </c>
      <c r="E1057" s="18" t="s">
        <v>258</v>
      </c>
      <c r="F1057" s="18" t="s">
        <v>17</v>
      </c>
      <c r="G1057" s="19"/>
      <c r="H1057" s="19"/>
      <c r="I1057" s="20">
        <f t="shared" si="348"/>
        <v>0</v>
      </c>
      <c r="J1057" s="20"/>
      <c r="K1057" s="26"/>
    </row>
    <row r="1058" spans="1:11" ht="51">
      <c r="A1058" s="132" t="s">
        <v>386</v>
      </c>
      <c r="B1058" s="167" t="s">
        <v>356</v>
      </c>
      <c r="C1058" s="167" t="s">
        <v>357</v>
      </c>
      <c r="D1058" s="167" t="s">
        <v>387</v>
      </c>
      <c r="E1058" s="167"/>
      <c r="F1058" s="167"/>
      <c r="G1058" s="79">
        <f t="shared" ref="G1058:H1060" si="349">G1059</f>
        <v>0</v>
      </c>
      <c r="H1058" s="79">
        <f t="shared" si="349"/>
        <v>200</v>
      </c>
      <c r="I1058" s="20">
        <f t="shared" si="348"/>
        <v>200</v>
      </c>
      <c r="J1058" s="20"/>
      <c r="K1058" s="26"/>
    </row>
    <row r="1059" spans="1:11" ht="38.25">
      <c r="A1059" s="135" t="s">
        <v>388</v>
      </c>
      <c r="B1059" s="167" t="s">
        <v>356</v>
      </c>
      <c r="C1059" s="167" t="s">
        <v>357</v>
      </c>
      <c r="D1059" s="167" t="s">
        <v>387</v>
      </c>
      <c r="E1059" s="167" t="s">
        <v>256</v>
      </c>
      <c r="F1059" s="167"/>
      <c r="G1059" s="79">
        <f t="shared" si="349"/>
        <v>0</v>
      </c>
      <c r="H1059" s="79">
        <f t="shared" si="349"/>
        <v>200</v>
      </c>
      <c r="I1059" s="20">
        <f t="shared" si="348"/>
        <v>200</v>
      </c>
      <c r="J1059" s="20"/>
      <c r="K1059" s="26"/>
    </row>
    <row r="1060" spans="1:11">
      <c r="A1060" s="135" t="s">
        <v>257</v>
      </c>
      <c r="B1060" s="167" t="s">
        <v>356</v>
      </c>
      <c r="C1060" s="167" t="s">
        <v>357</v>
      </c>
      <c r="D1060" s="167" t="s">
        <v>387</v>
      </c>
      <c r="E1060" s="167" t="s">
        <v>258</v>
      </c>
      <c r="F1060" s="167"/>
      <c r="G1060" s="79">
        <f t="shared" si="349"/>
        <v>0</v>
      </c>
      <c r="H1060" s="79">
        <f t="shared" si="349"/>
        <v>200</v>
      </c>
      <c r="I1060" s="20">
        <f t="shared" si="348"/>
        <v>200</v>
      </c>
      <c r="J1060" s="20"/>
      <c r="K1060" s="26"/>
    </row>
    <row r="1061" spans="1:11">
      <c r="A1061" s="133" t="s">
        <v>18</v>
      </c>
      <c r="B1061" s="167" t="s">
        <v>356</v>
      </c>
      <c r="C1061" s="167" t="s">
        <v>357</v>
      </c>
      <c r="D1061" s="167" t="s">
        <v>387</v>
      </c>
      <c r="E1061" s="167" t="s">
        <v>258</v>
      </c>
      <c r="F1061" s="167" t="s">
        <v>10</v>
      </c>
      <c r="G1061" s="79"/>
      <c r="H1061" s="19">
        <v>200</v>
      </c>
      <c r="I1061" s="20">
        <f t="shared" si="348"/>
        <v>200</v>
      </c>
      <c r="J1061" s="20"/>
      <c r="K1061" s="26"/>
    </row>
    <row r="1062" spans="1:11" ht="48">
      <c r="A1062" s="198" t="s">
        <v>684</v>
      </c>
      <c r="B1062" s="200" t="s">
        <v>356</v>
      </c>
      <c r="C1062" s="200" t="s">
        <v>357</v>
      </c>
      <c r="D1062" s="179" t="s">
        <v>690</v>
      </c>
      <c r="E1062" s="200"/>
      <c r="F1062" s="199"/>
      <c r="G1062" s="16">
        <f t="shared" ref="G1062:H1063" si="350">G1063</f>
        <v>0</v>
      </c>
      <c r="H1062" s="16">
        <f t="shared" si="350"/>
        <v>888.8</v>
      </c>
      <c r="I1062" s="20">
        <f t="shared" si="348"/>
        <v>888.8</v>
      </c>
      <c r="J1062" s="20"/>
      <c r="K1062" s="26"/>
    </row>
    <row r="1063" spans="1:11" ht="36">
      <c r="A1063" s="198" t="s">
        <v>685</v>
      </c>
      <c r="B1063" s="200" t="s">
        <v>356</v>
      </c>
      <c r="C1063" s="200" t="s">
        <v>357</v>
      </c>
      <c r="D1063" s="179" t="s">
        <v>690</v>
      </c>
      <c r="E1063" s="200" t="s">
        <v>256</v>
      </c>
      <c r="F1063" s="199"/>
      <c r="G1063" s="16">
        <f t="shared" si="350"/>
        <v>0</v>
      </c>
      <c r="H1063" s="16">
        <f t="shared" si="350"/>
        <v>888.8</v>
      </c>
      <c r="I1063" s="20">
        <f t="shared" si="348"/>
        <v>888.8</v>
      </c>
      <c r="J1063" s="20"/>
      <c r="K1063" s="26"/>
    </row>
    <row r="1064" spans="1:11" ht="16.5">
      <c r="A1064" s="198" t="s">
        <v>257</v>
      </c>
      <c r="B1064" s="200" t="s">
        <v>356</v>
      </c>
      <c r="C1064" s="200" t="s">
        <v>357</v>
      </c>
      <c r="D1064" s="179" t="s">
        <v>690</v>
      </c>
      <c r="E1064" s="200" t="s">
        <v>258</v>
      </c>
      <c r="F1064" s="199"/>
      <c r="G1064" s="16">
        <f t="shared" ref="G1064:H1064" si="351">G1065+G1066+G1067</f>
        <v>0</v>
      </c>
      <c r="H1064" s="16">
        <f t="shared" si="351"/>
        <v>888.8</v>
      </c>
      <c r="I1064" s="20">
        <f t="shared" si="348"/>
        <v>888.8</v>
      </c>
      <c r="J1064" s="20"/>
      <c r="K1064" s="26"/>
    </row>
    <row r="1065" spans="1:11">
      <c r="A1065" s="23" t="s">
        <v>16</v>
      </c>
      <c r="B1065" s="200" t="s">
        <v>356</v>
      </c>
      <c r="C1065" s="200" t="s">
        <v>357</v>
      </c>
      <c r="D1065" s="179" t="s">
        <v>690</v>
      </c>
      <c r="E1065" s="18"/>
      <c r="F1065" s="18" t="s">
        <v>17</v>
      </c>
      <c r="G1065" s="26"/>
      <c r="H1065" s="19">
        <v>88.9</v>
      </c>
      <c r="I1065" s="20">
        <f t="shared" si="348"/>
        <v>88.9</v>
      </c>
      <c r="J1065" s="20"/>
      <c r="K1065" s="26"/>
    </row>
    <row r="1066" spans="1:11">
      <c r="A1066" s="23" t="s">
        <v>18</v>
      </c>
      <c r="B1066" s="200" t="s">
        <v>356</v>
      </c>
      <c r="C1066" s="200" t="s">
        <v>357</v>
      </c>
      <c r="D1066" s="179" t="s">
        <v>690</v>
      </c>
      <c r="E1066" s="18"/>
      <c r="F1066" s="18" t="s">
        <v>10</v>
      </c>
      <c r="G1066" s="19"/>
      <c r="H1066" s="19">
        <v>72</v>
      </c>
      <c r="I1066" s="20">
        <f t="shared" si="348"/>
        <v>72</v>
      </c>
      <c r="J1066" s="20"/>
      <c r="K1066" s="26"/>
    </row>
    <row r="1067" spans="1:11">
      <c r="A1067" s="23" t="s">
        <v>19</v>
      </c>
      <c r="B1067" s="200" t="s">
        <v>356</v>
      </c>
      <c r="C1067" s="200" t="s">
        <v>357</v>
      </c>
      <c r="D1067" s="179" t="s">
        <v>690</v>
      </c>
      <c r="E1067" s="18"/>
      <c r="F1067" s="18" t="s">
        <v>11</v>
      </c>
      <c r="G1067" s="19"/>
      <c r="H1067" s="19">
        <v>727.9</v>
      </c>
      <c r="I1067" s="20">
        <f t="shared" si="348"/>
        <v>727.9</v>
      </c>
      <c r="J1067" s="20"/>
      <c r="K1067" s="26"/>
    </row>
    <row r="1068" spans="1:11" ht="25.5">
      <c r="A1068" s="132" t="s">
        <v>25</v>
      </c>
      <c r="B1068" s="171" t="s">
        <v>356</v>
      </c>
      <c r="C1068" s="171" t="s">
        <v>357</v>
      </c>
      <c r="D1068" s="171" t="s">
        <v>26</v>
      </c>
      <c r="E1068" s="171"/>
      <c r="F1068" s="171"/>
      <c r="G1068" s="175">
        <f>G1074+G1078+G1069</f>
        <v>0</v>
      </c>
      <c r="H1068" s="175">
        <f>H1074+H1078+H1069</f>
        <v>0</v>
      </c>
      <c r="I1068" s="12">
        <f t="shared" ref="I1068:I1126" si="352">G1068+H1068</f>
        <v>0</v>
      </c>
      <c r="J1068" s="175">
        <f t="shared" ref="J1068:K1068" si="353">J1074+J1078+J1069</f>
        <v>8360.2999999999993</v>
      </c>
      <c r="K1068" s="175">
        <f t="shared" si="353"/>
        <v>8355.9</v>
      </c>
    </row>
    <row r="1069" spans="1:11" ht="38.25">
      <c r="A1069" s="188" t="s">
        <v>379</v>
      </c>
      <c r="B1069" s="18" t="s">
        <v>356</v>
      </c>
      <c r="C1069" s="18" t="s">
        <v>357</v>
      </c>
      <c r="D1069" s="167" t="s">
        <v>663</v>
      </c>
      <c r="E1069" s="167"/>
      <c r="F1069" s="167"/>
      <c r="G1069" s="22">
        <f>G1070</f>
        <v>0</v>
      </c>
      <c r="H1069" s="22"/>
      <c r="I1069" s="20">
        <f t="shared" si="352"/>
        <v>0</v>
      </c>
      <c r="J1069" s="22">
        <f t="shared" ref="J1069:K1072" si="354">J1070</f>
        <v>1015.1</v>
      </c>
      <c r="K1069" s="22">
        <f t="shared" si="354"/>
        <v>1037.7</v>
      </c>
    </row>
    <row r="1070" spans="1:11" ht="38.25">
      <c r="A1070" s="135" t="s">
        <v>388</v>
      </c>
      <c r="B1070" s="18" t="s">
        <v>356</v>
      </c>
      <c r="C1070" s="18" t="s">
        <v>357</v>
      </c>
      <c r="D1070" s="167" t="s">
        <v>663</v>
      </c>
      <c r="E1070" s="167" t="s">
        <v>256</v>
      </c>
      <c r="F1070" s="167"/>
      <c r="G1070" s="22">
        <f>G1071</f>
        <v>0</v>
      </c>
      <c r="H1070" s="22"/>
      <c r="I1070" s="20">
        <f t="shared" si="352"/>
        <v>0</v>
      </c>
      <c r="J1070" s="22">
        <f t="shared" si="354"/>
        <v>1015.1</v>
      </c>
      <c r="K1070" s="22">
        <f t="shared" si="354"/>
        <v>1037.7</v>
      </c>
    </row>
    <row r="1071" spans="1:11">
      <c r="A1071" s="135" t="s">
        <v>257</v>
      </c>
      <c r="B1071" s="18" t="s">
        <v>356</v>
      </c>
      <c r="C1071" s="18" t="s">
        <v>357</v>
      </c>
      <c r="D1071" s="167" t="s">
        <v>663</v>
      </c>
      <c r="E1071" s="167" t="s">
        <v>258</v>
      </c>
      <c r="F1071" s="167"/>
      <c r="G1071" s="22">
        <f>G1072</f>
        <v>0</v>
      </c>
      <c r="H1071" s="22"/>
      <c r="I1071" s="20">
        <f t="shared" si="352"/>
        <v>0</v>
      </c>
      <c r="J1071" s="22">
        <f t="shared" si="354"/>
        <v>1015.1</v>
      </c>
      <c r="K1071" s="22">
        <f t="shared" si="354"/>
        <v>1037.7</v>
      </c>
    </row>
    <row r="1072" spans="1:11">
      <c r="A1072" s="133" t="s">
        <v>278</v>
      </c>
      <c r="B1072" s="18" t="s">
        <v>356</v>
      </c>
      <c r="C1072" s="18" t="s">
        <v>357</v>
      </c>
      <c r="D1072" s="167" t="s">
        <v>663</v>
      </c>
      <c r="E1072" s="167" t="s">
        <v>258</v>
      </c>
      <c r="F1072" s="167"/>
      <c r="G1072" s="22">
        <f>G1073</f>
        <v>0</v>
      </c>
      <c r="H1072" s="22"/>
      <c r="I1072" s="20">
        <f t="shared" si="352"/>
        <v>0</v>
      </c>
      <c r="J1072" s="22">
        <f t="shared" si="354"/>
        <v>1015.1</v>
      </c>
      <c r="K1072" s="22">
        <f t="shared" si="354"/>
        <v>1037.7</v>
      </c>
    </row>
    <row r="1073" spans="1:11">
      <c r="A1073" s="133" t="s">
        <v>18</v>
      </c>
      <c r="B1073" s="18" t="s">
        <v>356</v>
      </c>
      <c r="C1073" s="18" t="s">
        <v>357</v>
      </c>
      <c r="D1073" s="167" t="s">
        <v>663</v>
      </c>
      <c r="E1073" s="167" t="s">
        <v>258</v>
      </c>
      <c r="F1073" s="167" t="s">
        <v>10</v>
      </c>
      <c r="G1073" s="22"/>
      <c r="H1073" s="22"/>
      <c r="I1073" s="20">
        <f t="shared" si="352"/>
        <v>0</v>
      </c>
      <c r="J1073" s="22">
        <v>1015.1</v>
      </c>
      <c r="K1073" s="22">
        <v>1037.7</v>
      </c>
    </row>
    <row r="1074" spans="1:11" ht="25.5">
      <c r="A1074" s="135" t="s">
        <v>314</v>
      </c>
      <c r="B1074" s="167" t="s">
        <v>356</v>
      </c>
      <c r="C1074" s="167" t="s">
        <v>357</v>
      </c>
      <c r="D1074" s="167" t="s">
        <v>354</v>
      </c>
      <c r="E1074" s="167"/>
      <c r="F1074" s="167"/>
      <c r="G1074" s="22">
        <f t="shared" ref="G1074:K1076" si="355">G1075</f>
        <v>0</v>
      </c>
      <c r="H1074" s="22"/>
      <c r="I1074" s="20">
        <f t="shared" si="352"/>
        <v>0</v>
      </c>
      <c r="J1074" s="22">
        <f t="shared" si="355"/>
        <v>7000</v>
      </c>
      <c r="K1074" s="22">
        <f t="shared" si="355"/>
        <v>7000</v>
      </c>
    </row>
    <row r="1075" spans="1:11" ht="38.25">
      <c r="A1075" s="135" t="s">
        <v>388</v>
      </c>
      <c r="B1075" s="167" t="s">
        <v>356</v>
      </c>
      <c r="C1075" s="167" t="s">
        <v>357</v>
      </c>
      <c r="D1075" s="167" t="s">
        <v>354</v>
      </c>
      <c r="E1075" s="167" t="s">
        <v>256</v>
      </c>
      <c r="F1075" s="167"/>
      <c r="G1075" s="22">
        <f t="shared" si="355"/>
        <v>0</v>
      </c>
      <c r="H1075" s="22"/>
      <c r="I1075" s="20">
        <f t="shared" si="352"/>
        <v>0</v>
      </c>
      <c r="J1075" s="22">
        <f t="shared" si="355"/>
        <v>7000</v>
      </c>
      <c r="K1075" s="22">
        <f t="shared" si="355"/>
        <v>7000</v>
      </c>
    </row>
    <row r="1076" spans="1:11">
      <c r="A1076" s="135" t="s">
        <v>257</v>
      </c>
      <c r="B1076" s="167" t="s">
        <v>356</v>
      </c>
      <c r="C1076" s="167" t="s">
        <v>357</v>
      </c>
      <c r="D1076" s="167" t="s">
        <v>354</v>
      </c>
      <c r="E1076" s="167" t="s">
        <v>258</v>
      </c>
      <c r="F1076" s="167"/>
      <c r="G1076" s="22">
        <f t="shared" si="355"/>
        <v>0</v>
      </c>
      <c r="H1076" s="22"/>
      <c r="I1076" s="20">
        <f t="shared" si="352"/>
        <v>0</v>
      </c>
      <c r="J1076" s="22">
        <f t="shared" si="355"/>
        <v>7000</v>
      </c>
      <c r="K1076" s="22">
        <f t="shared" si="355"/>
        <v>7000</v>
      </c>
    </row>
    <row r="1077" spans="1:11">
      <c r="A1077" s="133" t="s">
        <v>278</v>
      </c>
      <c r="B1077" s="167" t="s">
        <v>356</v>
      </c>
      <c r="C1077" s="167" t="s">
        <v>357</v>
      </c>
      <c r="D1077" s="167" t="s">
        <v>354</v>
      </c>
      <c r="E1077" s="167" t="s">
        <v>258</v>
      </c>
      <c r="F1077" s="167" t="s">
        <v>17</v>
      </c>
      <c r="G1077" s="22"/>
      <c r="H1077" s="22"/>
      <c r="I1077" s="20">
        <f t="shared" si="352"/>
        <v>0</v>
      </c>
      <c r="J1077" s="22">
        <v>7000</v>
      </c>
      <c r="K1077" s="22">
        <v>7000</v>
      </c>
    </row>
    <row r="1078" spans="1:11" ht="42" customHeight="1">
      <c r="A1078" s="133" t="s">
        <v>363</v>
      </c>
      <c r="B1078" s="167" t="s">
        <v>356</v>
      </c>
      <c r="C1078" s="167" t="s">
        <v>357</v>
      </c>
      <c r="D1078" s="167" t="s">
        <v>608</v>
      </c>
      <c r="E1078" s="167"/>
      <c r="F1078" s="167"/>
      <c r="G1078" s="22">
        <f>G1079+G1082</f>
        <v>0</v>
      </c>
      <c r="H1078" s="22"/>
      <c r="I1078" s="20">
        <f t="shared" si="352"/>
        <v>0</v>
      </c>
      <c r="J1078" s="22">
        <f t="shared" ref="J1078:K1078" si="356">J1079+J1082</f>
        <v>345.2</v>
      </c>
      <c r="K1078" s="22">
        <f t="shared" si="356"/>
        <v>318.2</v>
      </c>
    </row>
    <row r="1079" spans="1:11" ht="25.5">
      <c r="A1079" s="133" t="s">
        <v>44</v>
      </c>
      <c r="B1079" s="167" t="s">
        <v>356</v>
      </c>
      <c r="C1079" s="167" t="s">
        <v>357</v>
      </c>
      <c r="D1079" s="167" t="s">
        <v>608</v>
      </c>
      <c r="E1079" s="167" t="s">
        <v>45</v>
      </c>
      <c r="F1079" s="167"/>
      <c r="G1079" s="22">
        <f t="shared" ref="G1079:K1079" si="357">G1080</f>
        <v>0</v>
      </c>
      <c r="H1079" s="22"/>
      <c r="I1079" s="20">
        <f t="shared" si="352"/>
        <v>0</v>
      </c>
      <c r="J1079" s="22">
        <f t="shared" si="357"/>
        <v>180</v>
      </c>
      <c r="K1079" s="22">
        <f t="shared" si="357"/>
        <v>153</v>
      </c>
    </row>
    <row r="1080" spans="1:11" ht="38.25">
      <c r="A1080" s="133" t="s">
        <v>365</v>
      </c>
      <c r="B1080" s="167" t="s">
        <v>356</v>
      </c>
      <c r="C1080" s="167" t="s">
        <v>357</v>
      </c>
      <c r="D1080" s="167" t="s">
        <v>608</v>
      </c>
      <c r="E1080" s="167" t="s">
        <v>53</v>
      </c>
      <c r="F1080" s="167"/>
      <c r="G1080" s="22">
        <f>G1081+G1085</f>
        <v>0</v>
      </c>
      <c r="H1080" s="22"/>
      <c r="I1080" s="20">
        <f t="shared" si="352"/>
        <v>0</v>
      </c>
      <c r="J1080" s="22">
        <f>J1081+J1085</f>
        <v>180</v>
      </c>
      <c r="K1080" s="22">
        <f>K1081+K1085</f>
        <v>153</v>
      </c>
    </row>
    <row r="1081" spans="1:11">
      <c r="A1081" s="133" t="s">
        <v>16</v>
      </c>
      <c r="B1081" s="167" t="s">
        <v>356</v>
      </c>
      <c r="C1081" s="167" t="s">
        <v>357</v>
      </c>
      <c r="D1081" s="167" t="s">
        <v>608</v>
      </c>
      <c r="E1081" s="167" t="s">
        <v>53</v>
      </c>
      <c r="F1081" s="167" t="s">
        <v>17</v>
      </c>
      <c r="G1081" s="22"/>
      <c r="H1081" s="22"/>
      <c r="I1081" s="20">
        <f t="shared" si="352"/>
        <v>0</v>
      </c>
      <c r="J1081" s="22">
        <v>180</v>
      </c>
      <c r="K1081" s="22">
        <v>153</v>
      </c>
    </row>
    <row r="1082" spans="1:11">
      <c r="A1082" s="165" t="s">
        <v>122</v>
      </c>
      <c r="B1082" s="167" t="s">
        <v>356</v>
      </c>
      <c r="C1082" s="167" t="s">
        <v>357</v>
      </c>
      <c r="D1082" s="167" t="s">
        <v>608</v>
      </c>
      <c r="E1082" s="167" t="s">
        <v>123</v>
      </c>
      <c r="F1082" s="167"/>
      <c r="G1082" s="22">
        <f>G1083</f>
        <v>0</v>
      </c>
      <c r="H1082" s="22"/>
      <c r="I1082" s="20">
        <f t="shared" si="352"/>
        <v>0</v>
      </c>
      <c r="J1082" s="22">
        <f t="shared" ref="J1082:K1083" si="358">J1083</f>
        <v>165.2</v>
      </c>
      <c r="K1082" s="22">
        <f t="shared" si="358"/>
        <v>165.2</v>
      </c>
    </row>
    <row r="1083" spans="1:11">
      <c r="A1083" s="165" t="s">
        <v>161</v>
      </c>
      <c r="B1083" s="167" t="s">
        <v>356</v>
      </c>
      <c r="C1083" s="167" t="s">
        <v>357</v>
      </c>
      <c r="D1083" s="167" t="s">
        <v>608</v>
      </c>
      <c r="E1083" s="167" t="s">
        <v>162</v>
      </c>
      <c r="F1083" s="167"/>
      <c r="G1083" s="22">
        <f>G1084</f>
        <v>0</v>
      </c>
      <c r="H1083" s="22"/>
      <c r="I1083" s="20">
        <f t="shared" si="352"/>
        <v>0</v>
      </c>
      <c r="J1083" s="22">
        <f t="shared" si="358"/>
        <v>165.2</v>
      </c>
      <c r="K1083" s="22">
        <f t="shared" si="358"/>
        <v>165.2</v>
      </c>
    </row>
    <row r="1084" spans="1:11">
      <c r="A1084" s="133" t="s">
        <v>16</v>
      </c>
      <c r="B1084" s="167" t="s">
        <v>356</v>
      </c>
      <c r="C1084" s="167" t="s">
        <v>357</v>
      </c>
      <c r="D1084" s="167" t="s">
        <v>608</v>
      </c>
      <c r="E1084" s="167" t="s">
        <v>162</v>
      </c>
      <c r="F1084" s="167" t="s">
        <v>17</v>
      </c>
      <c r="G1084" s="22"/>
      <c r="H1084" s="22"/>
      <c r="I1084" s="20">
        <f t="shared" si="352"/>
        <v>0</v>
      </c>
      <c r="J1084" s="22">
        <v>165.2</v>
      </c>
      <c r="K1084" s="22">
        <v>165.2</v>
      </c>
    </row>
    <row r="1085" spans="1:11" hidden="1">
      <c r="A1085" s="133" t="s">
        <v>20</v>
      </c>
      <c r="B1085" s="167" t="s">
        <v>356</v>
      </c>
      <c r="C1085" s="167" t="s">
        <v>357</v>
      </c>
      <c r="D1085" s="167" t="s">
        <v>608</v>
      </c>
      <c r="E1085" s="18" t="s">
        <v>162</v>
      </c>
      <c r="F1085" s="18" t="s">
        <v>12</v>
      </c>
      <c r="G1085" s="19"/>
      <c r="H1085" s="19"/>
      <c r="I1085" s="20">
        <f t="shared" si="352"/>
        <v>0</v>
      </c>
      <c r="J1085" s="20"/>
      <c r="K1085" s="26"/>
    </row>
    <row r="1086" spans="1:11" ht="25.5" hidden="1">
      <c r="A1086" s="174" t="s">
        <v>607</v>
      </c>
      <c r="B1086" s="18"/>
      <c r="C1086" s="18"/>
      <c r="D1086" s="38"/>
      <c r="E1086" s="18"/>
      <c r="F1086" s="18"/>
      <c r="G1086" s="19"/>
      <c r="H1086" s="19"/>
      <c r="I1086" s="20">
        <f t="shared" si="352"/>
        <v>0</v>
      </c>
      <c r="J1086" s="20"/>
      <c r="K1086" s="26"/>
    </row>
    <row r="1087" spans="1:11" ht="25.5" hidden="1">
      <c r="A1087" s="133" t="s">
        <v>44</v>
      </c>
      <c r="B1087" s="18"/>
      <c r="C1087" s="18"/>
      <c r="D1087" s="38"/>
      <c r="E1087" s="18"/>
      <c r="F1087" s="18"/>
      <c r="G1087" s="19"/>
      <c r="H1087" s="19"/>
      <c r="I1087" s="20">
        <f t="shared" si="352"/>
        <v>0</v>
      </c>
      <c r="J1087" s="20"/>
      <c r="K1087" s="26"/>
    </row>
    <row r="1088" spans="1:11" ht="38.25" hidden="1">
      <c r="A1088" s="133" t="s">
        <v>365</v>
      </c>
      <c r="B1088" s="18"/>
      <c r="C1088" s="18"/>
      <c r="D1088" s="38"/>
      <c r="E1088" s="18"/>
      <c r="F1088" s="18"/>
      <c r="G1088" s="19"/>
      <c r="H1088" s="19"/>
      <c r="I1088" s="20">
        <f t="shared" si="352"/>
        <v>0</v>
      </c>
      <c r="J1088" s="20"/>
      <c r="K1088" s="26"/>
    </row>
    <row r="1089" spans="1:11" hidden="1">
      <c r="A1089" s="133" t="s">
        <v>18</v>
      </c>
      <c r="B1089" s="18"/>
      <c r="C1089" s="18"/>
      <c r="D1089" s="38"/>
      <c r="E1089" s="18"/>
      <c r="F1089" s="18"/>
      <c r="G1089" s="19"/>
      <c r="H1089" s="19"/>
      <c r="I1089" s="20">
        <f t="shared" si="352"/>
        <v>0</v>
      </c>
      <c r="J1089" s="20"/>
      <c r="K1089" s="26"/>
    </row>
    <row r="1090" spans="1:11" ht="25.5" hidden="1">
      <c r="A1090" s="133" t="s">
        <v>367</v>
      </c>
      <c r="B1090" s="18"/>
      <c r="C1090" s="18"/>
      <c r="D1090" s="38"/>
      <c r="E1090" s="18"/>
      <c r="F1090" s="18"/>
      <c r="G1090" s="19"/>
      <c r="H1090" s="19"/>
      <c r="I1090" s="20">
        <f t="shared" si="352"/>
        <v>0</v>
      </c>
      <c r="J1090" s="20"/>
      <c r="K1090" s="26"/>
    </row>
    <row r="1091" spans="1:11" ht="25.5" hidden="1">
      <c r="A1091" s="133" t="s">
        <v>44</v>
      </c>
      <c r="B1091" s="18"/>
      <c r="C1091" s="18"/>
      <c r="D1091" s="38"/>
      <c r="E1091" s="18"/>
      <c r="F1091" s="18"/>
      <c r="G1091" s="19"/>
      <c r="H1091" s="19"/>
      <c r="I1091" s="20">
        <f t="shared" si="352"/>
        <v>0</v>
      </c>
      <c r="J1091" s="20"/>
      <c r="K1091" s="26"/>
    </row>
    <row r="1092" spans="1:11" ht="38.25" hidden="1">
      <c r="A1092" s="133" t="s">
        <v>365</v>
      </c>
      <c r="B1092" s="18"/>
      <c r="C1092" s="18"/>
      <c r="D1092" s="38"/>
      <c r="E1092" s="18"/>
      <c r="F1092" s="18"/>
      <c r="G1092" s="19"/>
      <c r="H1092" s="19"/>
      <c r="I1092" s="20">
        <f t="shared" si="352"/>
        <v>0</v>
      </c>
      <c r="J1092" s="20"/>
      <c r="K1092" s="26"/>
    </row>
    <row r="1093" spans="1:11" hidden="1">
      <c r="A1093" s="133" t="s">
        <v>16</v>
      </c>
      <c r="B1093" s="18"/>
      <c r="C1093" s="18"/>
      <c r="D1093" s="38"/>
      <c r="E1093" s="18"/>
      <c r="F1093" s="18"/>
      <c r="G1093" s="19"/>
      <c r="H1093" s="19"/>
      <c r="I1093" s="20">
        <f t="shared" si="352"/>
        <v>0</v>
      </c>
      <c r="J1093" s="20"/>
      <c r="K1093" s="26"/>
    </row>
    <row r="1094" spans="1:11" hidden="1">
      <c r="A1094" s="133" t="s">
        <v>18</v>
      </c>
      <c r="B1094" s="18"/>
      <c r="C1094" s="18"/>
      <c r="D1094" s="38"/>
      <c r="E1094" s="18"/>
      <c r="F1094" s="18"/>
      <c r="G1094" s="19"/>
      <c r="H1094" s="19"/>
      <c r="I1094" s="20">
        <f t="shared" si="352"/>
        <v>0</v>
      </c>
      <c r="J1094" s="20"/>
      <c r="K1094" s="26"/>
    </row>
    <row r="1095" spans="1:11" hidden="1">
      <c r="A1095" s="133" t="s">
        <v>19</v>
      </c>
      <c r="B1095" s="18"/>
      <c r="C1095" s="18"/>
      <c r="D1095" s="38"/>
      <c r="E1095" s="18"/>
      <c r="F1095" s="18"/>
      <c r="G1095" s="19"/>
      <c r="H1095" s="19"/>
      <c r="I1095" s="20">
        <f t="shared" si="352"/>
        <v>0</v>
      </c>
      <c r="J1095" s="20"/>
      <c r="K1095" s="26"/>
    </row>
    <row r="1096" spans="1:11" ht="46.5" customHeight="1">
      <c r="A1096" s="63" t="s">
        <v>395</v>
      </c>
      <c r="B1096" s="14" t="s">
        <v>356</v>
      </c>
      <c r="C1096" s="14" t="s">
        <v>357</v>
      </c>
      <c r="D1096" s="33" t="s">
        <v>396</v>
      </c>
      <c r="E1096" s="14"/>
      <c r="F1096" s="14"/>
      <c r="G1096" s="16">
        <f t="shared" ref="G1096:K1099" si="359">G1097</f>
        <v>46</v>
      </c>
      <c r="H1096" s="16"/>
      <c r="I1096" s="20">
        <f t="shared" si="352"/>
        <v>46</v>
      </c>
      <c r="J1096" s="16">
        <f t="shared" si="359"/>
        <v>0</v>
      </c>
      <c r="K1096" s="16">
        <f t="shared" si="359"/>
        <v>0</v>
      </c>
    </row>
    <row r="1097" spans="1:11" ht="34.5" customHeight="1">
      <c r="A1097" s="88" t="s">
        <v>397</v>
      </c>
      <c r="B1097" s="18" t="s">
        <v>356</v>
      </c>
      <c r="C1097" s="18" t="s">
        <v>357</v>
      </c>
      <c r="D1097" s="31" t="s">
        <v>398</v>
      </c>
      <c r="E1097" s="18"/>
      <c r="F1097" s="18"/>
      <c r="G1097" s="16">
        <f t="shared" si="359"/>
        <v>46</v>
      </c>
      <c r="H1097" s="16"/>
      <c r="I1097" s="20">
        <f t="shared" si="352"/>
        <v>46</v>
      </c>
      <c r="J1097" s="16">
        <f t="shared" si="359"/>
        <v>0</v>
      </c>
      <c r="K1097" s="16">
        <f t="shared" si="359"/>
        <v>0</v>
      </c>
    </row>
    <row r="1098" spans="1:11" ht="27.75" customHeight="1">
      <c r="A1098" s="17" t="s">
        <v>44</v>
      </c>
      <c r="B1098" s="18" t="s">
        <v>356</v>
      </c>
      <c r="C1098" s="18" t="s">
        <v>357</v>
      </c>
      <c r="D1098" s="31" t="s">
        <v>398</v>
      </c>
      <c r="E1098" s="18" t="s">
        <v>45</v>
      </c>
      <c r="F1098" s="18"/>
      <c r="G1098" s="16">
        <f t="shared" si="359"/>
        <v>46</v>
      </c>
      <c r="H1098" s="16"/>
      <c r="I1098" s="20">
        <f t="shared" si="352"/>
        <v>46</v>
      </c>
      <c r="J1098" s="16">
        <f t="shared" si="359"/>
        <v>0</v>
      </c>
      <c r="K1098" s="16">
        <f t="shared" si="359"/>
        <v>0</v>
      </c>
    </row>
    <row r="1099" spans="1:11" ht="39" customHeight="1">
      <c r="A1099" s="17" t="s">
        <v>365</v>
      </c>
      <c r="B1099" s="18" t="s">
        <v>356</v>
      </c>
      <c r="C1099" s="18" t="s">
        <v>357</v>
      </c>
      <c r="D1099" s="31" t="s">
        <v>398</v>
      </c>
      <c r="E1099" s="18" t="s">
        <v>53</v>
      </c>
      <c r="F1099" s="18"/>
      <c r="G1099" s="16">
        <f t="shared" si="359"/>
        <v>46</v>
      </c>
      <c r="H1099" s="16"/>
      <c r="I1099" s="20">
        <f t="shared" si="352"/>
        <v>46</v>
      </c>
      <c r="J1099" s="16">
        <f t="shared" si="359"/>
        <v>0</v>
      </c>
      <c r="K1099" s="16">
        <f t="shared" si="359"/>
        <v>0</v>
      </c>
    </row>
    <row r="1100" spans="1:11">
      <c r="A1100" s="17" t="s">
        <v>16</v>
      </c>
      <c r="B1100" s="18" t="s">
        <v>356</v>
      </c>
      <c r="C1100" s="18" t="s">
        <v>357</v>
      </c>
      <c r="D1100" s="31" t="s">
        <v>398</v>
      </c>
      <c r="E1100" s="18" t="s">
        <v>53</v>
      </c>
      <c r="F1100" s="18" t="s">
        <v>17</v>
      </c>
      <c r="G1100" s="19">
        <v>46</v>
      </c>
      <c r="H1100" s="19"/>
      <c r="I1100" s="20">
        <f t="shared" si="352"/>
        <v>46</v>
      </c>
      <c r="J1100" s="20"/>
      <c r="K1100" s="26"/>
    </row>
    <row r="1101" spans="1:11" ht="24" customHeight="1">
      <c r="A1101" s="13" t="s">
        <v>399</v>
      </c>
      <c r="B1101" s="14" t="s">
        <v>356</v>
      </c>
      <c r="C1101" s="14" t="s">
        <v>400</v>
      </c>
      <c r="D1101" s="33"/>
      <c r="E1101" s="14"/>
      <c r="F1101" s="14"/>
      <c r="G1101" s="15">
        <f>G1102</f>
        <v>1100</v>
      </c>
      <c r="H1101" s="15"/>
      <c r="I1101" s="12">
        <f t="shared" si="352"/>
        <v>1100</v>
      </c>
      <c r="J1101" s="15">
        <f t="shared" ref="J1101:K1101" si="360">J1102</f>
        <v>1100</v>
      </c>
      <c r="K1101" s="15">
        <f t="shared" si="360"/>
        <v>1100</v>
      </c>
    </row>
    <row r="1102" spans="1:11" ht="24">
      <c r="A1102" s="13" t="s">
        <v>25</v>
      </c>
      <c r="B1102" s="14" t="s">
        <v>356</v>
      </c>
      <c r="C1102" s="14" t="s">
        <v>400</v>
      </c>
      <c r="D1102" s="14" t="s">
        <v>26</v>
      </c>
      <c r="E1102" s="14"/>
      <c r="F1102" s="14"/>
      <c r="G1102" s="16">
        <f t="shared" ref="G1102:K1102" si="361">G1107+G1103</f>
        <v>1100</v>
      </c>
      <c r="H1102" s="16"/>
      <c r="I1102" s="20">
        <f t="shared" si="352"/>
        <v>1100</v>
      </c>
      <c r="J1102" s="16">
        <f t="shared" si="361"/>
        <v>1100</v>
      </c>
      <c r="K1102" s="16">
        <f t="shared" si="361"/>
        <v>1100</v>
      </c>
    </row>
    <row r="1103" spans="1:11" ht="38.25" hidden="1">
      <c r="A1103" s="23" t="s">
        <v>33</v>
      </c>
      <c r="B1103" s="14" t="s">
        <v>356</v>
      </c>
      <c r="C1103" s="14" t="s">
        <v>400</v>
      </c>
      <c r="D1103" s="24" t="s">
        <v>34</v>
      </c>
      <c r="E1103" s="24"/>
      <c r="F1103" s="24"/>
      <c r="G1103" s="16">
        <f t="shared" ref="G1103:J1105" si="362">G1104</f>
        <v>0</v>
      </c>
      <c r="H1103" s="16"/>
      <c r="I1103" s="20">
        <f t="shared" si="352"/>
        <v>0</v>
      </c>
      <c r="J1103" s="16">
        <f t="shared" si="362"/>
        <v>0</v>
      </c>
      <c r="K1103" s="26"/>
    </row>
    <row r="1104" spans="1:11" ht="76.5" hidden="1">
      <c r="A1104" s="23" t="s">
        <v>29</v>
      </c>
      <c r="B1104" s="14" t="s">
        <v>356</v>
      </c>
      <c r="C1104" s="14" t="s">
        <v>400</v>
      </c>
      <c r="D1104" s="24" t="s">
        <v>34</v>
      </c>
      <c r="E1104" s="24" t="s">
        <v>30</v>
      </c>
      <c r="F1104" s="24"/>
      <c r="G1104" s="16">
        <f t="shared" si="362"/>
        <v>0</v>
      </c>
      <c r="H1104" s="16"/>
      <c r="I1104" s="20">
        <f t="shared" si="352"/>
        <v>0</v>
      </c>
      <c r="J1104" s="16">
        <f t="shared" si="362"/>
        <v>0</v>
      </c>
      <c r="K1104" s="26"/>
    </row>
    <row r="1105" spans="1:14" ht="30.75" hidden="1" customHeight="1">
      <c r="A1105" s="23" t="s">
        <v>31</v>
      </c>
      <c r="B1105" s="14" t="s">
        <v>356</v>
      </c>
      <c r="C1105" s="14" t="s">
        <v>400</v>
      </c>
      <c r="D1105" s="24" t="s">
        <v>34</v>
      </c>
      <c r="E1105" s="24" t="s">
        <v>32</v>
      </c>
      <c r="F1105" s="24"/>
      <c r="G1105" s="16">
        <f t="shared" si="362"/>
        <v>0</v>
      </c>
      <c r="H1105" s="16"/>
      <c r="I1105" s="20">
        <f t="shared" si="352"/>
        <v>0</v>
      </c>
      <c r="J1105" s="16">
        <f t="shared" si="362"/>
        <v>0</v>
      </c>
      <c r="K1105" s="26"/>
    </row>
    <row r="1106" spans="1:14" hidden="1">
      <c r="A1106" s="23" t="s">
        <v>19</v>
      </c>
      <c r="B1106" s="14" t="s">
        <v>356</v>
      </c>
      <c r="C1106" s="14" t="s">
        <v>400</v>
      </c>
      <c r="D1106" s="24" t="s">
        <v>34</v>
      </c>
      <c r="E1106" s="24" t="s">
        <v>32</v>
      </c>
      <c r="F1106" s="24" t="s">
        <v>11</v>
      </c>
      <c r="G1106" s="16"/>
      <c r="H1106" s="16"/>
      <c r="I1106" s="20">
        <f t="shared" si="352"/>
        <v>0</v>
      </c>
      <c r="J1106" s="16"/>
      <c r="K1106" s="26"/>
    </row>
    <row r="1107" spans="1:14">
      <c r="A1107" s="13" t="s">
        <v>37</v>
      </c>
      <c r="B1107" s="14" t="s">
        <v>356</v>
      </c>
      <c r="C1107" s="14" t="s">
        <v>400</v>
      </c>
      <c r="D1107" s="14" t="s">
        <v>38</v>
      </c>
      <c r="E1107" s="14"/>
      <c r="F1107" s="14"/>
      <c r="G1107" s="16">
        <f t="shared" ref="G1107:K1109" si="363">G1108</f>
        <v>1100</v>
      </c>
      <c r="H1107" s="16"/>
      <c r="I1107" s="20">
        <f t="shared" si="352"/>
        <v>1100</v>
      </c>
      <c r="J1107" s="16">
        <f t="shared" si="363"/>
        <v>1100</v>
      </c>
      <c r="K1107" s="16">
        <f t="shared" si="363"/>
        <v>1100</v>
      </c>
    </row>
    <row r="1108" spans="1:14" ht="74.25" customHeight="1">
      <c r="A1108" s="17" t="s">
        <v>29</v>
      </c>
      <c r="B1108" s="18" t="s">
        <v>356</v>
      </c>
      <c r="C1108" s="18" t="s">
        <v>400</v>
      </c>
      <c r="D1108" s="18" t="s">
        <v>38</v>
      </c>
      <c r="E1108" s="18" t="s">
        <v>30</v>
      </c>
      <c r="F1108" s="18"/>
      <c r="G1108" s="16">
        <f t="shared" si="363"/>
        <v>1100</v>
      </c>
      <c r="H1108" s="16"/>
      <c r="I1108" s="20">
        <f t="shared" si="352"/>
        <v>1100</v>
      </c>
      <c r="J1108" s="16">
        <f t="shared" si="363"/>
        <v>1100</v>
      </c>
      <c r="K1108" s="16">
        <f t="shared" si="363"/>
        <v>1100</v>
      </c>
    </row>
    <row r="1109" spans="1:14" ht="27" customHeight="1">
      <c r="A1109" s="17" t="s">
        <v>31</v>
      </c>
      <c r="B1109" s="18" t="s">
        <v>356</v>
      </c>
      <c r="C1109" s="18" t="s">
        <v>400</v>
      </c>
      <c r="D1109" s="18" t="s">
        <v>38</v>
      </c>
      <c r="E1109" s="18" t="s">
        <v>32</v>
      </c>
      <c r="F1109" s="18"/>
      <c r="G1109" s="16">
        <f t="shared" si="363"/>
        <v>1100</v>
      </c>
      <c r="H1109" s="16"/>
      <c r="I1109" s="20">
        <f t="shared" si="352"/>
        <v>1100</v>
      </c>
      <c r="J1109" s="16">
        <f t="shared" si="363"/>
        <v>1100</v>
      </c>
      <c r="K1109" s="16">
        <f t="shared" si="363"/>
        <v>1100</v>
      </c>
    </row>
    <row r="1110" spans="1:14">
      <c r="A1110" s="17" t="s">
        <v>16</v>
      </c>
      <c r="B1110" s="18" t="s">
        <v>356</v>
      </c>
      <c r="C1110" s="18" t="s">
        <v>400</v>
      </c>
      <c r="D1110" s="18" t="s">
        <v>38</v>
      </c>
      <c r="E1110" s="18" t="s">
        <v>32</v>
      </c>
      <c r="F1110" s="18" t="s">
        <v>17</v>
      </c>
      <c r="G1110" s="79">
        <v>1100</v>
      </c>
      <c r="H1110" s="79"/>
      <c r="I1110" s="20">
        <f t="shared" si="352"/>
        <v>1100</v>
      </c>
      <c r="J1110" s="22">
        <v>1100</v>
      </c>
      <c r="K1110" s="22">
        <v>1100</v>
      </c>
    </row>
    <row r="1111" spans="1:14" ht="16.5" customHeight="1">
      <c r="A1111" s="13" t="s">
        <v>401</v>
      </c>
      <c r="B1111" s="14" t="s">
        <v>402</v>
      </c>
      <c r="C1111" s="14"/>
      <c r="D1111" s="14"/>
      <c r="E1111" s="14"/>
      <c r="F1111" s="14"/>
      <c r="G1111" s="15">
        <f>G1115+G1123+G1163+G1215</f>
        <v>10856.100000000002</v>
      </c>
      <c r="H1111" s="15"/>
      <c r="I1111" s="12">
        <f t="shared" si="352"/>
        <v>10856.100000000002</v>
      </c>
      <c r="J1111" s="15">
        <f>J1115+J1123+J1163+J1215</f>
        <v>14102.2</v>
      </c>
      <c r="K1111" s="15">
        <f>K1115+K1123+K1163+K1215</f>
        <v>12640.6</v>
      </c>
      <c r="L1111" s="136">
        <f>G1115+G1123+G1163+G1215</f>
        <v>10856.100000000002</v>
      </c>
      <c r="M1111" s="136">
        <f t="shared" ref="M1111:N1111" si="364">J1115+J1123+J1163+J1215</f>
        <v>14102.2</v>
      </c>
      <c r="N1111" s="136">
        <f t="shared" si="364"/>
        <v>12640.6</v>
      </c>
    </row>
    <row r="1112" spans="1:14">
      <c r="A1112" s="13" t="s">
        <v>278</v>
      </c>
      <c r="B1112" s="14" t="s">
        <v>402</v>
      </c>
      <c r="C1112" s="14"/>
      <c r="D1112" s="14"/>
      <c r="E1112" s="14"/>
      <c r="F1112" s="14" t="s">
        <v>17</v>
      </c>
      <c r="G1112" s="15">
        <f>G1122+G1141+G1120+G1160+G1162</f>
        <v>1033.5</v>
      </c>
      <c r="H1112" s="15"/>
      <c r="I1112" s="12">
        <f t="shared" si="352"/>
        <v>1033.5</v>
      </c>
      <c r="J1112" s="15">
        <f>J1122+J1141+J1120+J1160+J1162</f>
        <v>733.5</v>
      </c>
      <c r="K1112" s="15">
        <f>K1122+K1141+K1120+K1160+K1162</f>
        <v>633.20000000000005</v>
      </c>
    </row>
    <row r="1113" spans="1:14">
      <c r="A1113" s="13" t="s">
        <v>18</v>
      </c>
      <c r="B1113" s="14" t="s">
        <v>402</v>
      </c>
      <c r="C1113" s="14"/>
      <c r="D1113" s="14"/>
      <c r="E1113" s="14"/>
      <c r="F1113" s="14" t="s">
        <v>10</v>
      </c>
      <c r="G1113" s="15">
        <f>G1128+G1168+G1188+G1190+G1199+G1208+G1223+G1226+G1184+G1195+G1142+G1214+G1230+G1155</f>
        <v>9822.6</v>
      </c>
      <c r="H1113" s="15"/>
      <c r="I1113" s="12">
        <f t="shared" si="352"/>
        <v>9822.6</v>
      </c>
      <c r="J1113" s="15">
        <f t="shared" ref="J1113:K1113" si="365">J1128+J1168+J1188+J1190+J1199+J1208+J1223+J1226+J1184+J1195+J1142+J1214+J1230+J1155</f>
        <v>13368.7</v>
      </c>
      <c r="K1113" s="15">
        <f t="shared" si="365"/>
        <v>12007.4</v>
      </c>
    </row>
    <row r="1114" spans="1:14">
      <c r="A1114" s="13" t="s">
        <v>19</v>
      </c>
      <c r="B1114" s="14" t="s">
        <v>402</v>
      </c>
      <c r="C1114" s="14"/>
      <c r="D1114" s="14"/>
      <c r="E1114" s="14"/>
      <c r="F1114" s="14" t="s">
        <v>11</v>
      </c>
      <c r="G1114" s="15">
        <f>G1129+G1169+G1134+G1147+G1204+G1219</f>
        <v>0</v>
      </c>
      <c r="H1114" s="15"/>
      <c r="I1114" s="12">
        <f t="shared" si="352"/>
        <v>0</v>
      </c>
      <c r="J1114" s="15">
        <f>J1129+J1169+J1134+J1147+J1204+J1219</f>
        <v>0</v>
      </c>
      <c r="K1114" s="15">
        <f>K1129+K1169+K1134+K1147+K1204+K1219</f>
        <v>0</v>
      </c>
    </row>
    <row r="1115" spans="1:14">
      <c r="A1115" s="13" t="s">
        <v>403</v>
      </c>
      <c r="B1115" s="14" t="s">
        <v>402</v>
      </c>
      <c r="C1115" s="14" t="s">
        <v>404</v>
      </c>
      <c r="D1115" s="14"/>
      <c r="E1115" s="14"/>
      <c r="F1115" s="14"/>
      <c r="G1115" s="15">
        <f t="shared" ref="G1115:K1117" si="366">G1116</f>
        <v>1033.5</v>
      </c>
      <c r="H1115" s="15"/>
      <c r="I1115" s="12">
        <f t="shared" si="352"/>
        <v>1033.5</v>
      </c>
      <c r="J1115" s="15">
        <f t="shared" si="366"/>
        <v>733.5</v>
      </c>
      <c r="K1115" s="15">
        <f t="shared" si="366"/>
        <v>633.20000000000005</v>
      </c>
    </row>
    <row r="1116" spans="1:14" ht="25.5" customHeight="1">
      <c r="A1116" s="13" t="s">
        <v>25</v>
      </c>
      <c r="B1116" s="14" t="s">
        <v>402</v>
      </c>
      <c r="C1116" s="14" t="s">
        <v>404</v>
      </c>
      <c r="D1116" s="14" t="s">
        <v>26</v>
      </c>
      <c r="E1116" s="14"/>
      <c r="F1116" s="14"/>
      <c r="G1116" s="16">
        <f t="shared" si="366"/>
        <v>1033.5</v>
      </c>
      <c r="H1116" s="16"/>
      <c r="I1116" s="20">
        <f t="shared" si="352"/>
        <v>1033.5</v>
      </c>
      <c r="J1116" s="16">
        <f t="shared" si="366"/>
        <v>733.5</v>
      </c>
      <c r="K1116" s="16">
        <f t="shared" si="366"/>
        <v>633.20000000000005</v>
      </c>
    </row>
    <row r="1117" spans="1:14" ht="21.75" customHeight="1">
      <c r="A1117" s="49" t="s">
        <v>405</v>
      </c>
      <c r="B1117" s="18" t="s">
        <v>402</v>
      </c>
      <c r="C1117" s="18" t="s">
        <v>404</v>
      </c>
      <c r="D1117" s="31" t="s">
        <v>406</v>
      </c>
      <c r="E1117" s="18"/>
      <c r="F1117" s="18"/>
      <c r="G1117" s="16">
        <f t="shared" si="366"/>
        <v>1033.5</v>
      </c>
      <c r="H1117" s="16"/>
      <c r="I1117" s="20">
        <f t="shared" si="352"/>
        <v>1033.5</v>
      </c>
      <c r="J1117" s="16">
        <f t="shared" si="366"/>
        <v>733.5</v>
      </c>
      <c r="K1117" s="16">
        <f t="shared" si="366"/>
        <v>633.20000000000005</v>
      </c>
    </row>
    <row r="1118" spans="1:14" ht="24">
      <c r="A1118" s="17" t="s">
        <v>73</v>
      </c>
      <c r="B1118" s="18" t="s">
        <v>402</v>
      </c>
      <c r="C1118" s="18" t="s">
        <v>404</v>
      </c>
      <c r="D1118" s="31" t="s">
        <v>406</v>
      </c>
      <c r="E1118" s="18" t="s">
        <v>74</v>
      </c>
      <c r="F1118" s="18"/>
      <c r="G1118" s="16">
        <f t="shared" ref="G1118:K1118" si="367">G1121+G1119</f>
        <v>1033.5</v>
      </c>
      <c r="H1118" s="16"/>
      <c r="I1118" s="20">
        <f t="shared" si="352"/>
        <v>1033.5</v>
      </c>
      <c r="J1118" s="16">
        <f t="shared" si="367"/>
        <v>733.5</v>
      </c>
      <c r="K1118" s="16">
        <f t="shared" si="367"/>
        <v>633.20000000000005</v>
      </c>
    </row>
    <row r="1119" spans="1:14" ht="25.5">
      <c r="A1119" s="23" t="s">
        <v>407</v>
      </c>
      <c r="B1119" s="18" t="s">
        <v>402</v>
      </c>
      <c r="C1119" s="18" t="s">
        <v>404</v>
      </c>
      <c r="D1119" s="31" t="s">
        <v>406</v>
      </c>
      <c r="E1119" s="18" t="s">
        <v>408</v>
      </c>
      <c r="F1119" s="18"/>
      <c r="G1119" s="16">
        <f t="shared" ref="G1119:K1119" si="368">G1120</f>
        <v>1033.5</v>
      </c>
      <c r="H1119" s="16"/>
      <c r="I1119" s="20">
        <f t="shared" si="352"/>
        <v>1033.5</v>
      </c>
      <c r="J1119" s="16">
        <f t="shared" si="368"/>
        <v>733.5</v>
      </c>
      <c r="K1119" s="16">
        <f t="shared" si="368"/>
        <v>633.20000000000005</v>
      </c>
    </row>
    <row r="1120" spans="1:14">
      <c r="A1120" s="55" t="s">
        <v>16</v>
      </c>
      <c r="B1120" s="18" t="s">
        <v>402</v>
      </c>
      <c r="C1120" s="18" t="s">
        <v>404</v>
      </c>
      <c r="D1120" s="31" t="s">
        <v>406</v>
      </c>
      <c r="E1120" s="18" t="s">
        <v>408</v>
      </c>
      <c r="F1120" s="18" t="s">
        <v>17</v>
      </c>
      <c r="G1120" s="16">
        <v>1033.5</v>
      </c>
      <c r="H1120" s="16"/>
      <c r="I1120" s="20">
        <f t="shared" si="352"/>
        <v>1033.5</v>
      </c>
      <c r="J1120" s="16">
        <v>733.5</v>
      </c>
      <c r="K1120" s="26">
        <v>633.20000000000005</v>
      </c>
    </row>
    <row r="1121" spans="1:11" ht="27" hidden="1" customHeight="1">
      <c r="A1121" s="49" t="s">
        <v>75</v>
      </c>
      <c r="B1121" s="18" t="s">
        <v>402</v>
      </c>
      <c r="C1121" s="18" t="s">
        <v>404</v>
      </c>
      <c r="D1121" s="31" t="s">
        <v>406</v>
      </c>
      <c r="E1121" s="18" t="s">
        <v>76</v>
      </c>
      <c r="F1121" s="18"/>
      <c r="G1121" s="16">
        <f t="shared" ref="G1121:J1121" si="369">G1122</f>
        <v>0</v>
      </c>
      <c r="H1121" s="16"/>
      <c r="I1121" s="20">
        <f t="shared" si="352"/>
        <v>0</v>
      </c>
      <c r="J1121" s="16">
        <f t="shared" si="369"/>
        <v>0</v>
      </c>
      <c r="K1121" s="26"/>
    </row>
    <row r="1122" spans="1:11" hidden="1">
      <c r="A1122" s="49" t="s">
        <v>16</v>
      </c>
      <c r="B1122" s="18" t="s">
        <v>402</v>
      </c>
      <c r="C1122" s="18" t="s">
        <v>404</v>
      </c>
      <c r="D1122" s="31" t="s">
        <v>406</v>
      </c>
      <c r="E1122" s="18" t="s">
        <v>76</v>
      </c>
      <c r="F1122" s="18" t="s">
        <v>17</v>
      </c>
      <c r="G1122" s="16"/>
      <c r="H1122" s="16"/>
      <c r="I1122" s="20">
        <f t="shared" si="352"/>
        <v>0</v>
      </c>
      <c r="J1122" s="16"/>
      <c r="K1122" s="26"/>
    </row>
    <row r="1123" spans="1:11" ht="13.5" hidden="1" customHeight="1">
      <c r="A1123" s="13" t="s">
        <v>409</v>
      </c>
      <c r="B1123" s="14" t="s">
        <v>402</v>
      </c>
      <c r="C1123" s="14" t="s">
        <v>410</v>
      </c>
      <c r="D1123" s="14"/>
      <c r="E1123" s="14"/>
      <c r="F1123" s="14"/>
      <c r="G1123" s="15">
        <f>G1124+G1135+G1148</f>
        <v>0</v>
      </c>
      <c r="H1123" s="15"/>
      <c r="I1123" s="20">
        <f t="shared" si="352"/>
        <v>0</v>
      </c>
      <c r="J1123" s="15">
        <f t="shared" ref="J1123:K1123" si="370">J1124+J1135+J1148</f>
        <v>0</v>
      </c>
      <c r="K1123" s="15">
        <f t="shared" si="370"/>
        <v>0</v>
      </c>
    </row>
    <row r="1124" spans="1:11" ht="26.25" hidden="1" customHeight="1">
      <c r="A1124" s="13" t="s">
        <v>25</v>
      </c>
      <c r="B1124" s="14" t="s">
        <v>402</v>
      </c>
      <c r="C1124" s="14" t="s">
        <v>410</v>
      </c>
      <c r="D1124" s="14" t="s">
        <v>26</v>
      </c>
      <c r="E1124" s="14" t="s">
        <v>64</v>
      </c>
      <c r="F1124" s="14"/>
      <c r="G1124" s="16">
        <f>G1125+G1130+G1143+G1157</f>
        <v>0</v>
      </c>
      <c r="H1124" s="16"/>
      <c r="I1124" s="20">
        <f t="shared" si="352"/>
        <v>0</v>
      </c>
      <c r="J1124" s="16">
        <f>J1125+J1130+J1143+J1157</f>
        <v>0</v>
      </c>
      <c r="K1124" s="16">
        <f>K1125+K1130+K1143+K1157</f>
        <v>0</v>
      </c>
    </row>
    <row r="1125" spans="1:11" ht="50.25" hidden="1" customHeight="1">
      <c r="A1125" s="85" t="s">
        <v>411</v>
      </c>
      <c r="B1125" s="18" t="s">
        <v>402</v>
      </c>
      <c r="C1125" s="18" t="s">
        <v>410</v>
      </c>
      <c r="D1125" s="91">
        <v>6500051350</v>
      </c>
      <c r="E1125" s="18" t="s">
        <v>64</v>
      </c>
      <c r="F1125" s="18"/>
      <c r="G1125" s="16">
        <f t="shared" ref="G1125:J1126" si="371">G1126</f>
        <v>0</v>
      </c>
      <c r="H1125" s="16"/>
      <c r="I1125" s="20">
        <f t="shared" si="352"/>
        <v>0</v>
      </c>
      <c r="J1125" s="16">
        <f t="shared" si="371"/>
        <v>0</v>
      </c>
      <c r="K1125" s="26"/>
    </row>
    <row r="1126" spans="1:11" ht="24" hidden="1">
      <c r="A1126" s="17" t="s">
        <v>73</v>
      </c>
      <c r="B1126" s="18" t="s">
        <v>402</v>
      </c>
      <c r="C1126" s="18" t="s">
        <v>410</v>
      </c>
      <c r="D1126" s="91">
        <v>6500051350</v>
      </c>
      <c r="E1126" s="18" t="s">
        <v>74</v>
      </c>
      <c r="F1126" s="18"/>
      <c r="G1126" s="16">
        <f t="shared" si="371"/>
        <v>0</v>
      </c>
      <c r="H1126" s="16"/>
      <c r="I1126" s="20">
        <f t="shared" si="352"/>
        <v>0</v>
      </c>
      <c r="J1126" s="16">
        <f t="shared" si="371"/>
        <v>0</v>
      </c>
      <c r="K1126" s="26"/>
    </row>
    <row r="1127" spans="1:11" ht="38.25" hidden="1">
      <c r="A1127" s="55" t="s">
        <v>75</v>
      </c>
      <c r="B1127" s="18" t="s">
        <v>402</v>
      </c>
      <c r="C1127" s="18" t="s">
        <v>410</v>
      </c>
      <c r="D1127" s="91">
        <v>6500051350</v>
      </c>
      <c r="E1127" s="18" t="s">
        <v>76</v>
      </c>
      <c r="F1127" s="18"/>
      <c r="G1127" s="16">
        <f t="shared" ref="G1127:J1127" si="372">G1128+G1129</f>
        <v>0</v>
      </c>
      <c r="H1127" s="16"/>
      <c r="I1127" s="20">
        <f t="shared" ref="I1127:I1190" si="373">G1127+H1127</f>
        <v>0</v>
      </c>
      <c r="J1127" s="16">
        <f t="shared" si="372"/>
        <v>0</v>
      </c>
      <c r="K1127" s="26"/>
    </row>
    <row r="1128" spans="1:11" hidden="1">
      <c r="A1128" s="17" t="s">
        <v>18</v>
      </c>
      <c r="B1128" s="18" t="s">
        <v>402</v>
      </c>
      <c r="C1128" s="18" t="s">
        <v>410</v>
      </c>
      <c r="D1128" s="91">
        <v>6500051350</v>
      </c>
      <c r="E1128" s="18" t="s">
        <v>412</v>
      </c>
      <c r="F1128" s="18" t="s">
        <v>10</v>
      </c>
      <c r="G1128" s="26"/>
      <c r="H1128" s="26"/>
      <c r="I1128" s="20">
        <f t="shared" si="373"/>
        <v>0</v>
      </c>
      <c r="J1128" s="12"/>
      <c r="K1128" s="26"/>
    </row>
    <row r="1129" spans="1:11" hidden="1">
      <c r="A1129" s="17" t="s">
        <v>19</v>
      </c>
      <c r="B1129" s="18" t="s">
        <v>402</v>
      </c>
      <c r="C1129" s="18" t="s">
        <v>410</v>
      </c>
      <c r="D1129" s="91">
        <v>6500051350</v>
      </c>
      <c r="E1129" s="18" t="s">
        <v>76</v>
      </c>
      <c r="F1129" s="18" t="s">
        <v>11</v>
      </c>
      <c r="G1129" s="19"/>
      <c r="H1129" s="19"/>
      <c r="I1129" s="20">
        <f t="shared" si="373"/>
        <v>0</v>
      </c>
      <c r="J1129" s="20"/>
      <c r="K1129" s="26"/>
    </row>
    <row r="1130" spans="1:11" ht="134.25" hidden="1" customHeight="1">
      <c r="A1130" s="92" t="s">
        <v>413</v>
      </c>
      <c r="B1130" s="18" t="s">
        <v>402</v>
      </c>
      <c r="C1130" s="18" t="s">
        <v>410</v>
      </c>
      <c r="D1130" s="24" t="s">
        <v>414</v>
      </c>
      <c r="E1130" s="24" t="s">
        <v>64</v>
      </c>
      <c r="F1130" s="24"/>
      <c r="G1130" s="78">
        <f t="shared" ref="G1130:K1131" si="374">G1131</f>
        <v>0</v>
      </c>
      <c r="H1130" s="78"/>
      <c r="I1130" s="20">
        <f t="shared" si="373"/>
        <v>0</v>
      </c>
      <c r="J1130" s="78">
        <f t="shared" si="374"/>
        <v>0</v>
      </c>
      <c r="K1130" s="78">
        <f t="shared" si="374"/>
        <v>0</v>
      </c>
    </row>
    <row r="1131" spans="1:11" ht="30" hidden="1" customHeight="1">
      <c r="A1131" s="23" t="s">
        <v>73</v>
      </c>
      <c r="B1131" s="18" t="s">
        <v>402</v>
      </c>
      <c r="C1131" s="18" t="s">
        <v>410</v>
      </c>
      <c r="D1131" s="24" t="s">
        <v>414</v>
      </c>
      <c r="E1131" s="24" t="s">
        <v>74</v>
      </c>
      <c r="F1131" s="24"/>
      <c r="G1131" s="78">
        <f t="shared" si="374"/>
        <v>0</v>
      </c>
      <c r="H1131" s="78"/>
      <c r="I1131" s="20">
        <f t="shared" si="373"/>
        <v>0</v>
      </c>
      <c r="J1131" s="78">
        <f t="shared" si="374"/>
        <v>0</v>
      </c>
      <c r="K1131" s="78">
        <f t="shared" si="374"/>
        <v>0</v>
      </c>
    </row>
    <row r="1132" spans="1:11" ht="37.5" hidden="1" customHeight="1">
      <c r="A1132" s="55" t="s">
        <v>75</v>
      </c>
      <c r="B1132" s="18" t="s">
        <v>402</v>
      </c>
      <c r="C1132" s="18" t="s">
        <v>410</v>
      </c>
      <c r="D1132" s="24" t="s">
        <v>414</v>
      </c>
      <c r="E1132" s="24" t="s">
        <v>76</v>
      </c>
      <c r="F1132" s="24"/>
      <c r="G1132" s="78">
        <f t="shared" ref="G1132:K1132" si="375">G1133+G1134</f>
        <v>0</v>
      </c>
      <c r="H1132" s="78"/>
      <c r="I1132" s="20">
        <f t="shared" si="373"/>
        <v>0</v>
      </c>
      <c r="J1132" s="78">
        <f t="shared" si="375"/>
        <v>0</v>
      </c>
      <c r="K1132" s="78">
        <f t="shared" si="375"/>
        <v>0</v>
      </c>
    </row>
    <row r="1133" spans="1:11" ht="22.5" hidden="1" customHeight="1">
      <c r="A1133" s="23" t="s">
        <v>18</v>
      </c>
      <c r="B1133" s="18" t="s">
        <v>402</v>
      </c>
      <c r="C1133" s="18" t="s">
        <v>410</v>
      </c>
      <c r="D1133" s="24" t="s">
        <v>414</v>
      </c>
      <c r="E1133" s="24" t="s">
        <v>412</v>
      </c>
      <c r="F1133" s="24" t="s">
        <v>10</v>
      </c>
      <c r="G1133" s="21"/>
      <c r="H1133" s="21"/>
      <c r="I1133" s="20">
        <f t="shared" si="373"/>
        <v>0</v>
      </c>
      <c r="J1133" s="79"/>
      <c r="K1133" s="19"/>
    </row>
    <row r="1134" spans="1:11" ht="19.5" hidden="1" customHeight="1">
      <c r="A1134" s="23" t="s">
        <v>19</v>
      </c>
      <c r="B1134" s="18" t="s">
        <v>402</v>
      </c>
      <c r="C1134" s="18" t="s">
        <v>410</v>
      </c>
      <c r="D1134" s="24" t="s">
        <v>414</v>
      </c>
      <c r="E1134" s="24" t="s">
        <v>76</v>
      </c>
      <c r="F1134" s="24" t="s">
        <v>11</v>
      </c>
      <c r="G1134" s="22"/>
      <c r="H1134" s="22"/>
      <c r="I1134" s="20">
        <f t="shared" si="373"/>
        <v>0</v>
      </c>
      <c r="J1134" s="79"/>
      <c r="K1134" s="19">
        <v>0</v>
      </c>
    </row>
    <row r="1135" spans="1:11" ht="22.5" hidden="1" customHeight="1">
      <c r="A1135" s="47" t="s">
        <v>202</v>
      </c>
      <c r="B1135" s="18" t="s">
        <v>402</v>
      </c>
      <c r="C1135" s="18" t="s">
        <v>410</v>
      </c>
      <c r="D1135" s="61" t="s">
        <v>203</v>
      </c>
      <c r="E1135" s="18"/>
      <c r="F1135" s="18"/>
      <c r="G1135" s="16">
        <f t="shared" ref="G1135:K1139" si="376">G1136</f>
        <v>0</v>
      </c>
      <c r="H1135" s="16"/>
      <c r="I1135" s="20">
        <f t="shared" si="373"/>
        <v>0</v>
      </c>
      <c r="J1135" s="16">
        <f t="shared" si="376"/>
        <v>0</v>
      </c>
      <c r="K1135" s="16">
        <f t="shared" si="376"/>
        <v>0</v>
      </c>
    </row>
    <row r="1136" spans="1:11" ht="38.25" hidden="1">
      <c r="A1136" s="23" t="s">
        <v>415</v>
      </c>
      <c r="B1136" s="18" t="s">
        <v>402</v>
      </c>
      <c r="C1136" s="18" t="s">
        <v>410</v>
      </c>
      <c r="D1136" s="24" t="s">
        <v>416</v>
      </c>
      <c r="E1136" s="18"/>
      <c r="F1136" s="18"/>
      <c r="G1136" s="16">
        <f t="shared" si="376"/>
        <v>0</v>
      </c>
      <c r="H1136" s="16"/>
      <c r="I1136" s="20">
        <f t="shared" si="373"/>
        <v>0</v>
      </c>
      <c r="J1136" s="16">
        <f t="shared" si="376"/>
        <v>0</v>
      </c>
      <c r="K1136" s="16">
        <f t="shared" si="376"/>
        <v>0</v>
      </c>
    </row>
    <row r="1137" spans="1:11" ht="103.5" hidden="1" customHeight="1">
      <c r="A1137" s="82" t="s">
        <v>619</v>
      </c>
      <c r="B1137" s="18" t="s">
        <v>402</v>
      </c>
      <c r="C1137" s="18" t="s">
        <v>410</v>
      </c>
      <c r="D1137" s="24" t="s">
        <v>417</v>
      </c>
      <c r="E1137" s="18"/>
      <c r="F1137" s="18"/>
      <c r="G1137" s="16">
        <f t="shared" si="376"/>
        <v>0</v>
      </c>
      <c r="H1137" s="16"/>
      <c r="I1137" s="20">
        <f t="shared" si="373"/>
        <v>0</v>
      </c>
      <c r="J1137" s="16">
        <f t="shared" si="376"/>
        <v>0</v>
      </c>
      <c r="K1137" s="16">
        <f t="shared" si="376"/>
        <v>0</v>
      </c>
    </row>
    <row r="1138" spans="1:11" hidden="1">
      <c r="A1138" s="23" t="s">
        <v>133</v>
      </c>
      <c r="B1138" s="18" t="s">
        <v>402</v>
      </c>
      <c r="C1138" s="18" t="s">
        <v>410</v>
      </c>
      <c r="D1138" s="24" t="s">
        <v>418</v>
      </c>
      <c r="E1138" s="18"/>
      <c r="F1138" s="18"/>
      <c r="G1138" s="16">
        <f t="shared" si="376"/>
        <v>0</v>
      </c>
      <c r="H1138" s="16"/>
      <c r="I1138" s="20">
        <f t="shared" si="373"/>
        <v>0</v>
      </c>
      <c r="J1138" s="16">
        <f t="shared" si="376"/>
        <v>0</v>
      </c>
      <c r="K1138" s="16">
        <f t="shared" si="376"/>
        <v>0</v>
      </c>
    </row>
    <row r="1139" spans="1:11" ht="29.25" hidden="1" customHeight="1">
      <c r="A1139" s="23" t="s">
        <v>73</v>
      </c>
      <c r="B1139" s="18" t="s">
        <v>402</v>
      </c>
      <c r="C1139" s="18" t="s">
        <v>410</v>
      </c>
      <c r="D1139" s="24" t="s">
        <v>418</v>
      </c>
      <c r="E1139" s="24" t="s">
        <v>74</v>
      </c>
      <c r="F1139" s="24"/>
      <c r="G1139" s="16">
        <f t="shared" si="376"/>
        <v>0</v>
      </c>
      <c r="H1139" s="16"/>
      <c r="I1139" s="20">
        <f t="shared" si="373"/>
        <v>0</v>
      </c>
      <c r="J1139" s="16">
        <f t="shared" si="376"/>
        <v>0</v>
      </c>
      <c r="K1139" s="16">
        <f t="shared" si="376"/>
        <v>0</v>
      </c>
    </row>
    <row r="1140" spans="1:11" ht="44.25" hidden="1" customHeight="1">
      <c r="A1140" s="55" t="s">
        <v>75</v>
      </c>
      <c r="B1140" s="18" t="s">
        <v>402</v>
      </c>
      <c r="C1140" s="18" t="s">
        <v>410</v>
      </c>
      <c r="D1140" s="24" t="s">
        <v>418</v>
      </c>
      <c r="E1140" s="24" t="s">
        <v>76</v>
      </c>
      <c r="F1140" s="24"/>
      <c r="G1140" s="16">
        <f t="shared" ref="G1140:K1140" si="377">G1141+G1142</f>
        <v>0</v>
      </c>
      <c r="H1140" s="16"/>
      <c r="I1140" s="20">
        <f t="shared" si="373"/>
        <v>0</v>
      </c>
      <c r="J1140" s="16">
        <f t="shared" si="377"/>
        <v>0</v>
      </c>
      <c r="K1140" s="16">
        <f t="shared" si="377"/>
        <v>0</v>
      </c>
    </row>
    <row r="1141" spans="1:11" hidden="1">
      <c r="A1141" s="55" t="s">
        <v>16</v>
      </c>
      <c r="B1141" s="18" t="s">
        <v>402</v>
      </c>
      <c r="C1141" s="18" t="s">
        <v>410</v>
      </c>
      <c r="D1141" s="24" t="s">
        <v>418</v>
      </c>
      <c r="E1141" s="24" t="s">
        <v>76</v>
      </c>
      <c r="F1141" s="24" t="s">
        <v>17</v>
      </c>
      <c r="G1141" s="26"/>
      <c r="H1141" s="26"/>
      <c r="I1141" s="20">
        <f t="shared" si="373"/>
        <v>0</v>
      </c>
      <c r="J1141" s="20"/>
      <c r="K1141" s="26"/>
    </row>
    <row r="1142" spans="1:11" hidden="1">
      <c r="A1142" s="55" t="s">
        <v>18</v>
      </c>
      <c r="B1142" s="18" t="s">
        <v>402</v>
      </c>
      <c r="C1142" s="18" t="s">
        <v>410</v>
      </c>
      <c r="D1142" s="24" t="s">
        <v>418</v>
      </c>
      <c r="E1142" s="24" t="s">
        <v>76</v>
      </c>
      <c r="F1142" s="24" t="s">
        <v>10</v>
      </c>
      <c r="G1142" s="26"/>
      <c r="H1142" s="26"/>
      <c r="I1142" s="20">
        <f t="shared" si="373"/>
        <v>0</v>
      </c>
      <c r="J1142" s="20"/>
      <c r="K1142" s="20"/>
    </row>
    <row r="1143" spans="1:11" ht="65.25" hidden="1" customHeight="1">
      <c r="A1143" s="23" t="s">
        <v>419</v>
      </c>
      <c r="B1143" s="24" t="s">
        <v>402</v>
      </c>
      <c r="C1143" s="24" t="s">
        <v>410</v>
      </c>
      <c r="D1143" s="24" t="s">
        <v>420</v>
      </c>
      <c r="E1143" s="24"/>
      <c r="F1143" s="24"/>
      <c r="G1143" s="78">
        <f t="shared" ref="G1143:K1144" si="378">G1144</f>
        <v>0</v>
      </c>
      <c r="H1143" s="78"/>
      <c r="I1143" s="20">
        <f t="shared" si="373"/>
        <v>0</v>
      </c>
      <c r="J1143" s="78">
        <f t="shared" si="378"/>
        <v>0</v>
      </c>
      <c r="K1143" s="78">
        <f t="shared" si="378"/>
        <v>0</v>
      </c>
    </row>
    <row r="1144" spans="1:11" ht="27.75" hidden="1" customHeight="1">
      <c r="A1144" s="23" t="s">
        <v>73</v>
      </c>
      <c r="B1144" s="24" t="s">
        <v>402</v>
      </c>
      <c r="C1144" s="24" t="s">
        <v>410</v>
      </c>
      <c r="D1144" s="24" t="s">
        <v>420</v>
      </c>
      <c r="E1144" s="24" t="s">
        <v>74</v>
      </c>
      <c r="F1144" s="24"/>
      <c r="G1144" s="78">
        <f t="shared" si="378"/>
        <v>0</v>
      </c>
      <c r="H1144" s="78"/>
      <c r="I1144" s="20">
        <f t="shared" si="373"/>
        <v>0</v>
      </c>
      <c r="J1144" s="78">
        <f t="shared" si="378"/>
        <v>0</v>
      </c>
      <c r="K1144" s="78">
        <f t="shared" si="378"/>
        <v>0</v>
      </c>
    </row>
    <row r="1145" spans="1:11" ht="25.5" hidden="1">
      <c r="A1145" s="55" t="s">
        <v>421</v>
      </c>
      <c r="B1145" s="24" t="s">
        <v>402</v>
      </c>
      <c r="C1145" s="24" t="s">
        <v>410</v>
      </c>
      <c r="D1145" s="24" t="s">
        <v>420</v>
      </c>
      <c r="E1145" s="24" t="s">
        <v>76</v>
      </c>
      <c r="F1145" s="24"/>
      <c r="G1145" s="78">
        <f t="shared" ref="G1145:K1145" si="379">G1147</f>
        <v>0</v>
      </c>
      <c r="H1145" s="78"/>
      <c r="I1145" s="20">
        <f t="shared" si="373"/>
        <v>0</v>
      </c>
      <c r="J1145" s="78">
        <f t="shared" si="379"/>
        <v>0</v>
      </c>
      <c r="K1145" s="78">
        <f t="shared" si="379"/>
        <v>0</v>
      </c>
    </row>
    <row r="1146" spans="1:11" hidden="1">
      <c r="A1146" s="23" t="s">
        <v>18</v>
      </c>
      <c r="B1146" s="24" t="s">
        <v>402</v>
      </c>
      <c r="C1146" s="24" t="s">
        <v>410</v>
      </c>
      <c r="D1146" s="24" t="s">
        <v>422</v>
      </c>
      <c r="E1146" s="24" t="s">
        <v>412</v>
      </c>
      <c r="F1146" s="24" t="s">
        <v>10</v>
      </c>
      <c r="G1146" s="79"/>
      <c r="H1146" s="79"/>
      <c r="I1146" s="20">
        <f t="shared" si="373"/>
        <v>0</v>
      </c>
      <c r="J1146" s="21"/>
      <c r="K1146" s="26"/>
    </row>
    <row r="1147" spans="1:11" hidden="1">
      <c r="A1147" s="23" t="s">
        <v>19</v>
      </c>
      <c r="B1147" s="24" t="s">
        <v>402</v>
      </c>
      <c r="C1147" s="24" t="s">
        <v>410</v>
      </c>
      <c r="D1147" s="24" t="s">
        <v>420</v>
      </c>
      <c r="E1147" s="24" t="s">
        <v>76</v>
      </c>
      <c r="F1147" s="24" t="s">
        <v>11</v>
      </c>
      <c r="G1147" s="79"/>
      <c r="H1147" s="79"/>
      <c r="I1147" s="20">
        <f t="shared" si="373"/>
        <v>0</v>
      </c>
      <c r="J1147" s="22"/>
      <c r="K1147" s="19"/>
    </row>
    <row r="1148" spans="1:11" ht="38.25" hidden="1">
      <c r="A1148" s="141" t="s">
        <v>202</v>
      </c>
      <c r="B1148" s="24" t="s">
        <v>402</v>
      </c>
      <c r="C1148" s="172" t="s">
        <v>410</v>
      </c>
      <c r="D1148" s="172" t="s">
        <v>203</v>
      </c>
      <c r="E1148" s="172"/>
      <c r="F1148" s="172"/>
      <c r="G1148" s="79">
        <f>G1149</f>
        <v>0</v>
      </c>
      <c r="H1148" s="79"/>
      <c r="I1148" s="20">
        <f t="shared" si="373"/>
        <v>0</v>
      </c>
      <c r="J1148" s="79">
        <f t="shared" ref="J1148:K1148" si="380">J1149</f>
        <v>0</v>
      </c>
      <c r="K1148" s="79">
        <f t="shared" si="380"/>
        <v>0</v>
      </c>
    </row>
    <row r="1149" spans="1:11" ht="38.25" hidden="1">
      <c r="A1149" s="133" t="s">
        <v>415</v>
      </c>
      <c r="B1149" s="24" t="s">
        <v>402</v>
      </c>
      <c r="C1149" s="167" t="s">
        <v>410</v>
      </c>
      <c r="D1149" s="167" t="s">
        <v>416</v>
      </c>
      <c r="E1149" s="167"/>
      <c r="F1149" s="167"/>
      <c r="G1149" s="79">
        <f>G1150</f>
        <v>0</v>
      </c>
      <c r="H1149" s="79"/>
      <c r="I1149" s="20">
        <f t="shared" si="373"/>
        <v>0</v>
      </c>
      <c r="J1149" s="79">
        <f t="shared" ref="J1149:K1149" si="381">J1150</f>
        <v>0</v>
      </c>
      <c r="K1149" s="79">
        <f t="shared" si="381"/>
        <v>0</v>
      </c>
    </row>
    <row r="1150" spans="1:11" ht="86.25" hidden="1" customHeight="1">
      <c r="A1150" s="157" t="s">
        <v>619</v>
      </c>
      <c r="B1150" s="24" t="s">
        <v>402</v>
      </c>
      <c r="C1150" s="167" t="s">
        <v>410</v>
      </c>
      <c r="D1150" s="167" t="s">
        <v>417</v>
      </c>
      <c r="E1150" s="167"/>
      <c r="F1150" s="167"/>
      <c r="G1150" s="79">
        <f>G1151</f>
        <v>0</v>
      </c>
      <c r="H1150" s="79"/>
      <c r="I1150" s="20">
        <f t="shared" si="373"/>
        <v>0</v>
      </c>
      <c r="J1150" s="79">
        <f t="shared" ref="J1150:K1150" si="382">J1151</f>
        <v>0</v>
      </c>
      <c r="K1150" s="79">
        <f t="shared" si="382"/>
        <v>0</v>
      </c>
    </row>
    <row r="1151" spans="1:11" ht="38.25" hidden="1">
      <c r="A1151" s="178" t="s">
        <v>620</v>
      </c>
      <c r="B1151" s="24" t="s">
        <v>402</v>
      </c>
      <c r="C1151" s="167" t="s">
        <v>410</v>
      </c>
      <c r="D1151" s="167" t="s">
        <v>418</v>
      </c>
      <c r="E1151" s="167"/>
      <c r="F1151" s="167"/>
      <c r="G1151" s="79">
        <f>G1152</f>
        <v>0</v>
      </c>
      <c r="H1151" s="79"/>
      <c r="I1151" s="20">
        <f t="shared" si="373"/>
        <v>0</v>
      </c>
      <c r="J1151" s="79">
        <f t="shared" ref="J1151:K1151" si="383">J1152</f>
        <v>0</v>
      </c>
      <c r="K1151" s="79">
        <f t="shared" si="383"/>
        <v>0</v>
      </c>
    </row>
    <row r="1152" spans="1:11" ht="25.5" hidden="1">
      <c r="A1152" s="133" t="s">
        <v>73</v>
      </c>
      <c r="B1152" s="24" t="s">
        <v>402</v>
      </c>
      <c r="C1152" s="167" t="s">
        <v>410</v>
      </c>
      <c r="D1152" s="167" t="s">
        <v>418</v>
      </c>
      <c r="E1152" s="167" t="s">
        <v>74</v>
      </c>
      <c r="F1152" s="167"/>
      <c r="G1152" s="79">
        <f>G1153</f>
        <v>0</v>
      </c>
      <c r="H1152" s="79"/>
      <c r="I1152" s="20">
        <f t="shared" si="373"/>
        <v>0</v>
      </c>
      <c r="J1152" s="79">
        <f t="shared" ref="J1152:K1152" si="384">J1153</f>
        <v>0</v>
      </c>
      <c r="K1152" s="79">
        <f t="shared" si="384"/>
        <v>0</v>
      </c>
    </row>
    <row r="1153" spans="1:11" ht="38.25" hidden="1">
      <c r="A1153" s="135" t="s">
        <v>75</v>
      </c>
      <c r="B1153" s="24" t="s">
        <v>402</v>
      </c>
      <c r="C1153" s="167" t="s">
        <v>410</v>
      </c>
      <c r="D1153" s="167" t="s">
        <v>418</v>
      </c>
      <c r="E1153" s="167" t="s">
        <v>76</v>
      </c>
      <c r="F1153" s="167"/>
      <c r="G1153" s="79">
        <f>G1154+G1155+G1156</f>
        <v>0</v>
      </c>
      <c r="H1153" s="79"/>
      <c r="I1153" s="20">
        <f t="shared" si="373"/>
        <v>0</v>
      </c>
      <c r="J1153" s="79">
        <f t="shared" ref="J1153:K1153" si="385">J1154+J1155+J1156</f>
        <v>0</v>
      </c>
      <c r="K1153" s="79">
        <f t="shared" si="385"/>
        <v>0</v>
      </c>
    </row>
    <row r="1154" spans="1:11" hidden="1">
      <c r="A1154" s="135" t="s">
        <v>16</v>
      </c>
      <c r="B1154" s="24" t="s">
        <v>402</v>
      </c>
      <c r="C1154" s="167" t="s">
        <v>410</v>
      </c>
      <c r="D1154" s="167" t="s">
        <v>418</v>
      </c>
      <c r="E1154" s="167" t="s">
        <v>76</v>
      </c>
      <c r="F1154" s="167" t="s">
        <v>17</v>
      </c>
      <c r="G1154" s="79"/>
      <c r="H1154" s="79"/>
      <c r="I1154" s="20">
        <f t="shared" si="373"/>
        <v>0</v>
      </c>
      <c r="J1154" s="22"/>
      <c r="K1154" s="19"/>
    </row>
    <row r="1155" spans="1:11" hidden="1">
      <c r="A1155" s="135" t="s">
        <v>18</v>
      </c>
      <c r="B1155" s="24" t="s">
        <v>402</v>
      </c>
      <c r="C1155" s="167" t="s">
        <v>410</v>
      </c>
      <c r="D1155" s="167" t="s">
        <v>418</v>
      </c>
      <c r="E1155" s="167" t="s">
        <v>76</v>
      </c>
      <c r="F1155" s="167" t="s">
        <v>10</v>
      </c>
      <c r="G1155" s="79"/>
      <c r="H1155" s="79"/>
      <c r="I1155" s="20">
        <f t="shared" si="373"/>
        <v>0</v>
      </c>
      <c r="J1155" s="22"/>
      <c r="K1155" s="19"/>
    </row>
    <row r="1156" spans="1:11" hidden="1">
      <c r="A1156" s="135" t="s">
        <v>19</v>
      </c>
      <c r="B1156" s="24" t="s">
        <v>402</v>
      </c>
      <c r="C1156" s="167" t="s">
        <v>410</v>
      </c>
      <c r="D1156" s="167" t="s">
        <v>418</v>
      </c>
      <c r="E1156" s="167" t="s">
        <v>76</v>
      </c>
      <c r="F1156" s="167" t="s">
        <v>11</v>
      </c>
      <c r="G1156" s="79"/>
      <c r="H1156" s="79"/>
      <c r="I1156" s="20">
        <f t="shared" si="373"/>
        <v>0</v>
      </c>
      <c r="J1156" s="22"/>
      <c r="K1156" s="19"/>
    </row>
    <row r="1157" spans="1:11" ht="44.25" hidden="1" customHeight="1">
      <c r="A1157" s="133" t="s">
        <v>555</v>
      </c>
      <c r="B1157" s="134" t="s">
        <v>402</v>
      </c>
      <c r="C1157" s="134" t="s">
        <v>410</v>
      </c>
      <c r="D1157" s="134" t="s">
        <v>63</v>
      </c>
      <c r="E1157" s="134"/>
      <c r="F1157" s="134"/>
      <c r="G1157" s="79">
        <f>G1158</f>
        <v>0</v>
      </c>
      <c r="H1157" s="79"/>
      <c r="I1157" s="20">
        <f t="shared" si="373"/>
        <v>0</v>
      </c>
      <c r="J1157" s="79">
        <f t="shared" ref="J1157:K1159" si="386">J1158</f>
        <v>0</v>
      </c>
      <c r="K1157" s="79">
        <f t="shared" si="386"/>
        <v>0</v>
      </c>
    </row>
    <row r="1158" spans="1:11" ht="25.5" hidden="1">
      <c r="A1158" s="133" t="s">
        <v>73</v>
      </c>
      <c r="B1158" s="134" t="s">
        <v>402</v>
      </c>
      <c r="C1158" s="134" t="s">
        <v>410</v>
      </c>
      <c r="D1158" s="134" t="s">
        <v>63</v>
      </c>
      <c r="E1158" s="134" t="s">
        <v>74</v>
      </c>
      <c r="F1158" s="134"/>
      <c r="G1158" s="79">
        <f>G1159+G1161</f>
        <v>0</v>
      </c>
      <c r="H1158" s="79"/>
      <c r="I1158" s="20">
        <f t="shared" si="373"/>
        <v>0</v>
      </c>
      <c r="J1158" s="79">
        <f t="shared" ref="J1158:K1158" si="387">J1159+J1161</f>
        <v>0</v>
      </c>
      <c r="K1158" s="79">
        <f t="shared" si="387"/>
        <v>0</v>
      </c>
    </row>
    <row r="1159" spans="1:11" ht="38.25" hidden="1">
      <c r="A1159" s="135" t="s">
        <v>75</v>
      </c>
      <c r="B1159" s="134" t="s">
        <v>402</v>
      </c>
      <c r="C1159" s="134" t="s">
        <v>410</v>
      </c>
      <c r="D1159" s="134" t="s">
        <v>63</v>
      </c>
      <c r="E1159" s="134" t="s">
        <v>76</v>
      </c>
      <c r="F1159" s="134"/>
      <c r="G1159" s="79">
        <f>G1160</f>
        <v>0</v>
      </c>
      <c r="H1159" s="79"/>
      <c r="I1159" s="20">
        <f t="shared" si="373"/>
        <v>0</v>
      </c>
      <c r="J1159" s="79">
        <f t="shared" si="386"/>
        <v>0</v>
      </c>
      <c r="K1159" s="79">
        <f t="shared" si="386"/>
        <v>0</v>
      </c>
    </row>
    <row r="1160" spans="1:11" hidden="1">
      <c r="A1160" s="133" t="s">
        <v>16</v>
      </c>
      <c r="B1160" s="134" t="s">
        <v>402</v>
      </c>
      <c r="C1160" s="134" t="s">
        <v>410</v>
      </c>
      <c r="D1160" s="134" t="s">
        <v>63</v>
      </c>
      <c r="E1160" s="134" t="s">
        <v>76</v>
      </c>
      <c r="F1160" s="134" t="s">
        <v>17</v>
      </c>
      <c r="G1160" s="79"/>
      <c r="H1160" s="79"/>
      <c r="I1160" s="20">
        <f t="shared" si="373"/>
        <v>0</v>
      </c>
      <c r="J1160" s="22"/>
      <c r="K1160" s="19"/>
    </row>
    <row r="1161" spans="1:11" ht="25.5" hidden="1">
      <c r="A1161" s="133" t="s">
        <v>658</v>
      </c>
      <c r="B1161" s="134" t="s">
        <v>402</v>
      </c>
      <c r="C1161" s="134" t="s">
        <v>410</v>
      </c>
      <c r="D1161" s="134" t="s">
        <v>63</v>
      </c>
      <c r="E1161" s="134" t="s">
        <v>580</v>
      </c>
      <c r="F1161" s="134"/>
      <c r="G1161" s="79">
        <f>G1162</f>
        <v>0</v>
      </c>
      <c r="H1161" s="79"/>
      <c r="I1161" s="20">
        <f t="shared" si="373"/>
        <v>0</v>
      </c>
      <c r="J1161" s="79">
        <f t="shared" ref="J1161:K1161" si="388">J1162</f>
        <v>0</v>
      </c>
      <c r="K1161" s="79">
        <f t="shared" si="388"/>
        <v>0</v>
      </c>
    </row>
    <row r="1162" spans="1:11" hidden="1">
      <c r="A1162" s="133" t="s">
        <v>16</v>
      </c>
      <c r="B1162" s="134" t="s">
        <v>402</v>
      </c>
      <c r="C1162" s="134" t="s">
        <v>410</v>
      </c>
      <c r="D1162" s="134" t="s">
        <v>579</v>
      </c>
      <c r="E1162" s="134" t="s">
        <v>580</v>
      </c>
      <c r="F1162" s="134" t="s">
        <v>17</v>
      </c>
      <c r="G1162" s="79"/>
      <c r="H1162" s="79"/>
      <c r="I1162" s="20">
        <f t="shared" si="373"/>
        <v>0</v>
      </c>
      <c r="J1162" s="22"/>
      <c r="K1162" s="19"/>
    </row>
    <row r="1163" spans="1:11">
      <c r="A1163" s="13" t="s">
        <v>423</v>
      </c>
      <c r="B1163" s="14" t="s">
        <v>402</v>
      </c>
      <c r="C1163" s="14" t="s">
        <v>424</v>
      </c>
      <c r="D1163" s="14"/>
      <c r="E1163" s="14"/>
      <c r="F1163" s="14"/>
      <c r="G1163" s="15">
        <f t="shared" ref="G1163:K1163" si="389">G1164</f>
        <v>8745.9000000000015</v>
      </c>
      <c r="H1163" s="15"/>
      <c r="I1163" s="12">
        <f t="shared" si="373"/>
        <v>8745.9000000000015</v>
      </c>
      <c r="J1163" s="15">
        <f t="shared" si="389"/>
        <v>12292</v>
      </c>
      <c r="K1163" s="15">
        <f t="shared" si="389"/>
        <v>10930.699999999999</v>
      </c>
    </row>
    <row r="1164" spans="1:11" ht="24">
      <c r="A1164" s="68" t="s">
        <v>25</v>
      </c>
      <c r="B1164" s="14" t="s">
        <v>402</v>
      </c>
      <c r="C1164" s="14" t="s">
        <v>424</v>
      </c>
      <c r="D1164" s="93" t="s">
        <v>26</v>
      </c>
      <c r="E1164" s="14"/>
      <c r="F1164" s="14"/>
      <c r="G1164" s="15">
        <f>G1165+G1185+G1196+G1205+G1181+G1191+G1200+G1210</f>
        <v>8745.9000000000015</v>
      </c>
      <c r="H1164" s="15"/>
      <c r="I1164" s="12">
        <f t="shared" si="373"/>
        <v>8745.9000000000015</v>
      </c>
      <c r="J1164" s="15">
        <f t="shared" ref="J1164:K1164" si="390">J1165+J1185+J1196+J1205+J1181+J1191+J1200+J1210</f>
        <v>12292</v>
      </c>
      <c r="K1164" s="15">
        <f t="shared" si="390"/>
        <v>10930.699999999999</v>
      </c>
    </row>
    <row r="1165" spans="1:11" ht="48" hidden="1" customHeight="1">
      <c r="A1165" s="27" t="s">
        <v>425</v>
      </c>
      <c r="B1165" s="18" t="s">
        <v>402</v>
      </c>
      <c r="C1165" s="18" t="s">
        <v>424</v>
      </c>
      <c r="D1165" s="94" t="s">
        <v>426</v>
      </c>
      <c r="E1165" s="18"/>
      <c r="F1165" s="18"/>
      <c r="G1165" s="16">
        <f t="shared" ref="G1165:K1166" si="391">G1166</f>
        <v>0</v>
      </c>
      <c r="H1165" s="16"/>
      <c r="I1165" s="20">
        <f t="shared" si="373"/>
        <v>0</v>
      </c>
      <c r="J1165" s="16">
        <f t="shared" si="391"/>
        <v>0</v>
      </c>
      <c r="K1165" s="16">
        <f t="shared" si="391"/>
        <v>0</v>
      </c>
    </row>
    <row r="1166" spans="1:11" ht="24" hidden="1">
      <c r="A1166" s="27" t="s">
        <v>73</v>
      </c>
      <c r="B1166" s="18" t="s">
        <v>402</v>
      </c>
      <c r="C1166" s="18" t="s">
        <v>424</v>
      </c>
      <c r="D1166" s="94" t="s">
        <v>426</v>
      </c>
      <c r="E1166" s="18" t="s">
        <v>74</v>
      </c>
      <c r="F1166" s="18"/>
      <c r="G1166" s="16">
        <f t="shared" si="391"/>
        <v>0</v>
      </c>
      <c r="H1166" s="16"/>
      <c r="I1166" s="20">
        <f t="shared" si="373"/>
        <v>0</v>
      </c>
      <c r="J1166" s="16">
        <f t="shared" si="391"/>
        <v>0</v>
      </c>
      <c r="K1166" s="16">
        <f t="shared" si="391"/>
        <v>0</v>
      </c>
    </row>
    <row r="1167" spans="1:11" ht="24" hidden="1">
      <c r="A1167" s="27" t="s">
        <v>421</v>
      </c>
      <c r="B1167" s="18" t="s">
        <v>402</v>
      </c>
      <c r="C1167" s="18" t="s">
        <v>424</v>
      </c>
      <c r="D1167" s="94" t="s">
        <v>426</v>
      </c>
      <c r="E1167" s="18" t="s">
        <v>412</v>
      </c>
      <c r="F1167" s="18"/>
      <c r="G1167" s="16">
        <f t="shared" ref="G1167:K1167" si="392">G1168+G1169</f>
        <v>0</v>
      </c>
      <c r="H1167" s="16"/>
      <c r="I1167" s="20">
        <f t="shared" si="373"/>
        <v>0</v>
      </c>
      <c r="J1167" s="16">
        <f t="shared" si="392"/>
        <v>0</v>
      </c>
      <c r="K1167" s="16">
        <f t="shared" si="392"/>
        <v>0</v>
      </c>
    </row>
    <row r="1168" spans="1:11" hidden="1">
      <c r="A1168" s="95" t="s">
        <v>18</v>
      </c>
      <c r="B1168" s="18" t="s">
        <v>402</v>
      </c>
      <c r="C1168" s="18" t="s">
        <v>424</v>
      </c>
      <c r="D1168" s="96" t="s">
        <v>426</v>
      </c>
      <c r="E1168" s="18" t="s">
        <v>412</v>
      </c>
      <c r="F1168" s="18" t="s">
        <v>10</v>
      </c>
      <c r="G1168" s="97"/>
      <c r="H1168" s="97"/>
      <c r="I1168" s="20">
        <f t="shared" si="373"/>
        <v>0</v>
      </c>
      <c r="J1168" s="16"/>
      <c r="K1168" s="26"/>
    </row>
    <row r="1169" spans="1:11" hidden="1">
      <c r="A1169" s="95" t="s">
        <v>19</v>
      </c>
      <c r="B1169" s="18" t="s">
        <v>402</v>
      </c>
      <c r="C1169" s="18" t="s">
        <v>424</v>
      </c>
      <c r="D1169" s="96" t="s">
        <v>426</v>
      </c>
      <c r="E1169" s="18" t="s">
        <v>412</v>
      </c>
      <c r="F1169" s="18" t="s">
        <v>11</v>
      </c>
      <c r="G1169" s="97"/>
      <c r="H1169" s="97"/>
      <c r="I1169" s="20">
        <f t="shared" si="373"/>
        <v>0</v>
      </c>
      <c r="J1169" s="16"/>
      <c r="K1169" s="26"/>
    </row>
    <row r="1170" spans="1:11" ht="152.25" hidden="1" customHeight="1">
      <c r="A1170" s="41" t="s">
        <v>427</v>
      </c>
      <c r="B1170" s="18" t="s">
        <v>402</v>
      </c>
      <c r="C1170" s="18" t="s">
        <v>424</v>
      </c>
      <c r="D1170" s="98" t="s">
        <v>428</v>
      </c>
      <c r="E1170" s="18"/>
      <c r="F1170" s="18"/>
      <c r="G1170" s="16">
        <f>G1171</f>
        <v>0</v>
      </c>
      <c r="H1170" s="16"/>
      <c r="I1170" s="20">
        <f t="shared" si="373"/>
        <v>0</v>
      </c>
      <c r="J1170" s="16">
        <f>J1171</f>
        <v>0</v>
      </c>
      <c r="K1170" s="26"/>
    </row>
    <row r="1171" spans="1:11" ht="24" hidden="1">
      <c r="A1171" s="27" t="s">
        <v>73</v>
      </c>
      <c r="B1171" s="18" t="s">
        <v>402</v>
      </c>
      <c r="C1171" s="18" t="s">
        <v>424</v>
      </c>
      <c r="D1171" s="98" t="s">
        <v>428</v>
      </c>
      <c r="E1171" s="18" t="s">
        <v>74</v>
      </c>
      <c r="F1171" s="18"/>
      <c r="G1171" s="16">
        <f>G1172+G1180</f>
        <v>0</v>
      </c>
      <c r="H1171" s="16"/>
      <c r="I1171" s="20">
        <f t="shared" si="373"/>
        <v>0</v>
      </c>
      <c r="J1171" s="16">
        <f>J1172+J1180</f>
        <v>0</v>
      </c>
      <c r="K1171" s="26"/>
    </row>
    <row r="1172" spans="1:11" ht="24" hidden="1" customHeight="1">
      <c r="A1172" s="27" t="s">
        <v>75</v>
      </c>
      <c r="B1172" s="18" t="s">
        <v>402</v>
      </c>
      <c r="C1172" s="18" t="s">
        <v>424</v>
      </c>
      <c r="D1172" s="98" t="s">
        <v>428</v>
      </c>
      <c r="E1172" s="18" t="s">
        <v>76</v>
      </c>
      <c r="F1172" s="18"/>
      <c r="G1172" s="16">
        <f>G1173</f>
        <v>0</v>
      </c>
      <c r="H1172" s="16"/>
      <c r="I1172" s="20">
        <f t="shared" si="373"/>
        <v>0</v>
      </c>
      <c r="J1172" s="16">
        <f>J1173</f>
        <v>0</v>
      </c>
      <c r="K1172" s="26"/>
    </row>
    <row r="1173" spans="1:11" hidden="1">
      <c r="A1173" s="27" t="s">
        <v>18</v>
      </c>
      <c r="B1173" s="18" t="s">
        <v>402</v>
      </c>
      <c r="C1173" s="18" t="s">
        <v>424</v>
      </c>
      <c r="D1173" s="98" t="s">
        <v>428</v>
      </c>
      <c r="E1173" s="18" t="s">
        <v>76</v>
      </c>
      <c r="F1173" s="18" t="s">
        <v>10</v>
      </c>
      <c r="G1173" s="19"/>
      <c r="H1173" s="19"/>
      <c r="I1173" s="20">
        <f t="shared" si="373"/>
        <v>0</v>
      </c>
      <c r="J1173" s="20"/>
      <c r="K1173" s="26"/>
    </row>
    <row r="1174" spans="1:11" ht="180" hidden="1">
      <c r="A1174" s="27" t="s">
        <v>429</v>
      </c>
      <c r="B1174" s="18" t="s">
        <v>402</v>
      </c>
      <c r="C1174" s="18" t="s">
        <v>424</v>
      </c>
      <c r="D1174" s="98" t="s">
        <v>428</v>
      </c>
      <c r="E1174" s="18"/>
      <c r="F1174" s="18"/>
      <c r="G1174" s="16">
        <f t="shared" ref="G1174:J1177" si="393">G1175</f>
        <v>0</v>
      </c>
      <c r="H1174" s="16"/>
      <c r="I1174" s="20">
        <f t="shared" si="373"/>
        <v>0</v>
      </c>
      <c r="J1174" s="16">
        <f t="shared" si="393"/>
        <v>0</v>
      </c>
      <c r="K1174" s="26"/>
    </row>
    <row r="1175" spans="1:11" ht="24" hidden="1">
      <c r="A1175" s="27" t="s">
        <v>73</v>
      </c>
      <c r="B1175" s="18" t="s">
        <v>402</v>
      </c>
      <c r="C1175" s="18" t="s">
        <v>424</v>
      </c>
      <c r="D1175" s="98" t="s">
        <v>428</v>
      </c>
      <c r="E1175" s="18" t="s">
        <v>74</v>
      </c>
      <c r="F1175" s="18"/>
      <c r="G1175" s="16">
        <f t="shared" si="393"/>
        <v>0</v>
      </c>
      <c r="H1175" s="16"/>
      <c r="I1175" s="20">
        <f t="shared" si="373"/>
        <v>0</v>
      </c>
      <c r="J1175" s="16">
        <f t="shared" si="393"/>
        <v>0</v>
      </c>
      <c r="K1175" s="26"/>
    </row>
    <row r="1176" spans="1:11" ht="24" hidden="1">
      <c r="A1176" s="27" t="s">
        <v>75</v>
      </c>
      <c r="B1176" s="18" t="s">
        <v>402</v>
      </c>
      <c r="C1176" s="18" t="s">
        <v>424</v>
      </c>
      <c r="D1176" s="98" t="s">
        <v>428</v>
      </c>
      <c r="E1176" s="18" t="s">
        <v>76</v>
      </c>
      <c r="F1176" s="18"/>
      <c r="G1176" s="16">
        <f t="shared" si="393"/>
        <v>0</v>
      </c>
      <c r="H1176" s="16"/>
      <c r="I1176" s="20">
        <f t="shared" si="373"/>
        <v>0</v>
      </c>
      <c r="J1176" s="16">
        <f t="shared" si="393"/>
        <v>0</v>
      </c>
      <c r="K1176" s="26"/>
    </row>
    <row r="1177" spans="1:11" ht="36" hidden="1">
      <c r="A1177" s="27" t="s">
        <v>437</v>
      </c>
      <c r="B1177" s="18" t="s">
        <v>402</v>
      </c>
      <c r="C1177" s="18" t="s">
        <v>424</v>
      </c>
      <c r="D1177" s="98" t="s">
        <v>428</v>
      </c>
      <c r="E1177" s="18" t="s">
        <v>430</v>
      </c>
      <c r="F1177" s="18"/>
      <c r="G1177" s="16">
        <f t="shared" si="393"/>
        <v>0</v>
      </c>
      <c r="H1177" s="16"/>
      <c r="I1177" s="20">
        <f t="shared" si="373"/>
        <v>0</v>
      </c>
      <c r="J1177" s="16">
        <f t="shared" si="393"/>
        <v>0</v>
      </c>
      <c r="K1177" s="26"/>
    </row>
    <row r="1178" spans="1:11" hidden="1">
      <c r="A1178" s="27" t="s">
        <v>18</v>
      </c>
      <c r="B1178" s="18" t="s">
        <v>402</v>
      </c>
      <c r="C1178" s="18" t="s">
        <v>424</v>
      </c>
      <c r="D1178" s="98" t="s">
        <v>428</v>
      </c>
      <c r="E1178" s="18" t="s">
        <v>430</v>
      </c>
      <c r="F1178" s="18" t="s">
        <v>10</v>
      </c>
      <c r="G1178" s="99"/>
      <c r="H1178" s="99"/>
      <c r="I1178" s="20">
        <f t="shared" si="373"/>
        <v>0</v>
      </c>
      <c r="J1178" s="20"/>
      <c r="K1178" s="26"/>
    </row>
    <row r="1179" spans="1:11" ht="24" hidden="1">
      <c r="A1179" s="27" t="s">
        <v>421</v>
      </c>
      <c r="B1179" s="18" t="s">
        <v>402</v>
      </c>
      <c r="C1179" s="18" t="s">
        <v>424</v>
      </c>
      <c r="D1179" s="98" t="s">
        <v>428</v>
      </c>
      <c r="E1179" s="18" t="s">
        <v>412</v>
      </c>
      <c r="F1179" s="18"/>
      <c r="G1179" s="16">
        <f>G1180</f>
        <v>0</v>
      </c>
      <c r="H1179" s="16"/>
      <c r="I1179" s="20">
        <f t="shared" si="373"/>
        <v>0</v>
      </c>
      <c r="J1179" s="16">
        <f>J1180</f>
        <v>0</v>
      </c>
      <c r="K1179" s="26"/>
    </row>
    <row r="1180" spans="1:11" hidden="1">
      <c r="A1180" s="27" t="s">
        <v>18</v>
      </c>
      <c r="B1180" s="18" t="s">
        <v>402</v>
      </c>
      <c r="C1180" s="18" t="s">
        <v>424</v>
      </c>
      <c r="D1180" s="98" t="s">
        <v>428</v>
      </c>
      <c r="E1180" s="18" t="s">
        <v>412</v>
      </c>
      <c r="F1180" s="18" t="s">
        <v>10</v>
      </c>
      <c r="G1180" s="19"/>
      <c r="H1180" s="19"/>
      <c r="I1180" s="20">
        <f t="shared" si="373"/>
        <v>0</v>
      </c>
      <c r="J1180" s="20"/>
      <c r="K1180" s="26"/>
    </row>
    <row r="1181" spans="1:11" ht="36.75" customHeight="1">
      <c r="A1181" s="44" t="s">
        <v>431</v>
      </c>
      <c r="B1181" s="18" t="s">
        <v>402</v>
      </c>
      <c r="C1181" s="18" t="s">
        <v>424</v>
      </c>
      <c r="D1181" s="100" t="s">
        <v>432</v>
      </c>
      <c r="E1181" s="24"/>
      <c r="F1181" s="24"/>
      <c r="G1181" s="78">
        <f t="shared" ref="G1181:K1183" si="394">G1182</f>
        <v>50</v>
      </c>
      <c r="H1181" s="78"/>
      <c r="I1181" s="20">
        <f t="shared" si="373"/>
        <v>50</v>
      </c>
      <c r="J1181" s="78">
        <f t="shared" si="394"/>
        <v>50</v>
      </c>
      <c r="K1181" s="16">
        <f t="shared" si="394"/>
        <v>50</v>
      </c>
    </row>
    <row r="1182" spans="1:11" ht="25.5">
      <c r="A1182" s="44" t="s">
        <v>73</v>
      </c>
      <c r="B1182" s="18" t="s">
        <v>402</v>
      </c>
      <c r="C1182" s="18" t="s">
        <v>424</v>
      </c>
      <c r="D1182" s="100" t="s">
        <v>432</v>
      </c>
      <c r="E1182" s="24" t="s">
        <v>74</v>
      </c>
      <c r="F1182" s="24"/>
      <c r="G1182" s="78">
        <f t="shared" si="394"/>
        <v>50</v>
      </c>
      <c r="H1182" s="78"/>
      <c r="I1182" s="20">
        <f t="shared" si="373"/>
        <v>50</v>
      </c>
      <c r="J1182" s="78">
        <f t="shared" si="394"/>
        <v>50</v>
      </c>
      <c r="K1182" s="16">
        <f t="shared" si="394"/>
        <v>50</v>
      </c>
    </row>
    <row r="1183" spans="1:11" ht="27" customHeight="1">
      <c r="A1183" s="44" t="s">
        <v>75</v>
      </c>
      <c r="B1183" s="18" t="s">
        <v>402</v>
      </c>
      <c r="C1183" s="18" t="s">
        <v>424</v>
      </c>
      <c r="D1183" s="100" t="s">
        <v>432</v>
      </c>
      <c r="E1183" s="24" t="s">
        <v>76</v>
      </c>
      <c r="F1183" s="24"/>
      <c r="G1183" s="78">
        <f t="shared" si="394"/>
        <v>50</v>
      </c>
      <c r="H1183" s="78"/>
      <c r="I1183" s="20">
        <f t="shared" si="373"/>
        <v>50</v>
      </c>
      <c r="J1183" s="78">
        <f t="shared" si="394"/>
        <v>50</v>
      </c>
      <c r="K1183" s="16">
        <f t="shared" si="394"/>
        <v>50</v>
      </c>
    </row>
    <row r="1184" spans="1:11">
      <c r="A1184" s="44" t="s">
        <v>18</v>
      </c>
      <c r="B1184" s="18" t="s">
        <v>402</v>
      </c>
      <c r="C1184" s="18" t="s">
        <v>424</v>
      </c>
      <c r="D1184" s="100" t="s">
        <v>432</v>
      </c>
      <c r="E1184" s="24" t="s">
        <v>76</v>
      </c>
      <c r="F1184" s="24" t="s">
        <v>10</v>
      </c>
      <c r="G1184" s="79">
        <v>50</v>
      </c>
      <c r="H1184" s="79"/>
      <c r="I1184" s="20">
        <f t="shared" si="373"/>
        <v>50</v>
      </c>
      <c r="J1184" s="22">
        <v>50</v>
      </c>
      <c r="K1184" s="26">
        <v>50</v>
      </c>
    </row>
    <row r="1185" spans="1:11" ht="36" customHeight="1">
      <c r="A1185" s="27" t="s">
        <v>433</v>
      </c>
      <c r="B1185" s="18" t="s">
        <v>402</v>
      </c>
      <c r="C1185" s="18" t="s">
        <v>424</v>
      </c>
      <c r="D1185" s="100" t="s">
        <v>434</v>
      </c>
      <c r="E1185" s="18"/>
      <c r="F1185" s="18"/>
      <c r="G1185" s="16">
        <f t="shared" ref="G1185:K1185" si="395">G1186</f>
        <v>1620.9</v>
      </c>
      <c r="H1185" s="16"/>
      <c r="I1185" s="20">
        <f t="shared" si="373"/>
        <v>1620.9</v>
      </c>
      <c r="J1185" s="16">
        <f t="shared" si="395"/>
        <v>1620.9</v>
      </c>
      <c r="K1185" s="16">
        <f t="shared" si="395"/>
        <v>1620.9</v>
      </c>
    </row>
    <row r="1186" spans="1:11" ht="24">
      <c r="A1186" s="27" t="s">
        <v>73</v>
      </c>
      <c r="B1186" s="18" t="s">
        <v>402</v>
      </c>
      <c r="C1186" s="18" t="s">
        <v>424</v>
      </c>
      <c r="D1186" s="100" t="s">
        <v>434</v>
      </c>
      <c r="E1186" s="18" t="s">
        <v>74</v>
      </c>
      <c r="F1186" s="18"/>
      <c r="G1186" s="16">
        <f t="shared" ref="G1186:K1186" si="396">G1187+G1189</f>
        <v>1620.9</v>
      </c>
      <c r="H1186" s="16"/>
      <c r="I1186" s="20">
        <f t="shared" si="373"/>
        <v>1620.9</v>
      </c>
      <c r="J1186" s="16">
        <f t="shared" si="396"/>
        <v>1620.9</v>
      </c>
      <c r="K1186" s="16">
        <f t="shared" si="396"/>
        <v>1620.9</v>
      </c>
    </row>
    <row r="1187" spans="1:11" ht="27" customHeight="1">
      <c r="A1187" s="27" t="s">
        <v>421</v>
      </c>
      <c r="B1187" s="18" t="s">
        <v>402</v>
      </c>
      <c r="C1187" s="18" t="s">
        <v>424</v>
      </c>
      <c r="D1187" s="100" t="s">
        <v>434</v>
      </c>
      <c r="E1187" s="18" t="s">
        <v>412</v>
      </c>
      <c r="F1187" s="18"/>
      <c r="G1187" s="16">
        <f t="shared" ref="G1187:K1187" si="397">G1188</f>
        <v>940.9</v>
      </c>
      <c r="H1187" s="16"/>
      <c r="I1187" s="20">
        <f t="shared" si="373"/>
        <v>940.9</v>
      </c>
      <c r="J1187" s="16">
        <f t="shared" si="397"/>
        <v>940.9</v>
      </c>
      <c r="K1187" s="16">
        <f t="shared" si="397"/>
        <v>940.9</v>
      </c>
    </row>
    <row r="1188" spans="1:11">
      <c r="A1188" s="27" t="s">
        <v>18</v>
      </c>
      <c r="B1188" s="18" t="s">
        <v>402</v>
      </c>
      <c r="C1188" s="18" t="s">
        <v>424</v>
      </c>
      <c r="D1188" s="100" t="s">
        <v>434</v>
      </c>
      <c r="E1188" s="18" t="s">
        <v>412</v>
      </c>
      <c r="F1188" s="18" t="s">
        <v>10</v>
      </c>
      <c r="G1188" s="182">
        <v>940.9</v>
      </c>
      <c r="H1188" s="182"/>
      <c r="I1188" s="20">
        <f t="shared" si="373"/>
        <v>940.9</v>
      </c>
      <c r="J1188" s="184">
        <v>940.9</v>
      </c>
      <c r="K1188" s="183">
        <v>940.9</v>
      </c>
    </row>
    <row r="1189" spans="1:11" ht="24.75" customHeight="1">
      <c r="A1189" s="27" t="s">
        <v>75</v>
      </c>
      <c r="B1189" s="18" t="s">
        <v>402</v>
      </c>
      <c r="C1189" s="18" t="s">
        <v>424</v>
      </c>
      <c r="D1189" s="100" t="s">
        <v>434</v>
      </c>
      <c r="E1189" s="18" t="s">
        <v>76</v>
      </c>
      <c r="F1189" s="18"/>
      <c r="G1189" s="16">
        <f t="shared" ref="G1189:K1189" si="398">G1190</f>
        <v>680</v>
      </c>
      <c r="H1189" s="16"/>
      <c r="I1189" s="20">
        <f t="shared" si="373"/>
        <v>680</v>
      </c>
      <c r="J1189" s="16">
        <f t="shared" si="398"/>
        <v>680</v>
      </c>
      <c r="K1189" s="16">
        <f t="shared" si="398"/>
        <v>680</v>
      </c>
    </row>
    <row r="1190" spans="1:11">
      <c r="A1190" s="27" t="s">
        <v>18</v>
      </c>
      <c r="B1190" s="18" t="s">
        <v>402</v>
      </c>
      <c r="C1190" s="18" t="s">
        <v>424</v>
      </c>
      <c r="D1190" s="100" t="s">
        <v>434</v>
      </c>
      <c r="E1190" s="18" t="s">
        <v>76</v>
      </c>
      <c r="F1190" s="18" t="s">
        <v>10</v>
      </c>
      <c r="G1190" s="182">
        <v>680</v>
      </c>
      <c r="H1190" s="182"/>
      <c r="I1190" s="20">
        <f t="shared" si="373"/>
        <v>680</v>
      </c>
      <c r="J1190" s="184">
        <v>680</v>
      </c>
      <c r="K1190" s="184">
        <v>680</v>
      </c>
    </row>
    <row r="1191" spans="1:11" ht="91.5" customHeight="1">
      <c r="A1191" s="101" t="s">
        <v>435</v>
      </c>
      <c r="B1191" s="18" t="s">
        <v>402</v>
      </c>
      <c r="C1191" s="18" t="s">
        <v>424</v>
      </c>
      <c r="D1191" s="94" t="s">
        <v>436</v>
      </c>
      <c r="E1191" s="35"/>
      <c r="F1191" s="35"/>
      <c r="G1191" s="16">
        <f t="shared" ref="G1191:K1194" si="399">G1192</f>
        <v>50</v>
      </c>
      <c r="H1191" s="16"/>
      <c r="I1191" s="20">
        <f t="shared" ref="I1191:I1254" si="400">G1191+H1191</f>
        <v>50</v>
      </c>
      <c r="J1191" s="16">
        <f t="shared" si="399"/>
        <v>50</v>
      </c>
      <c r="K1191" s="16">
        <f t="shared" si="399"/>
        <v>50</v>
      </c>
    </row>
    <row r="1192" spans="1:11" ht="24">
      <c r="A1192" s="27" t="s">
        <v>73</v>
      </c>
      <c r="B1192" s="18" t="s">
        <v>402</v>
      </c>
      <c r="C1192" s="18" t="s">
        <v>424</v>
      </c>
      <c r="D1192" s="94" t="s">
        <v>436</v>
      </c>
      <c r="E1192" s="18" t="s">
        <v>74</v>
      </c>
      <c r="F1192" s="18"/>
      <c r="G1192" s="16">
        <f t="shared" si="399"/>
        <v>50</v>
      </c>
      <c r="H1192" s="16"/>
      <c r="I1192" s="20">
        <f t="shared" si="400"/>
        <v>50</v>
      </c>
      <c r="J1192" s="16">
        <f t="shared" si="399"/>
        <v>50</v>
      </c>
      <c r="K1192" s="16">
        <f t="shared" si="399"/>
        <v>50</v>
      </c>
    </row>
    <row r="1193" spans="1:11" ht="24">
      <c r="A1193" s="27" t="s">
        <v>75</v>
      </c>
      <c r="B1193" s="18" t="s">
        <v>402</v>
      </c>
      <c r="C1193" s="18" t="s">
        <v>424</v>
      </c>
      <c r="D1193" s="94" t="s">
        <v>436</v>
      </c>
      <c r="E1193" s="18" t="s">
        <v>76</v>
      </c>
      <c r="F1193" s="18"/>
      <c r="G1193" s="16">
        <f t="shared" si="399"/>
        <v>50</v>
      </c>
      <c r="H1193" s="16"/>
      <c r="I1193" s="20">
        <f t="shared" si="400"/>
        <v>50</v>
      </c>
      <c r="J1193" s="16">
        <f t="shared" si="399"/>
        <v>50</v>
      </c>
      <c r="K1193" s="16">
        <f t="shared" si="399"/>
        <v>50</v>
      </c>
    </row>
    <row r="1194" spans="1:11" ht="36">
      <c r="A1194" s="27" t="s">
        <v>437</v>
      </c>
      <c r="B1194" s="18" t="s">
        <v>402</v>
      </c>
      <c r="C1194" s="18" t="s">
        <v>424</v>
      </c>
      <c r="D1194" s="94" t="s">
        <v>436</v>
      </c>
      <c r="E1194" s="18" t="s">
        <v>76</v>
      </c>
      <c r="F1194" s="18"/>
      <c r="G1194" s="16">
        <f t="shared" si="399"/>
        <v>50</v>
      </c>
      <c r="H1194" s="16"/>
      <c r="I1194" s="20">
        <f t="shared" si="400"/>
        <v>50</v>
      </c>
      <c r="J1194" s="16">
        <f t="shared" si="399"/>
        <v>50</v>
      </c>
      <c r="K1194" s="16">
        <f t="shared" si="399"/>
        <v>50</v>
      </c>
    </row>
    <row r="1195" spans="1:11">
      <c r="A1195" s="27" t="s">
        <v>18</v>
      </c>
      <c r="B1195" s="18" t="s">
        <v>402</v>
      </c>
      <c r="C1195" s="18" t="s">
        <v>424</v>
      </c>
      <c r="D1195" s="94" t="s">
        <v>436</v>
      </c>
      <c r="E1195" s="18" t="s">
        <v>76</v>
      </c>
      <c r="F1195" s="18" t="s">
        <v>10</v>
      </c>
      <c r="G1195" s="19">
        <v>50</v>
      </c>
      <c r="H1195" s="19"/>
      <c r="I1195" s="20">
        <f t="shared" si="400"/>
        <v>50</v>
      </c>
      <c r="J1195" s="20">
        <v>50</v>
      </c>
      <c r="K1195" s="19">
        <v>50</v>
      </c>
    </row>
    <row r="1196" spans="1:11" ht="60.75" customHeight="1">
      <c r="A1196" s="41" t="s">
        <v>438</v>
      </c>
      <c r="B1196" s="18" t="s">
        <v>402</v>
      </c>
      <c r="C1196" s="18" t="s">
        <v>424</v>
      </c>
      <c r="D1196" s="102" t="s">
        <v>439</v>
      </c>
      <c r="E1196" s="35"/>
      <c r="F1196" s="35"/>
      <c r="G1196" s="16">
        <f>G1197</f>
        <v>470.5</v>
      </c>
      <c r="H1196" s="16"/>
      <c r="I1196" s="20">
        <f t="shared" si="400"/>
        <v>470.5</v>
      </c>
      <c r="J1196" s="16">
        <f t="shared" ref="G1196:K1198" si="401">J1197</f>
        <v>470.5</v>
      </c>
      <c r="K1196" s="16">
        <f t="shared" si="401"/>
        <v>470.5</v>
      </c>
    </row>
    <row r="1197" spans="1:11" ht="24">
      <c r="A1197" s="27" t="s">
        <v>73</v>
      </c>
      <c r="B1197" s="18" t="s">
        <v>402</v>
      </c>
      <c r="C1197" s="18" t="s">
        <v>424</v>
      </c>
      <c r="D1197" s="102" t="s">
        <v>439</v>
      </c>
      <c r="E1197" s="18" t="s">
        <v>74</v>
      </c>
      <c r="F1197" s="18"/>
      <c r="G1197" s="16">
        <f t="shared" si="401"/>
        <v>470.5</v>
      </c>
      <c r="H1197" s="16"/>
      <c r="I1197" s="20">
        <f t="shared" si="400"/>
        <v>470.5</v>
      </c>
      <c r="J1197" s="16">
        <f t="shared" si="401"/>
        <v>470.5</v>
      </c>
      <c r="K1197" s="16">
        <f t="shared" si="401"/>
        <v>470.5</v>
      </c>
    </row>
    <row r="1198" spans="1:11" ht="24.75" customHeight="1">
      <c r="A1198" s="27" t="s">
        <v>75</v>
      </c>
      <c r="B1198" s="18" t="s">
        <v>402</v>
      </c>
      <c r="C1198" s="18" t="s">
        <v>424</v>
      </c>
      <c r="D1198" s="102" t="s">
        <v>439</v>
      </c>
      <c r="E1198" s="18" t="s">
        <v>76</v>
      </c>
      <c r="F1198" s="18"/>
      <c r="G1198" s="16">
        <f t="shared" si="401"/>
        <v>470.5</v>
      </c>
      <c r="H1198" s="16"/>
      <c r="I1198" s="20">
        <f t="shared" si="400"/>
        <v>470.5</v>
      </c>
      <c r="J1198" s="16">
        <f t="shared" si="401"/>
        <v>470.5</v>
      </c>
      <c r="K1198" s="16">
        <f t="shared" si="401"/>
        <v>470.5</v>
      </c>
    </row>
    <row r="1199" spans="1:11">
      <c r="A1199" s="27" t="s">
        <v>18</v>
      </c>
      <c r="B1199" s="18" t="s">
        <v>402</v>
      </c>
      <c r="C1199" s="18" t="s">
        <v>424</v>
      </c>
      <c r="D1199" s="102" t="s">
        <v>439</v>
      </c>
      <c r="E1199" s="18" t="s">
        <v>76</v>
      </c>
      <c r="F1199" s="18" t="s">
        <v>10</v>
      </c>
      <c r="G1199" s="182">
        <v>470.5</v>
      </c>
      <c r="H1199" s="182"/>
      <c r="I1199" s="20">
        <f t="shared" si="400"/>
        <v>470.5</v>
      </c>
      <c r="J1199" s="183">
        <v>470.5</v>
      </c>
      <c r="K1199" s="183">
        <v>470.5</v>
      </c>
    </row>
    <row r="1200" spans="1:11" ht="63.75" hidden="1">
      <c r="A1200" s="103" t="s">
        <v>440</v>
      </c>
      <c r="B1200" s="18" t="s">
        <v>402</v>
      </c>
      <c r="C1200" s="18" t="s">
        <v>424</v>
      </c>
      <c r="D1200" s="102" t="s">
        <v>441</v>
      </c>
      <c r="E1200" s="18"/>
      <c r="F1200" s="18"/>
      <c r="G1200" s="16">
        <f t="shared" ref="G1200:J1203" si="402">G1201</f>
        <v>0</v>
      </c>
      <c r="H1200" s="16"/>
      <c r="I1200" s="20">
        <f t="shared" si="400"/>
        <v>0</v>
      </c>
      <c r="J1200" s="16">
        <f t="shared" si="402"/>
        <v>0</v>
      </c>
      <c r="K1200" s="26"/>
    </row>
    <row r="1201" spans="1:11" ht="38.25" hidden="1" customHeight="1">
      <c r="A1201" s="44" t="s">
        <v>442</v>
      </c>
      <c r="B1201" s="18" t="s">
        <v>402</v>
      </c>
      <c r="C1201" s="18" t="s">
        <v>424</v>
      </c>
      <c r="D1201" s="102" t="s">
        <v>441</v>
      </c>
      <c r="E1201" s="18" t="s">
        <v>211</v>
      </c>
      <c r="F1201" s="18"/>
      <c r="G1201" s="16">
        <f t="shared" si="402"/>
        <v>0</v>
      </c>
      <c r="H1201" s="16"/>
      <c r="I1201" s="20">
        <f t="shared" si="400"/>
        <v>0</v>
      </c>
      <c r="J1201" s="16">
        <f t="shared" si="402"/>
        <v>0</v>
      </c>
      <c r="K1201" s="26"/>
    </row>
    <row r="1202" spans="1:11" hidden="1">
      <c r="A1202" s="44" t="s">
        <v>212</v>
      </c>
      <c r="B1202" s="18" t="s">
        <v>402</v>
      </c>
      <c r="C1202" s="18" t="s">
        <v>424</v>
      </c>
      <c r="D1202" s="102" t="s">
        <v>441</v>
      </c>
      <c r="E1202" s="18" t="s">
        <v>443</v>
      </c>
      <c r="F1202" s="18"/>
      <c r="G1202" s="16">
        <f t="shared" si="402"/>
        <v>0</v>
      </c>
      <c r="H1202" s="16"/>
      <c r="I1202" s="20">
        <f t="shared" si="400"/>
        <v>0</v>
      </c>
      <c r="J1202" s="16">
        <f t="shared" si="402"/>
        <v>0</v>
      </c>
      <c r="K1202" s="26"/>
    </row>
    <row r="1203" spans="1:11" ht="51" hidden="1">
      <c r="A1203" s="50" t="s">
        <v>444</v>
      </c>
      <c r="B1203" s="18" t="s">
        <v>402</v>
      </c>
      <c r="C1203" s="18" t="s">
        <v>424</v>
      </c>
      <c r="D1203" s="102" t="s">
        <v>441</v>
      </c>
      <c r="E1203" s="18" t="s">
        <v>445</v>
      </c>
      <c r="F1203" s="18"/>
      <c r="G1203" s="16">
        <f t="shared" si="402"/>
        <v>0</v>
      </c>
      <c r="H1203" s="16"/>
      <c r="I1203" s="20">
        <f t="shared" si="400"/>
        <v>0</v>
      </c>
      <c r="J1203" s="16">
        <f t="shared" si="402"/>
        <v>0</v>
      </c>
      <c r="K1203" s="26"/>
    </row>
    <row r="1204" spans="1:11" hidden="1">
      <c r="A1204" s="104" t="s">
        <v>19</v>
      </c>
      <c r="B1204" s="18" t="s">
        <v>402</v>
      </c>
      <c r="C1204" s="18" t="s">
        <v>424</v>
      </c>
      <c r="D1204" s="102" t="s">
        <v>441</v>
      </c>
      <c r="E1204" s="18" t="s">
        <v>445</v>
      </c>
      <c r="F1204" s="18" t="s">
        <v>11</v>
      </c>
      <c r="G1204" s="26"/>
      <c r="H1204" s="26"/>
      <c r="I1204" s="20">
        <f t="shared" si="400"/>
        <v>0</v>
      </c>
      <c r="J1204" s="20"/>
      <c r="K1204" s="26"/>
    </row>
    <row r="1205" spans="1:11" ht="50.25" customHeight="1">
      <c r="A1205" s="64" t="s">
        <v>446</v>
      </c>
      <c r="B1205" s="18" t="s">
        <v>402</v>
      </c>
      <c r="C1205" s="18" t="s">
        <v>424</v>
      </c>
      <c r="D1205" s="102" t="s">
        <v>447</v>
      </c>
      <c r="E1205" s="18"/>
      <c r="F1205" s="18"/>
      <c r="G1205" s="16">
        <f t="shared" ref="G1205:K1207" si="403">G1206</f>
        <v>4369.7</v>
      </c>
      <c r="H1205" s="16"/>
      <c r="I1205" s="20">
        <f t="shared" si="400"/>
        <v>4369.7</v>
      </c>
      <c r="J1205" s="16">
        <f t="shared" si="403"/>
        <v>10100.6</v>
      </c>
      <c r="K1205" s="16">
        <f t="shared" si="403"/>
        <v>8739.2999999999993</v>
      </c>
    </row>
    <row r="1206" spans="1:11" ht="36.75" customHeight="1">
      <c r="A1206" s="27" t="s">
        <v>442</v>
      </c>
      <c r="B1206" s="18" t="s">
        <v>402</v>
      </c>
      <c r="C1206" s="18" t="s">
        <v>424</v>
      </c>
      <c r="D1206" s="102" t="s">
        <v>447</v>
      </c>
      <c r="E1206" s="18" t="s">
        <v>211</v>
      </c>
      <c r="F1206" s="18"/>
      <c r="G1206" s="16">
        <f t="shared" si="403"/>
        <v>4369.7</v>
      </c>
      <c r="H1206" s="16"/>
      <c r="I1206" s="20">
        <f t="shared" si="400"/>
        <v>4369.7</v>
      </c>
      <c r="J1206" s="16">
        <f t="shared" si="403"/>
        <v>10100.6</v>
      </c>
      <c r="K1206" s="16">
        <f t="shared" si="403"/>
        <v>8739.2999999999993</v>
      </c>
    </row>
    <row r="1207" spans="1:11">
      <c r="A1207" s="27" t="s">
        <v>212</v>
      </c>
      <c r="B1207" s="18" t="s">
        <v>402</v>
      </c>
      <c r="C1207" s="18" t="s">
        <v>424</v>
      </c>
      <c r="D1207" s="102" t="s">
        <v>447</v>
      </c>
      <c r="E1207" s="18" t="s">
        <v>443</v>
      </c>
      <c r="F1207" s="18"/>
      <c r="G1207" s="16">
        <f t="shared" si="403"/>
        <v>4369.7</v>
      </c>
      <c r="H1207" s="16"/>
      <c r="I1207" s="20">
        <f t="shared" si="400"/>
        <v>4369.7</v>
      </c>
      <c r="J1207" s="16">
        <f t="shared" si="403"/>
        <v>10100.6</v>
      </c>
      <c r="K1207" s="16">
        <f t="shared" si="403"/>
        <v>8739.2999999999993</v>
      </c>
    </row>
    <row r="1208" spans="1:11">
      <c r="A1208" s="105" t="s">
        <v>18</v>
      </c>
      <c r="B1208" s="18" t="s">
        <v>402</v>
      </c>
      <c r="C1208" s="18" t="s">
        <v>424</v>
      </c>
      <c r="D1208" s="102" t="s">
        <v>447</v>
      </c>
      <c r="E1208" s="18" t="s">
        <v>443</v>
      </c>
      <c r="F1208" s="18" t="s">
        <v>10</v>
      </c>
      <c r="G1208" s="182">
        <v>4369.7</v>
      </c>
      <c r="H1208" s="182"/>
      <c r="I1208" s="20">
        <f t="shared" si="400"/>
        <v>4369.7</v>
      </c>
      <c r="J1208" s="184">
        <v>10100.6</v>
      </c>
      <c r="K1208" s="184">
        <v>8739.2999999999993</v>
      </c>
    </row>
    <row r="1209" spans="1:11" hidden="1">
      <c r="A1209" s="105" t="s">
        <v>19</v>
      </c>
      <c r="B1209" s="18" t="s">
        <v>402</v>
      </c>
      <c r="C1209" s="18" t="s">
        <v>424</v>
      </c>
      <c r="D1209" s="102" t="s">
        <v>447</v>
      </c>
      <c r="E1209" s="18" t="s">
        <v>443</v>
      </c>
      <c r="F1209" s="18" t="s">
        <v>11</v>
      </c>
      <c r="G1209" s="19"/>
      <c r="H1209" s="19"/>
      <c r="I1209" s="20">
        <f t="shared" si="400"/>
        <v>0</v>
      </c>
      <c r="J1209" s="20"/>
      <c r="K1209" s="26"/>
    </row>
    <row r="1210" spans="1:11" ht="79.5" customHeight="1">
      <c r="A1210" s="106" t="s">
        <v>448</v>
      </c>
      <c r="B1210" s="18" t="s">
        <v>402</v>
      </c>
      <c r="C1210" s="18" t="s">
        <v>424</v>
      </c>
      <c r="D1210" s="100" t="s">
        <v>449</v>
      </c>
      <c r="E1210" s="18"/>
      <c r="F1210" s="18"/>
      <c r="G1210" s="19">
        <f t="shared" ref="G1210:K1213" si="404">G1211</f>
        <v>2184.8000000000002</v>
      </c>
      <c r="H1210" s="19"/>
      <c r="I1210" s="20">
        <f t="shared" si="400"/>
        <v>2184.8000000000002</v>
      </c>
      <c r="J1210" s="19">
        <f t="shared" si="404"/>
        <v>0</v>
      </c>
      <c r="K1210" s="19">
        <f t="shared" si="404"/>
        <v>0</v>
      </c>
    </row>
    <row r="1211" spans="1:11" ht="37.5" customHeight="1">
      <c r="A1211" s="44" t="s">
        <v>442</v>
      </c>
      <c r="B1211" s="18" t="s">
        <v>402</v>
      </c>
      <c r="C1211" s="18" t="s">
        <v>424</v>
      </c>
      <c r="D1211" s="100" t="s">
        <v>449</v>
      </c>
      <c r="E1211" s="18" t="s">
        <v>211</v>
      </c>
      <c r="F1211" s="18"/>
      <c r="G1211" s="19">
        <f t="shared" si="404"/>
        <v>2184.8000000000002</v>
      </c>
      <c r="H1211" s="19"/>
      <c r="I1211" s="20">
        <f t="shared" si="400"/>
        <v>2184.8000000000002</v>
      </c>
      <c r="J1211" s="19">
        <f t="shared" si="404"/>
        <v>0</v>
      </c>
      <c r="K1211" s="19">
        <f t="shared" si="404"/>
        <v>0</v>
      </c>
    </row>
    <row r="1212" spans="1:11">
      <c r="A1212" s="44" t="s">
        <v>212</v>
      </c>
      <c r="B1212" s="18" t="s">
        <v>402</v>
      </c>
      <c r="C1212" s="18" t="s">
        <v>424</v>
      </c>
      <c r="D1212" s="100" t="s">
        <v>449</v>
      </c>
      <c r="E1212" s="18" t="s">
        <v>443</v>
      </c>
      <c r="F1212" s="18"/>
      <c r="G1212" s="19">
        <f>G1213</f>
        <v>2184.8000000000002</v>
      </c>
      <c r="H1212" s="19"/>
      <c r="I1212" s="20">
        <f t="shared" si="400"/>
        <v>2184.8000000000002</v>
      </c>
      <c r="J1212" s="19"/>
      <c r="K1212" s="19"/>
    </row>
    <row r="1213" spans="1:11" ht="53.25" customHeight="1">
      <c r="A1213" s="50" t="s">
        <v>444</v>
      </c>
      <c r="B1213" s="18" t="s">
        <v>402</v>
      </c>
      <c r="C1213" s="18" t="s">
        <v>424</v>
      </c>
      <c r="D1213" s="100" t="s">
        <v>449</v>
      </c>
      <c r="E1213" s="18" t="s">
        <v>445</v>
      </c>
      <c r="F1213" s="18"/>
      <c r="G1213" s="19">
        <f>G1214</f>
        <v>2184.8000000000002</v>
      </c>
      <c r="H1213" s="19"/>
      <c r="I1213" s="20">
        <f t="shared" si="400"/>
        <v>2184.8000000000002</v>
      </c>
      <c r="J1213" s="19">
        <f t="shared" si="404"/>
        <v>0</v>
      </c>
      <c r="K1213" s="19">
        <f t="shared" si="404"/>
        <v>0</v>
      </c>
    </row>
    <row r="1214" spans="1:11">
      <c r="A1214" s="104" t="s">
        <v>18</v>
      </c>
      <c r="B1214" s="18" t="s">
        <v>402</v>
      </c>
      <c r="C1214" s="18" t="s">
        <v>424</v>
      </c>
      <c r="D1214" s="100" t="s">
        <v>449</v>
      </c>
      <c r="E1214" s="18" t="s">
        <v>445</v>
      </c>
      <c r="F1214" s="18" t="s">
        <v>10</v>
      </c>
      <c r="G1214" s="182">
        <v>2184.8000000000002</v>
      </c>
      <c r="H1214" s="182"/>
      <c r="I1214" s="20">
        <f t="shared" si="400"/>
        <v>2184.8000000000002</v>
      </c>
      <c r="J1214" s="20"/>
      <c r="K1214" s="26"/>
    </row>
    <row r="1215" spans="1:11" ht="24">
      <c r="A1215" s="107" t="s">
        <v>450</v>
      </c>
      <c r="B1215" s="14" t="s">
        <v>402</v>
      </c>
      <c r="C1215" s="14" t="s">
        <v>451</v>
      </c>
      <c r="D1215" s="108" t="s">
        <v>26</v>
      </c>
      <c r="E1215" s="14"/>
      <c r="F1215" s="14"/>
      <c r="G1215" s="15">
        <f t="shared" ref="G1215:K1215" si="405">G1220+G1216</f>
        <v>1076.7</v>
      </c>
      <c r="H1215" s="15"/>
      <c r="I1215" s="12">
        <f t="shared" si="400"/>
        <v>1076.7</v>
      </c>
      <c r="J1215" s="15">
        <f t="shared" si="405"/>
        <v>1076.7</v>
      </c>
      <c r="K1215" s="15">
        <f t="shared" si="405"/>
        <v>1076.7</v>
      </c>
    </row>
    <row r="1216" spans="1:11" ht="38.25" hidden="1">
      <c r="A1216" s="23" t="s">
        <v>33</v>
      </c>
      <c r="B1216" s="14" t="s">
        <v>402</v>
      </c>
      <c r="C1216" s="14" t="s">
        <v>451</v>
      </c>
      <c r="D1216" s="24" t="s">
        <v>34</v>
      </c>
      <c r="E1216" s="24"/>
      <c r="F1216" s="24"/>
      <c r="G1216" s="15">
        <f t="shared" ref="G1216:J1218" si="406">G1217</f>
        <v>0</v>
      </c>
      <c r="H1216" s="15"/>
      <c r="I1216" s="20">
        <f t="shared" si="400"/>
        <v>0</v>
      </c>
      <c r="J1216" s="15">
        <f t="shared" si="406"/>
        <v>0</v>
      </c>
      <c r="K1216" s="26"/>
    </row>
    <row r="1217" spans="1:11" ht="76.5" hidden="1">
      <c r="A1217" s="23" t="s">
        <v>29</v>
      </c>
      <c r="B1217" s="14" t="s">
        <v>402</v>
      </c>
      <c r="C1217" s="14" t="s">
        <v>451</v>
      </c>
      <c r="D1217" s="24" t="s">
        <v>34</v>
      </c>
      <c r="E1217" s="24" t="s">
        <v>30</v>
      </c>
      <c r="F1217" s="24"/>
      <c r="G1217" s="15">
        <f t="shared" si="406"/>
        <v>0</v>
      </c>
      <c r="H1217" s="15"/>
      <c r="I1217" s="20">
        <f t="shared" si="400"/>
        <v>0</v>
      </c>
      <c r="J1217" s="15">
        <f t="shared" si="406"/>
        <v>0</v>
      </c>
      <c r="K1217" s="26"/>
    </row>
    <row r="1218" spans="1:11" ht="30" hidden="1" customHeight="1">
      <c r="A1218" s="23" t="s">
        <v>31</v>
      </c>
      <c r="B1218" s="14" t="s">
        <v>402</v>
      </c>
      <c r="C1218" s="14" t="s">
        <v>451</v>
      </c>
      <c r="D1218" s="24" t="s">
        <v>34</v>
      </c>
      <c r="E1218" s="24" t="s">
        <v>32</v>
      </c>
      <c r="F1218" s="24"/>
      <c r="G1218" s="15">
        <f t="shared" si="406"/>
        <v>0</v>
      </c>
      <c r="H1218" s="15"/>
      <c r="I1218" s="20">
        <f t="shared" si="400"/>
        <v>0</v>
      </c>
      <c r="J1218" s="15">
        <f t="shared" si="406"/>
        <v>0</v>
      </c>
      <c r="K1218" s="26"/>
    </row>
    <row r="1219" spans="1:11" hidden="1">
      <c r="A1219" s="23" t="s">
        <v>19</v>
      </c>
      <c r="B1219" s="14" t="s">
        <v>402</v>
      </c>
      <c r="C1219" s="14" t="s">
        <v>451</v>
      </c>
      <c r="D1219" s="24" t="s">
        <v>34</v>
      </c>
      <c r="E1219" s="24" t="s">
        <v>32</v>
      </c>
      <c r="F1219" s="24" t="s">
        <v>11</v>
      </c>
      <c r="G1219" s="15"/>
      <c r="H1219" s="15"/>
      <c r="I1219" s="20">
        <f t="shared" si="400"/>
        <v>0</v>
      </c>
      <c r="J1219" s="15"/>
      <c r="K1219" s="26"/>
    </row>
    <row r="1220" spans="1:11" ht="36">
      <c r="A1220" s="27" t="s">
        <v>452</v>
      </c>
      <c r="B1220" s="18" t="s">
        <v>402</v>
      </c>
      <c r="C1220" s="18" t="s">
        <v>451</v>
      </c>
      <c r="D1220" s="102" t="s">
        <v>453</v>
      </c>
      <c r="E1220" s="18"/>
      <c r="F1220" s="18"/>
      <c r="G1220" s="16">
        <f t="shared" ref="G1220:K1220" si="407">G1221+G1224</f>
        <v>1076.7</v>
      </c>
      <c r="H1220" s="16"/>
      <c r="I1220" s="20">
        <f t="shared" si="400"/>
        <v>1076.7</v>
      </c>
      <c r="J1220" s="16">
        <f t="shared" si="407"/>
        <v>1076.7</v>
      </c>
      <c r="K1220" s="16">
        <f t="shared" si="407"/>
        <v>1076.7</v>
      </c>
    </row>
    <row r="1221" spans="1:11" ht="74.25" customHeight="1">
      <c r="A1221" s="17" t="s">
        <v>29</v>
      </c>
      <c r="B1221" s="18" t="s">
        <v>402</v>
      </c>
      <c r="C1221" s="18" t="s">
        <v>451</v>
      </c>
      <c r="D1221" s="102" t="s">
        <v>453</v>
      </c>
      <c r="E1221" s="18" t="s">
        <v>30</v>
      </c>
      <c r="F1221" s="18"/>
      <c r="G1221" s="16">
        <f t="shared" ref="G1221:K1222" si="408">G1222</f>
        <v>991.7</v>
      </c>
      <c r="H1221" s="16"/>
      <c r="I1221" s="20">
        <f t="shared" si="400"/>
        <v>991.7</v>
      </c>
      <c r="J1221" s="16">
        <f t="shared" si="408"/>
        <v>991.7</v>
      </c>
      <c r="K1221" s="16">
        <f t="shared" si="408"/>
        <v>991.7</v>
      </c>
    </row>
    <row r="1222" spans="1:11" ht="26.25" customHeight="1">
      <c r="A1222" s="17" t="s">
        <v>31</v>
      </c>
      <c r="B1222" s="18" t="s">
        <v>402</v>
      </c>
      <c r="C1222" s="18" t="s">
        <v>451</v>
      </c>
      <c r="D1222" s="102" t="s">
        <v>453</v>
      </c>
      <c r="E1222" s="18" t="s">
        <v>32</v>
      </c>
      <c r="F1222" s="18"/>
      <c r="G1222" s="16">
        <f t="shared" si="408"/>
        <v>991.7</v>
      </c>
      <c r="H1222" s="16"/>
      <c r="I1222" s="20">
        <f t="shared" si="400"/>
        <v>991.7</v>
      </c>
      <c r="J1222" s="16">
        <f t="shared" si="408"/>
        <v>991.7</v>
      </c>
      <c r="K1222" s="16">
        <f t="shared" si="408"/>
        <v>991.7</v>
      </c>
    </row>
    <row r="1223" spans="1:11">
      <c r="A1223" s="17" t="s">
        <v>110</v>
      </c>
      <c r="B1223" s="18" t="s">
        <v>402</v>
      </c>
      <c r="C1223" s="18" t="s">
        <v>451</v>
      </c>
      <c r="D1223" s="102" t="s">
        <v>453</v>
      </c>
      <c r="E1223" s="18" t="s">
        <v>32</v>
      </c>
      <c r="F1223" s="18" t="s">
        <v>10</v>
      </c>
      <c r="G1223" s="182">
        <v>991.7</v>
      </c>
      <c r="H1223" s="182"/>
      <c r="I1223" s="20">
        <f t="shared" si="400"/>
        <v>991.7</v>
      </c>
      <c r="J1223" s="183">
        <v>991.7</v>
      </c>
      <c r="K1223" s="183">
        <v>991.7</v>
      </c>
    </row>
    <row r="1224" spans="1:11" ht="26.25" customHeight="1">
      <c r="A1224" s="17" t="s">
        <v>44</v>
      </c>
      <c r="B1224" s="18" t="s">
        <v>402</v>
      </c>
      <c r="C1224" s="18" t="s">
        <v>451</v>
      </c>
      <c r="D1224" s="102" t="s">
        <v>453</v>
      </c>
      <c r="E1224" s="18" t="s">
        <v>45</v>
      </c>
      <c r="F1224" s="18"/>
      <c r="G1224" s="16">
        <f t="shared" ref="G1224:K1225" si="409">G1225</f>
        <v>85</v>
      </c>
      <c r="H1224" s="16"/>
      <c r="I1224" s="20">
        <f t="shared" si="400"/>
        <v>85</v>
      </c>
      <c r="J1224" s="16">
        <f t="shared" si="409"/>
        <v>85</v>
      </c>
      <c r="K1224" s="16">
        <f t="shared" si="409"/>
        <v>85</v>
      </c>
    </row>
    <row r="1225" spans="1:11" ht="39" customHeight="1">
      <c r="A1225" s="17" t="s">
        <v>46</v>
      </c>
      <c r="B1225" s="18" t="s">
        <v>402</v>
      </c>
      <c r="C1225" s="18" t="s">
        <v>451</v>
      </c>
      <c r="D1225" s="102" t="s">
        <v>453</v>
      </c>
      <c r="E1225" s="18" t="s">
        <v>53</v>
      </c>
      <c r="F1225" s="18"/>
      <c r="G1225" s="16">
        <f t="shared" si="409"/>
        <v>85</v>
      </c>
      <c r="H1225" s="16"/>
      <c r="I1225" s="20">
        <f t="shared" si="400"/>
        <v>85</v>
      </c>
      <c r="J1225" s="16">
        <f t="shared" si="409"/>
        <v>85</v>
      </c>
      <c r="K1225" s="16">
        <f t="shared" si="409"/>
        <v>85</v>
      </c>
    </row>
    <row r="1226" spans="1:11">
      <c r="A1226" s="17" t="s">
        <v>110</v>
      </c>
      <c r="B1226" s="18" t="s">
        <v>402</v>
      </c>
      <c r="C1226" s="18" t="s">
        <v>451</v>
      </c>
      <c r="D1226" s="102" t="s">
        <v>453</v>
      </c>
      <c r="E1226" s="18" t="s">
        <v>53</v>
      </c>
      <c r="F1226" s="18" t="s">
        <v>10</v>
      </c>
      <c r="G1226" s="182">
        <v>85</v>
      </c>
      <c r="H1226" s="182"/>
      <c r="I1226" s="20">
        <f t="shared" si="400"/>
        <v>85</v>
      </c>
      <c r="J1226" s="184">
        <v>85</v>
      </c>
      <c r="K1226" s="184">
        <v>85</v>
      </c>
    </row>
    <row r="1227" spans="1:11" ht="242.25" hidden="1">
      <c r="A1227" s="151" t="s">
        <v>659</v>
      </c>
      <c r="B1227" s="134" t="s">
        <v>402</v>
      </c>
      <c r="C1227" s="134" t="s">
        <v>451</v>
      </c>
      <c r="D1227" s="100" t="s">
        <v>556</v>
      </c>
      <c r="E1227" s="134"/>
      <c r="F1227" s="134"/>
      <c r="G1227" s="19">
        <f t="shared" ref="G1227:G1229" si="410">G1228</f>
        <v>0</v>
      </c>
      <c r="H1227" s="19"/>
      <c r="I1227" s="20">
        <f t="shared" si="400"/>
        <v>0</v>
      </c>
      <c r="J1227" s="20"/>
      <c r="K1227" s="19"/>
    </row>
    <row r="1228" spans="1:11" ht="25.5" hidden="1">
      <c r="A1228" s="133" t="s">
        <v>44</v>
      </c>
      <c r="B1228" s="134" t="s">
        <v>402</v>
      </c>
      <c r="C1228" s="134" t="s">
        <v>451</v>
      </c>
      <c r="D1228" s="100" t="s">
        <v>556</v>
      </c>
      <c r="E1228" s="134" t="s">
        <v>45</v>
      </c>
      <c r="F1228" s="134"/>
      <c r="G1228" s="19">
        <f t="shared" si="410"/>
        <v>0</v>
      </c>
      <c r="H1228" s="19"/>
      <c r="I1228" s="20">
        <f t="shared" si="400"/>
        <v>0</v>
      </c>
      <c r="J1228" s="20"/>
      <c r="K1228" s="19"/>
    </row>
    <row r="1229" spans="1:11" ht="38.25" hidden="1">
      <c r="A1229" s="133" t="s">
        <v>46</v>
      </c>
      <c r="B1229" s="134" t="s">
        <v>402</v>
      </c>
      <c r="C1229" s="134" t="s">
        <v>451</v>
      </c>
      <c r="D1229" s="100" t="s">
        <v>556</v>
      </c>
      <c r="E1229" s="134" t="s">
        <v>53</v>
      </c>
      <c r="F1229" s="134"/>
      <c r="G1229" s="19">
        <f t="shared" si="410"/>
        <v>0</v>
      </c>
      <c r="H1229" s="19"/>
      <c r="I1229" s="20">
        <f t="shared" si="400"/>
        <v>0</v>
      </c>
      <c r="J1229" s="20"/>
      <c r="K1229" s="19"/>
    </row>
    <row r="1230" spans="1:11" hidden="1">
      <c r="A1230" s="133" t="s">
        <v>110</v>
      </c>
      <c r="B1230" s="134" t="s">
        <v>402</v>
      </c>
      <c r="C1230" s="134" t="s">
        <v>451</v>
      </c>
      <c r="D1230" s="100" t="s">
        <v>556</v>
      </c>
      <c r="E1230" s="134" t="s">
        <v>53</v>
      </c>
      <c r="F1230" s="134" t="s">
        <v>10</v>
      </c>
      <c r="G1230" s="19"/>
      <c r="H1230" s="19"/>
      <c r="I1230" s="20">
        <f t="shared" si="400"/>
        <v>0</v>
      </c>
      <c r="J1230" s="20"/>
      <c r="K1230" s="19"/>
    </row>
    <row r="1231" spans="1:11" ht="11.25" customHeight="1">
      <c r="A1231" s="32" t="s">
        <v>454</v>
      </c>
      <c r="B1231" s="14" t="s">
        <v>455</v>
      </c>
      <c r="C1231" s="14"/>
      <c r="D1231" s="14"/>
      <c r="E1231" s="14"/>
      <c r="F1231" s="14"/>
      <c r="G1231" s="15">
        <f t="shared" ref="G1231:K1231" si="411">G1232+G1233</f>
        <v>150</v>
      </c>
      <c r="H1231" s="15"/>
      <c r="I1231" s="12">
        <f t="shared" si="400"/>
        <v>150</v>
      </c>
      <c r="J1231" s="15">
        <f t="shared" si="411"/>
        <v>150</v>
      </c>
      <c r="K1231" s="15">
        <f t="shared" si="411"/>
        <v>150</v>
      </c>
    </row>
    <row r="1232" spans="1:11">
      <c r="A1232" s="13" t="s">
        <v>278</v>
      </c>
      <c r="B1232" s="14" t="s">
        <v>455</v>
      </c>
      <c r="C1232" s="14"/>
      <c r="D1232" s="14"/>
      <c r="E1232" s="14"/>
      <c r="F1232" s="14" t="s">
        <v>17</v>
      </c>
      <c r="G1232" s="15">
        <f>G1287+G1303</f>
        <v>150</v>
      </c>
      <c r="H1232" s="15"/>
      <c r="I1232" s="12">
        <f t="shared" si="400"/>
        <v>150</v>
      </c>
      <c r="J1232" s="15">
        <f t="shared" ref="J1232:K1232" si="412">J1287+J1303</f>
        <v>150</v>
      </c>
      <c r="K1232" s="15">
        <f t="shared" si="412"/>
        <v>150</v>
      </c>
    </row>
    <row r="1233" spans="1:11">
      <c r="A1233" s="13" t="s">
        <v>18</v>
      </c>
      <c r="B1233" s="14" t="s">
        <v>455</v>
      </c>
      <c r="C1233" s="14"/>
      <c r="D1233" s="14"/>
      <c r="E1233" s="14"/>
      <c r="F1233" s="14" t="s">
        <v>10</v>
      </c>
      <c r="G1233" s="15">
        <f>G1296+G1307</f>
        <v>0</v>
      </c>
      <c r="H1233" s="15"/>
      <c r="I1233" s="12">
        <f t="shared" si="400"/>
        <v>0</v>
      </c>
      <c r="J1233" s="15">
        <f>J1296+J1307</f>
        <v>0</v>
      </c>
      <c r="K1233" s="15">
        <f t="shared" ref="K1233" si="413">K1296+K1307</f>
        <v>0</v>
      </c>
    </row>
    <row r="1234" spans="1:11">
      <c r="A1234" s="32" t="s">
        <v>456</v>
      </c>
      <c r="B1234" s="14" t="s">
        <v>455</v>
      </c>
      <c r="C1234" s="14" t="s">
        <v>457</v>
      </c>
      <c r="D1234" s="14"/>
      <c r="E1234" s="14"/>
      <c r="F1234" s="14"/>
      <c r="G1234" s="15">
        <f t="shared" ref="G1234:K1234" si="414">G1282</f>
        <v>150</v>
      </c>
      <c r="H1234" s="15"/>
      <c r="I1234" s="12">
        <f t="shared" si="400"/>
        <v>150</v>
      </c>
      <c r="J1234" s="15">
        <f t="shared" si="414"/>
        <v>150</v>
      </c>
      <c r="K1234" s="15">
        <f t="shared" si="414"/>
        <v>150</v>
      </c>
    </row>
    <row r="1235" spans="1:11" ht="36" hidden="1">
      <c r="A1235" s="85" t="s">
        <v>458</v>
      </c>
      <c r="B1235" s="18" t="s">
        <v>455</v>
      </c>
      <c r="C1235" s="18" t="s">
        <v>457</v>
      </c>
      <c r="D1235" s="102" t="s">
        <v>459</v>
      </c>
      <c r="E1235" s="18"/>
      <c r="F1235" s="18"/>
      <c r="G1235" s="99"/>
      <c r="H1235" s="99"/>
      <c r="I1235" s="20">
        <f t="shared" si="400"/>
        <v>0</v>
      </c>
      <c r="J1235" s="12" t="e">
        <f>E1235+#REF!</f>
        <v>#REF!</v>
      </c>
      <c r="K1235" s="26"/>
    </row>
    <row r="1236" spans="1:11" ht="24" hidden="1">
      <c r="A1236" s="17" t="s">
        <v>44</v>
      </c>
      <c r="B1236" s="18" t="s">
        <v>455</v>
      </c>
      <c r="C1236" s="18" t="s">
        <v>457</v>
      </c>
      <c r="D1236" s="102" t="s">
        <v>459</v>
      </c>
      <c r="E1236" s="18" t="s">
        <v>45</v>
      </c>
      <c r="F1236" s="18"/>
      <c r="G1236" s="99"/>
      <c r="H1236" s="99"/>
      <c r="I1236" s="20">
        <f t="shared" si="400"/>
        <v>0</v>
      </c>
      <c r="J1236" s="12" t="e">
        <f>E1236+#REF!</f>
        <v>#REF!</v>
      </c>
      <c r="K1236" s="26"/>
    </row>
    <row r="1237" spans="1:11" ht="36" hidden="1">
      <c r="A1237" s="17" t="s">
        <v>46</v>
      </c>
      <c r="B1237" s="18" t="s">
        <v>455</v>
      </c>
      <c r="C1237" s="18" t="s">
        <v>457</v>
      </c>
      <c r="D1237" s="102" t="s">
        <v>459</v>
      </c>
      <c r="E1237" s="18" t="s">
        <v>53</v>
      </c>
      <c r="F1237" s="18"/>
      <c r="G1237" s="99"/>
      <c r="H1237" s="99"/>
      <c r="I1237" s="20">
        <f t="shared" si="400"/>
        <v>0</v>
      </c>
      <c r="J1237" s="12" t="e">
        <f>E1237+#REF!</f>
        <v>#REF!</v>
      </c>
      <c r="K1237" s="26"/>
    </row>
    <row r="1238" spans="1:11" hidden="1">
      <c r="A1238" s="17" t="s">
        <v>16</v>
      </c>
      <c r="B1238" s="18" t="s">
        <v>455</v>
      </c>
      <c r="C1238" s="18" t="s">
        <v>457</v>
      </c>
      <c r="D1238" s="102" t="s">
        <v>459</v>
      </c>
      <c r="E1238" s="18" t="s">
        <v>53</v>
      </c>
      <c r="F1238" s="18" t="s">
        <v>17</v>
      </c>
      <c r="G1238" s="99"/>
      <c r="H1238" s="99"/>
      <c r="I1238" s="20">
        <f t="shared" si="400"/>
        <v>0</v>
      </c>
      <c r="J1238" s="12" t="e">
        <f>E1238+#REF!</f>
        <v>#REF!</v>
      </c>
      <c r="K1238" s="26"/>
    </row>
    <row r="1239" spans="1:11" ht="60" hidden="1">
      <c r="A1239" s="49" t="s">
        <v>394</v>
      </c>
      <c r="B1239" s="18" t="s">
        <v>455</v>
      </c>
      <c r="C1239" s="18" t="s">
        <v>457</v>
      </c>
      <c r="D1239" s="102" t="s">
        <v>460</v>
      </c>
      <c r="E1239" s="18"/>
      <c r="F1239" s="18"/>
      <c r="G1239" s="99"/>
      <c r="H1239" s="99"/>
      <c r="I1239" s="20">
        <f t="shared" si="400"/>
        <v>0</v>
      </c>
      <c r="J1239" s="12" t="e">
        <f>E1239+#REF!</f>
        <v>#REF!</v>
      </c>
      <c r="K1239" s="26"/>
    </row>
    <row r="1240" spans="1:11" ht="24" hidden="1">
      <c r="A1240" s="17" t="s">
        <v>44</v>
      </c>
      <c r="B1240" s="18" t="s">
        <v>455</v>
      </c>
      <c r="C1240" s="18" t="s">
        <v>457</v>
      </c>
      <c r="D1240" s="102" t="s">
        <v>460</v>
      </c>
      <c r="E1240" s="18" t="s">
        <v>45</v>
      </c>
      <c r="F1240" s="18"/>
      <c r="G1240" s="99"/>
      <c r="H1240" s="99"/>
      <c r="I1240" s="20">
        <f t="shared" si="400"/>
        <v>0</v>
      </c>
      <c r="J1240" s="12" t="e">
        <f>E1240+#REF!</f>
        <v>#REF!</v>
      </c>
      <c r="K1240" s="26"/>
    </row>
    <row r="1241" spans="1:11" ht="36" hidden="1">
      <c r="A1241" s="17" t="s">
        <v>46</v>
      </c>
      <c r="B1241" s="18" t="s">
        <v>455</v>
      </c>
      <c r="C1241" s="18" t="s">
        <v>457</v>
      </c>
      <c r="D1241" s="102" t="s">
        <v>460</v>
      </c>
      <c r="E1241" s="18" t="s">
        <v>53</v>
      </c>
      <c r="F1241" s="18"/>
      <c r="G1241" s="99"/>
      <c r="H1241" s="99"/>
      <c r="I1241" s="20">
        <f t="shared" si="400"/>
        <v>0</v>
      </c>
      <c r="J1241" s="12" t="e">
        <f>E1241+#REF!</f>
        <v>#REF!</v>
      </c>
      <c r="K1241" s="26"/>
    </row>
    <row r="1242" spans="1:11" ht="36" hidden="1">
      <c r="A1242" s="49" t="s">
        <v>210</v>
      </c>
      <c r="B1242" s="18" t="s">
        <v>455</v>
      </c>
      <c r="C1242" s="18" t="s">
        <v>457</v>
      </c>
      <c r="D1242" s="102" t="s">
        <v>460</v>
      </c>
      <c r="E1242" s="18" t="s">
        <v>211</v>
      </c>
      <c r="F1242" s="18"/>
      <c r="G1242" s="99"/>
      <c r="H1242" s="99"/>
      <c r="I1242" s="20">
        <f t="shared" si="400"/>
        <v>0</v>
      </c>
      <c r="J1242" s="12" t="e">
        <f>E1242+#REF!</f>
        <v>#REF!</v>
      </c>
      <c r="K1242" s="26"/>
    </row>
    <row r="1243" spans="1:11" hidden="1">
      <c r="A1243" s="17" t="s">
        <v>18</v>
      </c>
      <c r="B1243" s="18" t="s">
        <v>455</v>
      </c>
      <c r="C1243" s="18" t="s">
        <v>457</v>
      </c>
      <c r="D1243" s="102" t="s">
        <v>460</v>
      </c>
      <c r="E1243" s="18" t="s">
        <v>211</v>
      </c>
      <c r="F1243" s="18" t="s">
        <v>10</v>
      </c>
      <c r="G1243" s="99"/>
      <c r="H1243" s="99"/>
      <c r="I1243" s="20">
        <f t="shared" si="400"/>
        <v>0</v>
      </c>
      <c r="J1243" s="12" t="e">
        <f>E1243+#REF!</f>
        <v>#REF!</v>
      </c>
      <c r="K1243" s="26"/>
    </row>
    <row r="1244" spans="1:11" ht="36" hidden="1">
      <c r="A1244" s="109" t="s">
        <v>461</v>
      </c>
      <c r="B1244" s="14" t="s">
        <v>455</v>
      </c>
      <c r="C1244" s="14" t="s">
        <v>457</v>
      </c>
      <c r="D1244" s="108" t="s">
        <v>462</v>
      </c>
      <c r="E1244" s="14"/>
      <c r="F1244" s="14"/>
      <c r="G1244" s="15">
        <f>G1245</f>
        <v>0</v>
      </c>
      <c r="H1244" s="15"/>
      <c r="I1244" s="20">
        <f t="shared" si="400"/>
        <v>0</v>
      </c>
      <c r="J1244" s="12"/>
      <c r="K1244" s="26"/>
    </row>
    <row r="1245" spans="1:11" ht="48" hidden="1">
      <c r="A1245" s="109" t="s">
        <v>463</v>
      </c>
      <c r="B1245" s="14" t="s">
        <v>455</v>
      </c>
      <c r="C1245" s="14" t="s">
        <v>457</v>
      </c>
      <c r="D1245" s="108" t="s">
        <v>464</v>
      </c>
      <c r="E1245" s="14"/>
      <c r="F1245" s="14"/>
      <c r="G1245" s="15">
        <f>G1246</f>
        <v>0</v>
      </c>
      <c r="H1245" s="15"/>
      <c r="I1245" s="20">
        <f t="shared" si="400"/>
        <v>0</v>
      </c>
      <c r="J1245" s="12"/>
      <c r="K1245" s="26"/>
    </row>
    <row r="1246" spans="1:11" ht="24" hidden="1">
      <c r="A1246" s="17" t="s">
        <v>465</v>
      </c>
      <c r="B1246" s="18" t="s">
        <v>455</v>
      </c>
      <c r="C1246" s="18" t="s">
        <v>457</v>
      </c>
      <c r="D1246" s="102" t="s">
        <v>466</v>
      </c>
      <c r="E1246" s="14"/>
      <c r="F1246" s="14"/>
      <c r="G1246" s="16">
        <f>G1251+G1269+G1258</f>
        <v>0</v>
      </c>
      <c r="H1246" s="16"/>
      <c r="I1246" s="20">
        <f t="shared" si="400"/>
        <v>0</v>
      </c>
      <c r="J1246" s="12"/>
      <c r="K1246" s="26"/>
    </row>
    <row r="1247" spans="1:11" ht="48" hidden="1">
      <c r="A1247" s="17" t="s">
        <v>467</v>
      </c>
      <c r="B1247" s="18" t="s">
        <v>455</v>
      </c>
      <c r="C1247" s="18" t="s">
        <v>457</v>
      </c>
      <c r="D1247" s="102" t="s">
        <v>468</v>
      </c>
      <c r="E1247" s="18"/>
      <c r="F1247" s="18"/>
      <c r="G1247" s="16">
        <f>G1251</f>
        <v>0</v>
      </c>
      <c r="H1247" s="16"/>
      <c r="I1247" s="20">
        <f t="shared" si="400"/>
        <v>0</v>
      </c>
      <c r="J1247" s="12"/>
      <c r="K1247" s="26"/>
    </row>
    <row r="1248" spans="1:11" ht="37.5" hidden="1" customHeight="1">
      <c r="A1248" s="88" t="s">
        <v>210</v>
      </c>
      <c r="B1248" s="18" t="s">
        <v>455</v>
      </c>
      <c r="C1248" s="18" t="s">
        <v>457</v>
      </c>
      <c r="D1248" s="102" t="s">
        <v>469</v>
      </c>
      <c r="E1248" s="18" t="s">
        <v>211</v>
      </c>
      <c r="F1248" s="18"/>
      <c r="G1248" s="99"/>
      <c r="H1248" s="99"/>
      <c r="I1248" s="20">
        <f t="shared" si="400"/>
        <v>0</v>
      </c>
      <c r="J1248" s="12" t="e">
        <f>E1248+#REF!</f>
        <v>#REF!</v>
      </c>
      <c r="K1248" s="26"/>
    </row>
    <row r="1249" spans="1:11" hidden="1">
      <c r="A1249" s="88" t="s">
        <v>212</v>
      </c>
      <c r="B1249" s="18" t="s">
        <v>455</v>
      </c>
      <c r="C1249" s="18" t="s">
        <v>457</v>
      </c>
      <c r="D1249" s="102" t="s">
        <v>469</v>
      </c>
      <c r="E1249" s="18" t="s">
        <v>443</v>
      </c>
      <c r="F1249" s="18"/>
      <c r="G1249" s="99"/>
      <c r="H1249" s="99"/>
      <c r="I1249" s="20">
        <f t="shared" si="400"/>
        <v>0</v>
      </c>
      <c r="J1249" s="12" t="e">
        <f>E1249+#REF!</f>
        <v>#REF!</v>
      </c>
      <c r="K1249" s="26"/>
    </row>
    <row r="1250" spans="1:11" hidden="1">
      <c r="A1250" s="17" t="s">
        <v>16</v>
      </c>
      <c r="B1250" s="18" t="s">
        <v>455</v>
      </c>
      <c r="C1250" s="18" t="s">
        <v>457</v>
      </c>
      <c r="D1250" s="102" t="s">
        <v>469</v>
      </c>
      <c r="E1250" s="18" t="s">
        <v>443</v>
      </c>
      <c r="F1250" s="18" t="s">
        <v>17</v>
      </c>
      <c r="G1250" s="99"/>
      <c r="H1250" s="99"/>
      <c r="I1250" s="20">
        <f t="shared" si="400"/>
        <v>0</v>
      </c>
      <c r="J1250" s="12" t="e">
        <f>E1250+#REF!</f>
        <v>#REF!</v>
      </c>
      <c r="K1250" s="26"/>
    </row>
    <row r="1251" spans="1:11" hidden="1">
      <c r="A1251" s="17" t="s">
        <v>470</v>
      </c>
      <c r="B1251" s="18" t="s">
        <v>455</v>
      </c>
      <c r="C1251" s="18" t="s">
        <v>457</v>
      </c>
      <c r="D1251" s="102" t="s">
        <v>468</v>
      </c>
      <c r="E1251" s="18"/>
      <c r="F1251" s="18"/>
      <c r="G1251" s="16">
        <f>G1252+G1255</f>
        <v>0</v>
      </c>
      <c r="H1251" s="16"/>
      <c r="I1251" s="20">
        <f t="shared" si="400"/>
        <v>0</v>
      </c>
      <c r="J1251" s="20"/>
      <c r="K1251" s="26"/>
    </row>
    <row r="1252" spans="1:11" ht="24" hidden="1">
      <c r="A1252" s="17" t="s">
        <v>44</v>
      </c>
      <c r="B1252" s="18" t="s">
        <v>455</v>
      </c>
      <c r="C1252" s="18" t="s">
        <v>457</v>
      </c>
      <c r="D1252" s="102" t="s">
        <v>468</v>
      </c>
      <c r="E1252" s="18" t="s">
        <v>45</v>
      </c>
      <c r="F1252" s="18"/>
      <c r="G1252" s="16">
        <f>G1253</f>
        <v>0</v>
      </c>
      <c r="H1252" s="16"/>
      <c r="I1252" s="20">
        <f t="shared" si="400"/>
        <v>0</v>
      </c>
      <c r="J1252" s="12"/>
      <c r="K1252" s="26"/>
    </row>
    <row r="1253" spans="1:11" ht="36" hidden="1">
      <c r="A1253" s="17" t="s">
        <v>46</v>
      </c>
      <c r="B1253" s="18" t="s">
        <v>455</v>
      </c>
      <c r="C1253" s="18" t="s">
        <v>457</v>
      </c>
      <c r="D1253" s="102" t="s">
        <v>468</v>
      </c>
      <c r="E1253" s="18" t="s">
        <v>53</v>
      </c>
      <c r="F1253" s="18"/>
      <c r="G1253" s="16">
        <f>G1254</f>
        <v>0</v>
      </c>
      <c r="H1253" s="16"/>
      <c r="I1253" s="20">
        <f t="shared" si="400"/>
        <v>0</v>
      </c>
      <c r="J1253" s="12"/>
      <c r="K1253" s="26"/>
    </row>
    <row r="1254" spans="1:11" hidden="1">
      <c r="A1254" s="17" t="s">
        <v>16</v>
      </c>
      <c r="B1254" s="18" t="s">
        <v>455</v>
      </c>
      <c r="C1254" s="18" t="s">
        <v>457</v>
      </c>
      <c r="D1254" s="102" t="s">
        <v>468</v>
      </c>
      <c r="E1254" s="18" t="s">
        <v>53</v>
      </c>
      <c r="F1254" s="18" t="s">
        <v>17</v>
      </c>
      <c r="G1254" s="19"/>
      <c r="H1254" s="19"/>
      <c r="I1254" s="20">
        <f t="shared" si="400"/>
        <v>0</v>
      </c>
      <c r="J1254" s="12"/>
      <c r="K1254" s="26"/>
    </row>
    <row r="1255" spans="1:11" ht="34.5" hidden="1" customHeight="1">
      <c r="A1255" s="70" t="s">
        <v>210</v>
      </c>
      <c r="B1255" s="18" t="s">
        <v>455</v>
      </c>
      <c r="C1255" s="18" t="s">
        <v>457</v>
      </c>
      <c r="D1255" s="102" t="s">
        <v>468</v>
      </c>
      <c r="E1255" s="18" t="s">
        <v>211</v>
      </c>
      <c r="F1255" s="18"/>
      <c r="G1255" s="19">
        <f>G1256</f>
        <v>0</v>
      </c>
      <c r="H1255" s="19"/>
      <c r="I1255" s="20">
        <f t="shared" ref="I1255:I1318" si="415">G1255+H1255</f>
        <v>0</v>
      </c>
      <c r="J1255" s="20"/>
      <c r="K1255" s="26"/>
    </row>
    <row r="1256" spans="1:11" hidden="1">
      <c r="A1256" s="70" t="s">
        <v>212</v>
      </c>
      <c r="B1256" s="18" t="s">
        <v>455</v>
      </c>
      <c r="C1256" s="18" t="s">
        <v>457</v>
      </c>
      <c r="D1256" s="102" t="s">
        <v>468</v>
      </c>
      <c r="E1256" s="18" t="s">
        <v>443</v>
      </c>
      <c r="F1256" s="18"/>
      <c r="G1256" s="19">
        <f>G1257</f>
        <v>0</v>
      </c>
      <c r="H1256" s="19"/>
      <c r="I1256" s="20">
        <f t="shared" si="415"/>
        <v>0</v>
      </c>
      <c r="J1256" s="20"/>
      <c r="K1256" s="26"/>
    </row>
    <row r="1257" spans="1:11" hidden="1">
      <c r="A1257" s="17" t="s">
        <v>16</v>
      </c>
      <c r="B1257" s="18" t="s">
        <v>455</v>
      </c>
      <c r="C1257" s="18" t="s">
        <v>457</v>
      </c>
      <c r="D1257" s="102" t="s">
        <v>468</v>
      </c>
      <c r="E1257" s="18" t="s">
        <v>443</v>
      </c>
      <c r="F1257" s="18" t="s">
        <v>17</v>
      </c>
      <c r="G1257" s="19"/>
      <c r="H1257" s="19"/>
      <c r="I1257" s="20">
        <f t="shared" si="415"/>
        <v>0</v>
      </c>
      <c r="J1257" s="20"/>
      <c r="K1257" s="26"/>
    </row>
    <row r="1258" spans="1:11" ht="36" hidden="1">
      <c r="A1258" s="17" t="s">
        <v>471</v>
      </c>
      <c r="B1258" s="18" t="s">
        <v>455</v>
      </c>
      <c r="C1258" s="18" t="s">
        <v>457</v>
      </c>
      <c r="D1258" s="102" t="s">
        <v>472</v>
      </c>
      <c r="E1258" s="18"/>
      <c r="F1258" s="18"/>
      <c r="G1258" s="16">
        <f>G1259</f>
        <v>0</v>
      </c>
      <c r="H1258" s="16"/>
      <c r="I1258" s="20">
        <f t="shared" si="415"/>
        <v>0</v>
      </c>
      <c r="J1258" s="20" t="e">
        <f>E1258+#REF!</f>
        <v>#REF!</v>
      </c>
      <c r="K1258" s="26"/>
    </row>
    <row r="1259" spans="1:11" ht="36" hidden="1">
      <c r="A1259" s="70" t="s">
        <v>210</v>
      </c>
      <c r="B1259" s="18" t="s">
        <v>455</v>
      </c>
      <c r="C1259" s="18" t="s">
        <v>457</v>
      </c>
      <c r="D1259" s="102" t="s">
        <v>472</v>
      </c>
      <c r="E1259" s="18" t="s">
        <v>211</v>
      </c>
      <c r="F1259" s="18"/>
      <c r="G1259" s="16">
        <f>G1260</f>
        <v>0</v>
      </c>
      <c r="H1259" s="16"/>
      <c r="I1259" s="20">
        <f t="shared" si="415"/>
        <v>0</v>
      </c>
      <c r="J1259" s="20" t="e">
        <f>E1259+#REF!</f>
        <v>#REF!</v>
      </c>
      <c r="K1259" s="26"/>
    </row>
    <row r="1260" spans="1:11" hidden="1">
      <c r="A1260" s="70" t="s">
        <v>212</v>
      </c>
      <c r="B1260" s="18" t="s">
        <v>455</v>
      </c>
      <c r="C1260" s="18" t="s">
        <v>457</v>
      </c>
      <c r="D1260" s="102" t="s">
        <v>472</v>
      </c>
      <c r="E1260" s="18" t="s">
        <v>443</v>
      </c>
      <c r="F1260" s="18"/>
      <c r="G1260" s="16">
        <f>G1261</f>
        <v>0</v>
      </c>
      <c r="H1260" s="16"/>
      <c r="I1260" s="20">
        <f t="shared" si="415"/>
        <v>0</v>
      </c>
      <c r="J1260" s="20" t="e">
        <f>E1260+#REF!</f>
        <v>#REF!</v>
      </c>
      <c r="K1260" s="26"/>
    </row>
    <row r="1261" spans="1:11" hidden="1">
      <c r="A1261" s="17" t="s">
        <v>18</v>
      </c>
      <c r="B1261" s="18" t="s">
        <v>455</v>
      </c>
      <c r="C1261" s="18" t="s">
        <v>457</v>
      </c>
      <c r="D1261" s="102" t="s">
        <v>472</v>
      </c>
      <c r="E1261" s="18" t="s">
        <v>443</v>
      </c>
      <c r="F1261" s="18" t="s">
        <v>10</v>
      </c>
      <c r="G1261" s="19"/>
      <c r="H1261" s="19"/>
      <c r="I1261" s="20">
        <f t="shared" si="415"/>
        <v>0</v>
      </c>
      <c r="J1261" s="20" t="e">
        <f>E1261+#REF!</f>
        <v>#REF!</v>
      </c>
      <c r="K1261" s="26"/>
    </row>
    <row r="1262" spans="1:11" ht="24" hidden="1">
      <c r="A1262" s="17" t="s">
        <v>473</v>
      </c>
      <c r="B1262" s="18" t="s">
        <v>455</v>
      </c>
      <c r="C1262" s="18" t="s">
        <v>457</v>
      </c>
      <c r="D1262" s="102" t="s">
        <v>474</v>
      </c>
      <c r="E1262" s="18"/>
      <c r="F1262" s="18"/>
      <c r="G1262" s="19"/>
      <c r="H1262" s="19"/>
      <c r="I1262" s="20">
        <f t="shared" si="415"/>
        <v>0</v>
      </c>
      <c r="J1262" s="20"/>
      <c r="K1262" s="26"/>
    </row>
    <row r="1263" spans="1:11" ht="36" hidden="1">
      <c r="A1263" s="70" t="s">
        <v>210</v>
      </c>
      <c r="B1263" s="18" t="s">
        <v>455</v>
      </c>
      <c r="C1263" s="18" t="s">
        <v>457</v>
      </c>
      <c r="D1263" s="102" t="s">
        <v>474</v>
      </c>
      <c r="E1263" s="18" t="s">
        <v>211</v>
      </c>
      <c r="F1263" s="18"/>
      <c r="G1263" s="16">
        <f>G1264</f>
        <v>0</v>
      </c>
      <c r="H1263" s="16"/>
      <c r="I1263" s="20">
        <f t="shared" si="415"/>
        <v>0</v>
      </c>
      <c r="J1263" s="12"/>
      <c r="K1263" s="26"/>
    </row>
    <row r="1264" spans="1:11" hidden="1">
      <c r="A1264" s="70" t="s">
        <v>212</v>
      </c>
      <c r="B1264" s="18" t="s">
        <v>455</v>
      </c>
      <c r="C1264" s="18" t="s">
        <v>457</v>
      </c>
      <c r="D1264" s="102" t="s">
        <v>474</v>
      </c>
      <c r="E1264" s="18" t="s">
        <v>443</v>
      </c>
      <c r="F1264" s="18"/>
      <c r="G1264" s="16">
        <f>G1265</f>
        <v>0</v>
      </c>
      <c r="H1264" s="16"/>
      <c r="I1264" s="20">
        <f t="shared" si="415"/>
        <v>0</v>
      </c>
      <c r="J1264" s="12"/>
      <c r="K1264" s="26"/>
    </row>
    <row r="1265" spans="1:11" hidden="1">
      <c r="A1265" s="17" t="s">
        <v>16</v>
      </c>
      <c r="B1265" s="18" t="s">
        <v>455</v>
      </c>
      <c r="C1265" s="18" t="s">
        <v>457</v>
      </c>
      <c r="D1265" s="102" t="s">
        <v>474</v>
      </c>
      <c r="E1265" s="18" t="s">
        <v>443</v>
      </c>
      <c r="F1265" s="18" t="s">
        <v>17</v>
      </c>
      <c r="G1265" s="19"/>
      <c r="H1265" s="19"/>
      <c r="I1265" s="20">
        <f t="shared" si="415"/>
        <v>0</v>
      </c>
      <c r="J1265" s="12"/>
      <c r="K1265" s="26"/>
    </row>
    <row r="1266" spans="1:11" ht="48" hidden="1">
      <c r="A1266" s="13" t="s">
        <v>386</v>
      </c>
      <c r="B1266" s="18" t="s">
        <v>455</v>
      </c>
      <c r="C1266" s="18" t="s">
        <v>457</v>
      </c>
      <c r="D1266" s="102" t="s">
        <v>475</v>
      </c>
      <c r="E1266" s="18"/>
      <c r="F1266" s="18"/>
      <c r="G1266" s="16">
        <f>G1267</f>
        <v>0</v>
      </c>
      <c r="H1266" s="16"/>
      <c r="I1266" s="20">
        <f t="shared" si="415"/>
        <v>0</v>
      </c>
      <c r="J1266" s="20" t="e">
        <f>E1266+#REF!</f>
        <v>#REF!</v>
      </c>
      <c r="K1266" s="26"/>
    </row>
    <row r="1267" spans="1:11" ht="36" hidden="1">
      <c r="A1267" s="70" t="s">
        <v>210</v>
      </c>
      <c r="B1267" s="18" t="s">
        <v>455</v>
      </c>
      <c r="C1267" s="18" t="s">
        <v>457</v>
      </c>
      <c r="D1267" s="102" t="s">
        <v>475</v>
      </c>
      <c r="E1267" s="18" t="s">
        <v>211</v>
      </c>
      <c r="F1267" s="18"/>
      <c r="G1267" s="16">
        <f>G1268</f>
        <v>0</v>
      </c>
      <c r="H1267" s="16"/>
      <c r="I1267" s="20">
        <f t="shared" si="415"/>
        <v>0</v>
      </c>
      <c r="J1267" s="20" t="e">
        <f>E1267+#REF!</f>
        <v>#REF!</v>
      </c>
      <c r="K1267" s="26"/>
    </row>
    <row r="1268" spans="1:11" hidden="1">
      <c r="A1268" s="70" t="s">
        <v>212</v>
      </c>
      <c r="B1268" s="18" t="s">
        <v>455</v>
      </c>
      <c r="C1268" s="18" t="s">
        <v>457</v>
      </c>
      <c r="D1268" s="102" t="s">
        <v>475</v>
      </c>
      <c r="E1268" s="18" t="s">
        <v>443</v>
      </c>
      <c r="F1268" s="18"/>
      <c r="G1268" s="16">
        <f>G1269</f>
        <v>0</v>
      </c>
      <c r="H1268" s="16"/>
      <c r="I1268" s="20">
        <f t="shared" si="415"/>
        <v>0</v>
      </c>
      <c r="J1268" s="20" t="e">
        <f>E1268+#REF!</f>
        <v>#REF!</v>
      </c>
      <c r="K1268" s="26"/>
    </row>
    <row r="1269" spans="1:11" hidden="1">
      <c r="A1269" s="17" t="s">
        <v>18</v>
      </c>
      <c r="B1269" s="18" t="s">
        <v>455</v>
      </c>
      <c r="C1269" s="18" t="s">
        <v>457</v>
      </c>
      <c r="D1269" s="102" t="s">
        <v>475</v>
      </c>
      <c r="E1269" s="18" t="s">
        <v>443</v>
      </c>
      <c r="F1269" s="18" t="s">
        <v>10</v>
      </c>
      <c r="G1269" s="19"/>
      <c r="H1269" s="19"/>
      <c r="I1269" s="20">
        <f t="shared" si="415"/>
        <v>0</v>
      </c>
      <c r="J1269" s="20" t="e">
        <f>E1269+#REF!</f>
        <v>#REF!</v>
      </c>
      <c r="K1269" s="26"/>
    </row>
    <row r="1270" spans="1:11" ht="36" hidden="1" customHeight="1">
      <c r="A1270" s="70" t="s">
        <v>476</v>
      </c>
      <c r="B1270" s="18" t="s">
        <v>455</v>
      </c>
      <c r="C1270" s="18" t="s">
        <v>457</v>
      </c>
      <c r="D1270" s="102" t="s">
        <v>477</v>
      </c>
      <c r="E1270" s="18"/>
      <c r="F1270" s="18"/>
      <c r="G1270" s="19"/>
      <c r="H1270" s="19"/>
      <c r="I1270" s="20">
        <f t="shared" si="415"/>
        <v>0</v>
      </c>
      <c r="J1270" s="20"/>
      <c r="K1270" s="26"/>
    </row>
    <row r="1271" spans="1:11" ht="38.25" hidden="1" customHeight="1">
      <c r="A1271" s="70" t="s">
        <v>210</v>
      </c>
      <c r="B1271" s="18" t="s">
        <v>455</v>
      </c>
      <c r="C1271" s="18" t="s">
        <v>457</v>
      </c>
      <c r="D1271" s="102" t="s">
        <v>477</v>
      </c>
      <c r="E1271" s="18" t="s">
        <v>211</v>
      </c>
      <c r="F1271" s="18"/>
      <c r="G1271" s="19"/>
      <c r="H1271" s="19"/>
      <c r="I1271" s="20">
        <f t="shared" si="415"/>
        <v>0</v>
      </c>
      <c r="J1271" s="20"/>
      <c r="K1271" s="26"/>
    </row>
    <row r="1272" spans="1:11" hidden="1">
      <c r="A1272" s="70" t="s">
        <v>212</v>
      </c>
      <c r="B1272" s="18" t="s">
        <v>455</v>
      </c>
      <c r="C1272" s="18" t="s">
        <v>457</v>
      </c>
      <c r="D1272" s="102" t="s">
        <v>477</v>
      </c>
      <c r="E1272" s="18" t="s">
        <v>443</v>
      </c>
      <c r="F1272" s="18"/>
      <c r="G1272" s="19"/>
      <c r="H1272" s="19"/>
      <c r="I1272" s="20">
        <f t="shared" si="415"/>
        <v>0</v>
      </c>
      <c r="J1272" s="20"/>
      <c r="K1272" s="26"/>
    </row>
    <row r="1273" spans="1:11" hidden="1">
      <c r="A1273" s="17" t="s">
        <v>18</v>
      </c>
      <c r="B1273" s="18" t="s">
        <v>455</v>
      </c>
      <c r="C1273" s="18" t="s">
        <v>457</v>
      </c>
      <c r="D1273" s="110" t="s">
        <v>477</v>
      </c>
      <c r="E1273" s="18" t="s">
        <v>443</v>
      </c>
      <c r="F1273" s="18" t="s">
        <v>10</v>
      </c>
      <c r="G1273" s="97"/>
      <c r="H1273" s="97"/>
      <c r="I1273" s="20">
        <f t="shared" si="415"/>
        <v>0</v>
      </c>
      <c r="J1273" s="16"/>
      <c r="K1273" s="26"/>
    </row>
    <row r="1274" spans="1:11" ht="48" hidden="1">
      <c r="A1274" s="17" t="s">
        <v>478</v>
      </c>
      <c r="B1274" s="18" t="s">
        <v>455</v>
      </c>
      <c r="C1274" s="18" t="s">
        <v>457</v>
      </c>
      <c r="D1274" s="102" t="s">
        <v>479</v>
      </c>
      <c r="E1274" s="18"/>
      <c r="F1274" s="18"/>
      <c r="G1274" s="19"/>
      <c r="H1274" s="19"/>
      <c r="I1274" s="20">
        <f t="shared" si="415"/>
        <v>0</v>
      </c>
      <c r="J1274" s="20"/>
      <c r="K1274" s="26"/>
    </row>
    <row r="1275" spans="1:11" ht="36" hidden="1">
      <c r="A1275" s="70" t="s">
        <v>210</v>
      </c>
      <c r="B1275" s="18" t="s">
        <v>455</v>
      </c>
      <c r="C1275" s="18" t="s">
        <v>457</v>
      </c>
      <c r="D1275" s="102" t="s">
        <v>479</v>
      </c>
      <c r="E1275" s="18" t="s">
        <v>211</v>
      </c>
      <c r="F1275" s="18"/>
      <c r="G1275" s="19"/>
      <c r="H1275" s="19"/>
      <c r="I1275" s="20">
        <f t="shared" si="415"/>
        <v>0</v>
      </c>
      <c r="J1275" s="20"/>
      <c r="K1275" s="26"/>
    </row>
    <row r="1276" spans="1:11" hidden="1">
      <c r="A1276" s="70" t="s">
        <v>212</v>
      </c>
      <c r="B1276" s="18" t="s">
        <v>455</v>
      </c>
      <c r="C1276" s="18" t="s">
        <v>457</v>
      </c>
      <c r="D1276" s="102" t="s">
        <v>479</v>
      </c>
      <c r="E1276" s="18" t="s">
        <v>443</v>
      </c>
      <c r="F1276" s="18"/>
      <c r="G1276" s="19"/>
      <c r="H1276" s="19"/>
      <c r="I1276" s="20">
        <f t="shared" si="415"/>
        <v>0</v>
      </c>
      <c r="J1276" s="20"/>
      <c r="K1276" s="26"/>
    </row>
    <row r="1277" spans="1:11" hidden="1">
      <c r="A1277" s="17" t="s">
        <v>16</v>
      </c>
      <c r="B1277" s="18" t="s">
        <v>455</v>
      </c>
      <c r="C1277" s="18" t="s">
        <v>457</v>
      </c>
      <c r="D1277" s="102" t="s">
        <v>479</v>
      </c>
      <c r="E1277" s="18" t="s">
        <v>443</v>
      </c>
      <c r="F1277" s="18" t="s">
        <v>17</v>
      </c>
      <c r="G1277" s="19"/>
      <c r="H1277" s="19"/>
      <c r="I1277" s="20">
        <f t="shared" si="415"/>
        <v>0</v>
      </c>
      <c r="J1277" s="20"/>
      <c r="K1277" s="26"/>
    </row>
    <row r="1278" spans="1:11" ht="35.25" hidden="1" customHeight="1">
      <c r="A1278" s="70" t="s">
        <v>476</v>
      </c>
      <c r="B1278" s="14" t="s">
        <v>455</v>
      </c>
      <c r="C1278" s="14" t="s">
        <v>457</v>
      </c>
      <c r="D1278" s="102" t="s">
        <v>480</v>
      </c>
      <c r="E1278" s="18"/>
      <c r="F1278" s="18"/>
      <c r="G1278" s="19"/>
      <c r="H1278" s="19"/>
      <c r="I1278" s="20">
        <f t="shared" si="415"/>
        <v>0</v>
      </c>
      <c r="J1278" s="20"/>
      <c r="K1278" s="26"/>
    </row>
    <row r="1279" spans="1:11" ht="38.25" hidden="1" customHeight="1">
      <c r="A1279" s="70" t="s">
        <v>210</v>
      </c>
      <c r="B1279" s="18" t="s">
        <v>455</v>
      </c>
      <c r="C1279" s="18" t="s">
        <v>457</v>
      </c>
      <c r="D1279" s="102" t="s">
        <v>480</v>
      </c>
      <c r="E1279" s="18" t="s">
        <v>211</v>
      </c>
      <c r="F1279" s="18"/>
      <c r="G1279" s="19"/>
      <c r="H1279" s="19"/>
      <c r="I1279" s="20">
        <f t="shared" si="415"/>
        <v>0</v>
      </c>
      <c r="J1279" s="20"/>
      <c r="K1279" s="26"/>
    </row>
    <row r="1280" spans="1:11" hidden="1">
      <c r="A1280" s="70" t="s">
        <v>212</v>
      </c>
      <c r="B1280" s="18" t="s">
        <v>455</v>
      </c>
      <c r="C1280" s="18" t="s">
        <v>457</v>
      </c>
      <c r="D1280" s="102" t="s">
        <v>480</v>
      </c>
      <c r="E1280" s="18" t="s">
        <v>443</v>
      </c>
      <c r="F1280" s="18"/>
      <c r="G1280" s="19"/>
      <c r="H1280" s="19"/>
      <c r="I1280" s="20">
        <f t="shared" si="415"/>
        <v>0</v>
      </c>
      <c r="J1280" s="20"/>
      <c r="K1280" s="26"/>
    </row>
    <row r="1281" spans="1:11" hidden="1">
      <c r="A1281" s="17" t="s">
        <v>18</v>
      </c>
      <c r="B1281" s="18" t="s">
        <v>455</v>
      </c>
      <c r="C1281" s="18" t="s">
        <v>457</v>
      </c>
      <c r="D1281" s="110" t="s">
        <v>480</v>
      </c>
      <c r="E1281" s="18" t="s">
        <v>443</v>
      </c>
      <c r="F1281" s="18" t="s">
        <v>10</v>
      </c>
      <c r="G1281" s="19"/>
      <c r="H1281" s="19"/>
      <c r="I1281" s="20">
        <f t="shared" si="415"/>
        <v>0</v>
      </c>
      <c r="J1281" s="20"/>
      <c r="K1281" s="26"/>
    </row>
    <row r="1282" spans="1:11" ht="39" customHeight="1">
      <c r="A1282" s="92" t="s">
        <v>609</v>
      </c>
      <c r="B1282" s="18" t="s">
        <v>455</v>
      </c>
      <c r="C1282" s="18" t="s">
        <v>457</v>
      </c>
      <c r="D1282" s="102" t="s">
        <v>396</v>
      </c>
      <c r="E1282" s="18"/>
      <c r="F1282" s="18"/>
      <c r="G1282" s="16">
        <f t="shared" ref="G1282:K1286" si="416">G1283</f>
        <v>150</v>
      </c>
      <c r="H1282" s="16"/>
      <c r="I1282" s="20">
        <f t="shared" si="415"/>
        <v>150</v>
      </c>
      <c r="J1282" s="16">
        <f t="shared" si="416"/>
        <v>150</v>
      </c>
      <c r="K1282" s="16">
        <f t="shared" si="416"/>
        <v>150</v>
      </c>
    </row>
    <row r="1283" spans="1:11" ht="51.75" customHeight="1">
      <c r="A1283" s="92" t="s">
        <v>610</v>
      </c>
      <c r="B1283" s="18" t="s">
        <v>455</v>
      </c>
      <c r="C1283" s="18" t="s">
        <v>457</v>
      </c>
      <c r="D1283" s="102" t="s">
        <v>481</v>
      </c>
      <c r="E1283" s="18"/>
      <c r="F1283" s="18"/>
      <c r="G1283" s="16">
        <f t="shared" si="416"/>
        <v>150</v>
      </c>
      <c r="H1283" s="16"/>
      <c r="I1283" s="20">
        <f t="shared" si="415"/>
        <v>150</v>
      </c>
      <c r="J1283" s="16">
        <f t="shared" si="416"/>
        <v>150</v>
      </c>
      <c r="K1283" s="16">
        <f t="shared" si="416"/>
        <v>150</v>
      </c>
    </row>
    <row r="1284" spans="1:11" ht="15" customHeight="1">
      <c r="A1284" s="85" t="s">
        <v>482</v>
      </c>
      <c r="B1284" s="18" t="s">
        <v>455</v>
      </c>
      <c r="C1284" s="18" t="s">
        <v>457</v>
      </c>
      <c r="D1284" s="102" t="s">
        <v>481</v>
      </c>
      <c r="E1284" s="18"/>
      <c r="F1284" s="18"/>
      <c r="G1284" s="16">
        <f t="shared" si="416"/>
        <v>150</v>
      </c>
      <c r="H1284" s="16"/>
      <c r="I1284" s="20">
        <f t="shared" si="415"/>
        <v>150</v>
      </c>
      <c r="J1284" s="16">
        <f t="shared" si="416"/>
        <v>150</v>
      </c>
      <c r="K1284" s="16">
        <f t="shared" si="416"/>
        <v>150</v>
      </c>
    </row>
    <row r="1285" spans="1:11" ht="28.5" customHeight="1">
      <c r="A1285" s="17" t="s">
        <v>44</v>
      </c>
      <c r="B1285" s="18" t="s">
        <v>455</v>
      </c>
      <c r="C1285" s="18" t="s">
        <v>457</v>
      </c>
      <c r="D1285" s="102" t="s">
        <v>481</v>
      </c>
      <c r="E1285" s="18" t="s">
        <v>45</v>
      </c>
      <c r="F1285" s="18"/>
      <c r="G1285" s="16">
        <f t="shared" si="416"/>
        <v>150</v>
      </c>
      <c r="H1285" s="16"/>
      <c r="I1285" s="20">
        <f t="shared" si="415"/>
        <v>150</v>
      </c>
      <c r="J1285" s="16">
        <f t="shared" si="416"/>
        <v>150</v>
      </c>
      <c r="K1285" s="16">
        <f t="shared" si="416"/>
        <v>150</v>
      </c>
    </row>
    <row r="1286" spans="1:11" ht="39" customHeight="1">
      <c r="A1286" s="17" t="s">
        <v>46</v>
      </c>
      <c r="B1286" s="18" t="s">
        <v>455</v>
      </c>
      <c r="C1286" s="18" t="s">
        <v>457</v>
      </c>
      <c r="D1286" s="102" t="s">
        <v>481</v>
      </c>
      <c r="E1286" s="18" t="s">
        <v>53</v>
      </c>
      <c r="F1286" s="18"/>
      <c r="G1286" s="16">
        <f t="shared" si="416"/>
        <v>150</v>
      </c>
      <c r="H1286" s="16"/>
      <c r="I1286" s="20">
        <f t="shared" si="415"/>
        <v>150</v>
      </c>
      <c r="J1286" s="16">
        <f t="shared" si="416"/>
        <v>150</v>
      </c>
      <c r="K1286" s="16">
        <f t="shared" si="416"/>
        <v>150</v>
      </c>
    </row>
    <row r="1287" spans="1:11">
      <c r="A1287" s="17" t="s">
        <v>16</v>
      </c>
      <c r="B1287" s="18" t="s">
        <v>455</v>
      </c>
      <c r="C1287" s="18" t="s">
        <v>457</v>
      </c>
      <c r="D1287" s="102" t="s">
        <v>481</v>
      </c>
      <c r="E1287" s="18" t="s">
        <v>53</v>
      </c>
      <c r="F1287" s="18" t="s">
        <v>17</v>
      </c>
      <c r="G1287" s="19">
        <v>150</v>
      </c>
      <c r="H1287" s="19"/>
      <c r="I1287" s="20">
        <f t="shared" si="415"/>
        <v>150</v>
      </c>
      <c r="J1287" s="20">
        <v>150</v>
      </c>
      <c r="K1287" s="19">
        <v>150</v>
      </c>
    </row>
    <row r="1288" spans="1:11" ht="72" hidden="1">
      <c r="A1288" s="17" t="s">
        <v>29</v>
      </c>
      <c r="B1288" s="18" t="s">
        <v>455</v>
      </c>
      <c r="C1288" s="18" t="s">
        <v>457</v>
      </c>
      <c r="D1288" s="102" t="s">
        <v>483</v>
      </c>
      <c r="E1288" s="18" t="s">
        <v>30</v>
      </c>
      <c r="F1288" s="18"/>
      <c r="G1288" s="16">
        <f>G1289</f>
        <v>0</v>
      </c>
      <c r="H1288" s="16"/>
      <c r="I1288" s="20">
        <f t="shared" si="415"/>
        <v>0</v>
      </c>
      <c r="J1288" s="20"/>
      <c r="K1288" s="26"/>
    </row>
    <row r="1289" spans="1:11" ht="24" hidden="1">
      <c r="A1289" s="17" t="s">
        <v>143</v>
      </c>
      <c r="B1289" s="18" t="s">
        <v>455</v>
      </c>
      <c r="C1289" s="18" t="s">
        <v>457</v>
      </c>
      <c r="D1289" s="102" t="s">
        <v>483</v>
      </c>
      <c r="E1289" s="18" t="s">
        <v>144</v>
      </c>
      <c r="F1289" s="18"/>
      <c r="G1289" s="16">
        <f>G1290</f>
        <v>0</v>
      </c>
      <c r="H1289" s="16"/>
      <c r="I1289" s="20">
        <f t="shared" si="415"/>
        <v>0</v>
      </c>
      <c r="J1289" s="20"/>
      <c r="K1289" s="26"/>
    </row>
    <row r="1290" spans="1:11" hidden="1">
      <c r="A1290" s="17" t="s">
        <v>16</v>
      </c>
      <c r="B1290" s="18" t="s">
        <v>455</v>
      </c>
      <c r="C1290" s="18" t="s">
        <v>457</v>
      </c>
      <c r="D1290" s="102" t="s">
        <v>483</v>
      </c>
      <c r="E1290" s="18" t="s">
        <v>144</v>
      </c>
      <c r="F1290" s="18" t="s">
        <v>17</v>
      </c>
      <c r="G1290" s="19"/>
      <c r="H1290" s="19"/>
      <c r="I1290" s="20">
        <f t="shared" si="415"/>
        <v>0</v>
      </c>
      <c r="J1290" s="20"/>
      <c r="K1290" s="26"/>
    </row>
    <row r="1291" spans="1:11" hidden="1">
      <c r="A1291" s="13" t="s">
        <v>484</v>
      </c>
      <c r="B1291" s="14" t="s">
        <v>455</v>
      </c>
      <c r="C1291" s="14" t="s">
        <v>485</v>
      </c>
      <c r="D1291" s="108"/>
      <c r="E1291" s="18"/>
      <c r="F1291" s="18"/>
      <c r="G1291" s="16">
        <f>G1292+G1304+G1297</f>
        <v>0</v>
      </c>
      <c r="H1291" s="16"/>
      <c r="I1291" s="20">
        <f t="shared" si="415"/>
        <v>0</v>
      </c>
      <c r="J1291" s="16">
        <f>J1292+J1304+J1297</f>
        <v>0</v>
      </c>
      <c r="K1291" s="16">
        <f>K1292+K1304+K1297</f>
        <v>0</v>
      </c>
    </row>
    <row r="1292" spans="1:11" ht="25.5" hidden="1">
      <c r="A1292" s="23" t="s">
        <v>25</v>
      </c>
      <c r="B1292" s="18" t="s">
        <v>455</v>
      </c>
      <c r="C1292" s="18" t="s">
        <v>485</v>
      </c>
      <c r="D1292" s="102" t="s">
        <v>26</v>
      </c>
      <c r="E1292" s="18"/>
      <c r="F1292" s="18"/>
      <c r="G1292" s="19">
        <f>G1293</f>
        <v>0</v>
      </c>
      <c r="H1292" s="19"/>
      <c r="I1292" s="20">
        <f t="shared" si="415"/>
        <v>0</v>
      </c>
      <c r="J1292" s="19">
        <f t="shared" ref="J1292:K1295" si="417">J1293</f>
        <v>0</v>
      </c>
      <c r="K1292" s="19">
        <f t="shared" si="417"/>
        <v>0</v>
      </c>
    </row>
    <row r="1293" spans="1:11" ht="24" hidden="1" customHeight="1">
      <c r="A1293" s="44" t="s">
        <v>618</v>
      </c>
      <c r="B1293" s="18" t="s">
        <v>455</v>
      </c>
      <c r="C1293" s="18" t="s">
        <v>485</v>
      </c>
      <c r="D1293" s="100" t="s">
        <v>621</v>
      </c>
      <c r="E1293" s="18"/>
      <c r="F1293" s="18"/>
      <c r="G1293" s="19">
        <f>G1294</f>
        <v>0</v>
      </c>
      <c r="H1293" s="19"/>
      <c r="I1293" s="20">
        <f t="shared" si="415"/>
        <v>0</v>
      </c>
      <c r="J1293" s="19">
        <f t="shared" si="417"/>
        <v>0</v>
      </c>
      <c r="K1293" s="19">
        <f t="shared" si="417"/>
        <v>0</v>
      </c>
    </row>
    <row r="1294" spans="1:11" ht="25.5" hidden="1">
      <c r="A1294" s="133" t="s">
        <v>44</v>
      </c>
      <c r="B1294" s="18" t="s">
        <v>455</v>
      </c>
      <c r="C1294" s="18" t="s">
        <v>485</v>
      </c>
      <c r="D1294" s="100" t="s">
        <v>621</v>
      </c>
      <c r="E1294" s="18" t="s">
        <v>45</v>
      </c>
      <c r="F1294" s="18"/>
      <c r="G1294" s="19">
        <f>G1295</f>
        <v>0</v>
      </c>
      <c r="H1294" s="19"/>
      <c r="I1294" s="20">
        <f t="shared" si="415"/>
        <v>0</v>
      </c>
      <c r="J1294" s="19">
        <f t="shared" si="417"/>
        <v>0</v>
      </c>
      <c r="K1294" s="19">
        <f t="shared" si="417"/>
        <v>0</v>
      </c>
    </row>
    <row r="1295" spans="1:11" ht="15.75" hidden="1" customHeight="1">
      <c r="A1295" s="133" t="s">
        <v>46</v>
      </c>
      <c r="B1295" s="18" t="s">
        <v>455</v>
      </c>
      <c r="C1295" s="18" t="s">
        <v>485</v>
      </c>
      <c r="D1295" s="100" t="s">
        <v>621</v>
      </c>
      <c r="E1295" s="18" t="s">
        <v>53</v>
      </c>
      <c r="F1295" s="18"/>
      <c r="G1295" s="19">
        <f>G1296</f>
        <v>0</v>
      </c>
      <c r="H1295" s="19"/>
      <c r="I1295" s="20">
        <f t="shared" si="415"/>
        <v>0</v>
      </c>
      <c r="J1295" s="19">
        <f t="shared" si="417"/>
        <v>0</v>
      </c>
      <c r="K1295" s="19">
        <f t="shared" si="417"/>
        <v>0</v>
      </c>
    </row>
    <row r="1296" spans="1:11" hidden="1">
      <c r="A1296" s="133" t="s">
        <v>110</v>
      </c>
      <c r="B1296" s="18" t="s">
        <v>455</v>
      </c>
      <c r="C1296" s="18" t="s">
        <v>485</v>
      </c>
      <c r="D1296" s="100" t="s">
        <v>621</v>
      </c>
      <c r="E1296" s="18" t="s">
        <v>53</v>
      </c>
      <c r="F1296" s="18" t="s">
        <v>10</v>
      </c>
      <c r="G1296" s="19"/>
      <c r="H1296" s="19"/>
      <c r="I1296" s="20">
        <f t="shared" si="415"/>
        <v>0</v>
      </c>
      <c r="J1296" s="20"/>
      <c r="K1296" s="26"/>
    </row>
    <row r="1297" spans="1:11" ht="38.25" hidden="1">
      <c r="A1297" s="55" t="s">
        <v>202</v>
      </c>
      <c r="B1297" s="18" t="s">
        <v>455</v>
      </c>
      <c r="C1297" s="18" t="s">
        <v>485</v>
      </c>
      <c r="D1297" s="24" t="s">
        <v>203</v>
      </c>
      <c r="E1297" s="18"/>
      <c r="F1297" s="18"/>
      <c r="G1297" s="16">
        <f t="shared" ref="G1297:J1302" si="418">G1298</f>
        <v>0</v>
      </c>
      <c r="H1297" s="16"/>
      <c r="I1297" s="20">
        <f t="shared" si="415"/>
        <v>0</v>
      </c>
      <c r="J1297" s="16">
        <f t="shared" si="418"/>
        <v>0</v>
      </c>
      <c r="K1297" s="26"/>
    </row>
    <row r="1298" spans="1:11" ht="38.25" hidden="1">
      <c r="A1298" s="55" t="s">
        <v>300</v>
      </c>
      <c r="B1298" s="18" t="s">
        <v>455</v>
      </c>
      <c r="C1298" s="18" t="s">
        <v>485</v>
      </c>
      <c r="D1298" s="24" t="s">
        <v>301</v>
      </c>
      <c r="E1298" s="18"/>
      <c r="F1298" s="18"/>
      <c r="G1298" s="16">
        <f t="shared" si="418"/>
        <v>0</v>
      </c>
      <c r="H1298" s="16"/>
      <c r="I1298" s="20">
        <f t="shared" si="415"/>
        <v>0</v>
      </c>
      <c r="J1298" s="16">
        <f t="shared" si="418"/>
        <v>0</v>
      </c>
      <c r="K1298" s="26"/>
    </row>
    <row r="1299" spans="1:11" ht="38.25" hidden="1">
      <c r="A1299" s="55" t="s">
        <v>487</v>
      </c>
      <c r="B1299" s="18" t="s">
        <v>455</v>
      </c>
      <c r="C1299" s="18" t="s">
        <v>485</v>
      </c>
      <c r="D1299" s="24" t="s">
        <v>488</v>
      </c>
      <c r="E1299" s="18"/>
      <c r="F1299" s="18"/>
      <c r="G1299" s="16">
        <f t="shared" si="418"/>
        <v>0</v>
      </c>
      <c r="H1299" s="16"/>
      <c r="I1299" s="20">
        <f t="shared" si="415"/>
        <v>0</v>
      </c>
      <c r="J1299" s="16">
        <f t="shared" si="418"/>
        <v>0</v>
      </c>
      <c r="K1299" s="26"/>
    </row>
    <row r="1300" spans="1:11" hidden="1">
      <c r="A1300" s="55" t="s">
        <v>133</v>
      </c>
      <c r="B1300" s="18" t="s">
        <v>455</v>
      </c>
      <c r="C1300" s="18" t="s">
        <v>485</v>
      </c>
      <c r="D1300" s="24" t="s">
        <v>489</v>
      </c>
      <c r="E1300" s="18"/>
      <c r="F1300" s="18"/>
      <c r="G1300" s="16">
        <f t="shared" si="418"/>
        <v>0</v>
      </c>
      <c r="H1300" s="16"/>
      <c r="I1300" s="20">
        <f t="shared" si="415"/>
        <v>0</v>
      </c>
      <c r="J1300" s="16">
        <f t="shared" si="418"/>
        <v>0</v>
      </c>
      <c r="K1300" s="26"/>
    </row>
    <row r="1301" spans="1:11" ht="51" hidden="1">
      <c r="A1301" s="51" t="s">
        <v>210</v>
      </c>
      <c r="B1301" s="18" t="s">
        <v>455</v>
      </c>
      <c r="C1301" s="18" t="s">
        <v>485</v>
      </c>
      <c r="D1301" s="24" t="s">
        <v>489</v>
      </c>
      <c r="E1301" s="18" t="s">
        <v>211</v>
      </c>
      <c r="F1301" s="18"/>
      <c r="G1301" s="16">
        <f t="shared" si="418"/>
        <v>0</v>
      </c>
      <c r="H1301" s="16"/>
      <c r="I1301" s="20">
        <f t="shared" si="415"/>
        <v>0</v>
      </c>
      <c r="J1301" s="16">
        <f t="shared" si="418"/>
        <v>0</v>
      </c>
      <c r="K1301" s="26"/>
    </row>
    <row r="1302" spans="1:11" hidden="1">
      <c r="A1302" s="51" t="s">
        <v>212</v>
      </c>
      <c r="B1302" s="18" t="s">
        <v>455</v>
      </c>
      <c r="C1302" s="18" t="s">
        <v>485</v>
      </c>
      <c r="D1302" s="24" t="s">
        <v>489</v>
      </c>
      <c r="E1302" s="18" t="s">
        <v>443</v>
      </c>
      <c r="F1302" s="18"/>
      <c r="G1302" s="16">
        <f t="shared" si="418"/>
        <v>0</v>
      </c>
      <c r="H1302" s="16"/>
      <c r="I1302" s="20">
        <f t="shared" si="415"/>
        <v>0</v>
      </c>
      <c r="J1302" s="16">
        <f t="shared" si="418"/>
        <v>0</v>
      </c>
      <c r="K1302" s="26"/>
    </row>
    <row r="1303" spans="1:11" hidden="1">
      <c r="A1303" s="23" t="s">
        <v>81</v>
      </c>
      <c r="B1303" s="18" t="s">
        <v>455</v>
      </c>
      <c r="C1303" s="18" t="s">
        <v>485</v>
      </c>
      <c r="D1303" s="24" t="s">
        <v>489</v>
      </c>
      <c r="E1303" s="18" t="s">
        <v>443</v>
      </c>
      <c r="F1303" s="18" t="s">
        <v>17</v>
      </c>
      <c r="G1303" s="19"/>
      <c r="H1303" s="19"/>
      <c r="I1303" s="20">
        <f t="shared" si="415"/>
        <v>0</v>
      </c>
      <c r="J1303" s="20"/>
      <c r="K1303" s="26"/>
    </row>
    <row r="1304" spans="1:11" ht="25.5" hidden="1">
      <c r="A1304" s="23" t="s">
        <v>25</v>
      </c>
      <c r="B1304" s="18" t="s">
        <v>455</v>
      </c>
      <c r="C1304" s="18" t="s">
        <v>485</v>
      </c>
      <c r="D1304" s="102" t="s">
        <v>490</v>
      </c>
      <c r="E1304" s="18"/>
      <c r="F1304" s="18"/>
      <c r="G1304" s="16">
        <f t="shared" ref="G1304:J1306" si="419">G1305</f>
        <v>0</v>
      </c>
      <c r="H1304" s="16"/>
      <c r="I1304" s="20">
        <f t="shared" si="415"/>
        <v>0</v>
      </c>
      <c r="J1304" s="16">
        <f t="shared" si="419"/>
        <v>0</v>
      </c>
      <c r="K1304" s="26"/>
    </row>
    <row r="1305" spans="1:11" ht="25.5" hidden="1">
      <c r="A1305" s="55" t="s">
        <v>486</v>
      </c>
      <c r="B1305" s="18" t="s">
        <v>455</v>
      </c>
      <c r="C1305" s="18" t="s">
        <v>485</v>
      </c>
      <c r="D1305" s="31" t="s">
        <v>491</v>
      </c>
      <c r="E1305" s="18" t="s">
        <v>258</v>
      </c>
      <c r="F1305" s="18"/>
      <c r="G1305" s="16">
        <f t="shared" si="419"/>
        <v>0</v>
      </c>
      <c r="H1305" s="16"/>
      <c r="I1305" s="20">
        <f t="shared" si="415"/>
        <v>0</v>
      </c>
      <c r="J1305" s="16">
        <f t="shared" si="419"/>
        <v>0</v>
      </c>
      <c r="K1305" s="26"/>
    </row>
    <row r="1306" spans="1:11" ht="38.25" hidden="1">
      <c r="A1306" s="111" t="s">
        <v>388</v>
      </c>
      <c r="B1306" s="18" t="s">
        <v>455</v>
      </c>
      <c r="C1306" s="18" t="s">
        <v>485</v>
      </c>
      <c r="D1306" s="31" t="s">
        <v>491</v>
      </c>
      <c r="E1306" s="18" t="s">
        <v>258</v>
      </c>
      <c r="F1306" s="18"/>
      <c r="G1306" s="16">
        <f t="shared" si="419"/>
        <v>0</v>
      </c>
      <c r="H1306" s="16"/>
      <c r="I1306" s="20">
        <f t="shared" si="415"/>
        <v>0</v>
      </c>
      <c r="J1306" s="16">
        <f t="shared" si="419"/>
        <v>0</v>
      </c>
      <c r="K1306" s="26"/>
    </row>
    <row r="1307" spans="1:11" hidden="1">
      <c r="A1307" s="55" t="s">
        <v>18</v>
      </c>
      <c r="B1307" s="18" t="s">
        <v>455</v>
      </c>
      <c r="C1307" s="18" t="s">
        <v>485</v>
      </c>
      <c r="D1307" s="31" t="s">
        <v>491</v>
      </c>
      <c r="E1307" s="18" t="s">
        <v>258</v>
      </c>
      <c r="F1307" s="18" t="s">
        <v>10</v>
      </c>
      <c r="G1307" s="19"/>
      <c r="H1307" s="19"/>
      <c r="I1307" s="20">
        <f t="shared" si="415"/>
        <v>0</v>
      </c>
      <c r="J1307" s="20"/>
      <c r="K1307" s="26"/>
    </row>
    <row r="1308" spans="1:11" ht="60.75" customHeight="1">
      <c r="A1308" s="13" t="s">
        <v>492</v>
      </c>
      <c r="B1308" s="14" t="s">
        <v>493</v>
      </c>
      <c r="C1308" s="14"/>
      <c r="D1308" s="14" t="s">
        <v>494</v>
      </c>
      <c r="E1308" s="14"/>
      <c r="F1308" s="14"/>
      <c r="G1308" s="15">
        <f t="shared" ref="G1308:K1308" si="420">G1309+G1310</f>
        <v>3907.2</v>
      </c>
      <c r="H1308" s="15">
        <f t="shared" si="420"/>
        <v>400</v>
      </c>
      <c r="I1308" s="12">
        <f t="shared" si="415"/>
        <v>4307.2</v>
      </c>
      <c r="J1308" s="15">
        <f t="shared" si="420"/>
        <v>3907.2</v>
      </c>
      <c r="K1308" s="15">
        <f t="shared" si="420"/>
        <v>3907.2</v>
      </c>
    </row>
    <row r="1309" spans="1:11">
      <c r="A1309" s="13" t="s">
        <v>278</v>
      </c>
      <c r="B1309" s="14" t="s">
        <v>493</v>
      </c>
      <c r="C1309" s="14"/>
      <c r="D1309" s="14"/>
      <c r="E1309" s="14"/>
      <c r="F1309" s="14" t="s">
        <v>17</v>
      </c>
      <c r="G1309" s="15">
        <f>G1323+G1328+G1332+G1337</f>
        <v>0</v>
      </c>
      <c r="H1309" s="15">
        <f>H1323+H1328+H1332+H1337</f>
        <v>400</v>
      </c>
      <c r="I1309" s="12">
        <f t="shared" si="415"/>
        <v>400</v>
      </c>
      <c r="J1309" s="15">
        <f t="shared" ref="J1309:K1309" si="421">J1323+J1328+J1332</f>
        <v>0</v>
      </c>
      <c r="K1309" s="15">
        <f t="shared" si="421"/>
        <v>0</v>
      </c>
    </row>
    <row r="1310" spans="1:11">
      <c r="A1310" s="13" t="s">
        <v>18</v>
      </c>
      <c r="B1310" s="14" t="s">
        <v>493</v>
      </c>
      <c r="C1310" s="14"/>
      <c r="D1310" s="14"/>
      <c r="E1310" s="14"/>
      <c r="F1310" s="14" t="s">
        <v>10</v>
      </c>
      <c r="G1310" s="15">
        <f t="shared" ref="G1310:K1310" si="422">G1317+G1333</f>
        <v>3907.2</v>
      </c>
      <c r="H1310" s="15"/>
      <c r="I1310" s="12">
        <f t="shared" si="415"/>
        <v>3907.2</v>
      </c>
      <c r="J1310" s="15">
        <f t="shared" si="422"/>
        <v>3907.2</v>
      </c>
      <c r="K1310" s="15">
        <f t="shared" si="422"/>
        <v>3907.2</v>
      </c>
    </row>
    <row r="1311" spans="1:11" ht="37.5" customHeight="1">
      <c r="A1311" s="202" t="s">
        <v>688</v>
      </c>
      <c r="B1311" s="14" t="s">
        <v>493</v>
      </c>
      <c r="C1311" s="14" t="s">
        <v>495</v>
      </c>
      <c r="D1311" s="14"/>
      <c r="E1311" s="14"/>
      <c r="F1311" s="18"/>
      <c r="G1311" s="15">
        <f t="shared" ref="G1311:K1316" si="423">G1312</f>
        <v>3907.2</v>
      </c>
      <c r="H1311" s="15"/>
      <c r="I1311" s="12">
        <f t="shared" si="415"/>
        <v>3907.2</v>
      </c>
      <c r="J1311" s="15">
        <f t="shared" si="423"/>
        <v>3907.2</v>
      </c>
      <c r="K1311" s="15">
        <f t="shared" si="423"/>
        <v>3907.2</v>
      </c>
    </row>
    <row r="1312" spans="1:11" ht="25.5" customHeight="1">
      <c r="A1312" s="17" t="s">
        <v>25</v>
      </c>
      <c r="B1312" s="18" t="s">
        <v>493</v>
      </c>
      <c r="C1312" s="18" t="s">
        <v>495</v>
      </c>
      <c r="D1312" s="18" t="s">
        <v>26</v>
      </c>
      <c r="E1312" s="18"/>
      <c r="F1312" s="35"/>
      <c r="G1312" s="16">
        <f t="shared" si="423"/>
        <v>3907.2</v>
      </c>
      <c r="H1312" s="16"/>
      <c r="I1312" s="20">
        <f t="shared" si="415"/>
        <v>3907.2</v>
      </c>
      <c r="J1312" s="16">
        <f t="shared" si="423"/>
        <v>3907.2</v>
      </c>
      <c r="K1312" s="16">
        <f t="shared" si="423"/>
        <v>3907.2</v>
      </c>
    </row>
    <row r="1313" spans="1:11" ht="17.25" customHeight="1">
      <c r="A1313" s="17" t="s">
        <v>496</v>
      </c>
      <c r="B1313" s="18" t="s">
        <v>493</v>
      </c>
      <c r="C1313" s="18" t="s">
        <v>495</v>
      </c>
      <c r="D1313" s="31" t="s">
        <v>26</v>
      </c>
      <c r="E1313" s="18"/>
      <c r="F1313" s="35"/>
      <c r="G1313" s="16">
        <f t="shared" si="423"/>
        <v>3907.2</v>
      </c>
      <c r="H1313" s="16"/>
      <c r="I1313" s="20">
        <f t="shared" si="415"/>
        <v>3907.2</v>
      </c>
      <c r="J1313" s="16">
        <f t="shared" si="423"/>
        <v>3907.2</v>
      </c>
      <c r="K1313" s="16">
        <f t="shared" si="423"/>
        <v>3907.2</v>
      </c>
    </row>
    <row r="1314" spans="1:11" ht="36">
      <c r="A1314" s="17" t="s">
        <v>497</v>
      </c>
      <c r="B1314" s="18" t="s">
        <v>493</v>
      </c>
      <c r="C1314" s="18" t="s">
        <v>495</v>
      </c>
      <c r="D1314" s="31" t="s">
        <v>26</v>
      </c>
      <c r="E1314" s="18"/>
      <c r="F1314" s="18"/>
      <c r="G1314" s="16">
        <f t="shared" si="423"/>
        <v>3907.2</v>
      </c>
      <c r="H1314" s="16"/>
      <c r="I1314" s="20">
        <f t="shared" si="415"/>
        <v>3907.2</v>
      </c>
      <c r="J1314" s="16">
        <f t="shared" si="423"/>
        <v>3907.2</v>
      </c>
      <c r="K1314" s="16">
        <f t="shared" si="423"/>
        <v>3907.2</v>
      </c>
    </row>
    <row r="1315" spans="1:11" ht="26.25" customHeight="1">
      <c r="A1315" s="17" t="s">
        <v>498</v>
      </c>
      <c r="B1315" s="18" t="s">
        <v>493</v>
      </c>
      <c r="C1315" s="18" t="s">
        <v>495</v>
      </c>
      <c r="D1315" s="31" t="s">
        <v>499</v>
      </c>
      <c r="E1315" s="18"/>
      <c r="F1315" s="18"/>
      <c r="G1315" s="16">
        <f t="shared" si="423"/>
        <v>3907.2</v>
      </c>
      <c r="H1315" s="16"/>
      <c r="I1315" s="20">
        <f t="shared" si="415"/>
        <v>3907.2</v>
      </c>
      <c r="J1315" s="16">
        <f t="shared" si="423"/>
        <v>3907.2</v>
      </c>
      <c r="K1315" s="16">
        <f t="shared" si="423"/>
        <v>3907.2</v>
      </c>
    </row>
    <row r="1316" spans="1:11">
      <c r="A1316" s="112" t="s">
        <v>122</v>
      </c>
      <c r="B1316" s="18" t="s">
        <v>493</v>
      </c>
      <c r="C1316" s="18" t="s">
        <v>495</v>
      </c>
      <c r="D1316" s="31" t="s">
        <v>499</v>
      </c>
      <c r="E1316" s="18" t="s">
        <v>500</v>
      </c>
      <c r="F1316" s="18"/>
      <c r="G1316" s="16">
        <f t="shared" si="423"/>
        <v>3907.2</v>
      </c>
      <c r="H1316" s="16"/>
      <c r="I1316" s="20">
        <f t="shared" si="415"/>
        <v>3907.2</v>
      </c>
      <c r="J1316" s="16">
        <f t="shared" si="423"/>
        <v>3907.2</v>
      </c>
      <c r="K1316" s="16">
        <f t="shared" si="423"/>
        <v>3907.2</v>
      </c>
    </row>
    <row r="1317" spans="1:11">
      <c r="A1317" s="17" t="s">
        <v>18</v>
      </c>
      <c r="B1317" s="18" t="s">
        <v>493</v>
      </c>
      <c r="C1317" s="18" t="s">
        <v>495</v>
      </c>
      <c r="D1317" s="31" t="s">
        <v>499</v>
      </c>
      <c r="E1317" s="18" t="s">
        <v>500</v>
      </c>
      <c r="F1317" s="18" t="s">
        <v>10</v>
      </c>
      <c r="G1317" s="182">
        <v>3907.2</v>
      </c>
      <c r="H1317" s="182"/>
      <c r="I1317" s="20">
        <f t="shared" si="415"/>
        <v>3907.2</v>
      </c>
      <c r="J1317" s="184">
        <v>3907.2</v>
      </c>
      <c r="K1317" s="184">
        <v>3907.2</v>
      </c>
    </row>
    <row r="1318" spans="1:11" hidden="1">
      <c r="A1318" s="113" t="s">
        <v>501</v>
      </c>
      <c r="B1318" s="14" t="s">
        <v>493</v>
      </c>
      <c r="C1318" s="14" t="s">
        <v>502</v>
      </c>
      <c r="D1318" s="14"/>
      <c r="E1318" s="14"/>
      <c r="F1318" s="114"/>
      <c r="G1318" s="115">
        <f t="shared" ref="G1318:J1322" si="424">G1319</f>
        <v>0</v>
      </c>
      <c r="H1318" s="115"/>
      <c r="I1318" s="20">
        <f t="shared" si="415"/>
        <v>0</v>
      </c>
      <c r="J1318" s="115">
        <f t="shared" si="424"/>
        <v>0</v>
      </c>
      <c r="K1318" s="26"/>
    </row>
    <row r="1319" spans="1:11" ht="24" hidden="1">
      <c r="A1319" s="113" t="s">
        <v>25</v>
      </c>
      <c r="B1319" s="14" t="s">
        <v>493</v>
      </c>
      <c r="C1319" s="14" t="s">
        <v>502</v>
      </c>
      <c r="D1319" s="14" t="s">
        <v>26</v>
      </c>
      <c r="E1319" s="14"/>
      <c r="F1319" s="114"/>
      <c r="G1319" s="116">
        <f t="shared" si="424"/>
        <v>0</v>
      </c>
      <c r="H1319" s="116"/>
      <c r="I1319" s="20">
        <f t="shared" ref="I1319:I1337" si="425">G1319+H1319</f>
        <v>0</v>
      </c>
      <c r="J1319" s="116">
        <f t="shared" si="424"/>
        <v>0</v>
      </c>
      <c r="K1319" s="26"/>
    </row>
    <row r="1320" spans="1:11" ht="24" hidden="1">
      <c r="A1320" s="117" t="s">
        <v>503</v>
      </c>
      <c r="B1320" s="18" t="s">
        <v>493</v>
      </c>
      <c r="C1320" s="18" t="s">
        <v>502</v>
      </c>
      <c r="D1320" s="31" t="s">
        <v>504</v>
      </c>
      <c r="E1320" s="18"/>
      <c r="F1320" s="118"/>
      <c r="G1320" s="116">
        <f t="shared" si="424"/>
        <v>0</v>
      </c>
      <c r="H1320" s="116"/>
      <c r="I1320" s="20">
        <f t="shared" si="425"/>
        <v>0</v>
      </c>
      <c r="J1320" s="116">
        <f t="shared" si="424"/>
        <v>0</v>
      </c>
      <c r="K1320" s="26"/>
    </row>
    <row r="1321" spans="1:11" hidden="1">
      <c r="A1321" s="117" t="s">
        <v>122</v>
      </c>
      <c r="B1321" s="18" t="s">
        <v>493</v>
      </c>
      <c r="C1321" s="18" t="s">
        <v>502</v>
      </c>
      <c r="D1321" s="31" t="s">
        <v>504</v>
      </c>
      <c r="E1321" s="18" t="s">
        <v>123</v>
      </c>
      <c r="F1321" s="118"/>
      <c r="G1321" s="116">
        <f t="shared" si="424"/>
        <v>0</v>
      </c>
      <c r="H1321" s="116"/>
      <c r="I1321" s="20">
        <f t="shared" si="425"/>
        <v>0</v>
      </c>
      <c r="J1321" s="116">
        <f t="shared" si="424"/>
        <v>0</v>
      </c>
      <c r="K1321" s="26"/>
    </row>
    <row r="1322" spans="1:11" hidden="1">
      <c r="A1322" s="117" t="s">
        <v>505</v>
      </c>
      <c r="B1322" s="18" t="s">
        <v>493</v>
      </c>
      <c r="C1322" s="18" t="s">
        <v>502</v>
      </c>
      <c r="D1322" s="31" t="s">
        <v>504</v>
      </c>
      <c r="E1322" s="18" t="s">
        <v>500</v>
      </c>
      <c r="F1322" s="119"/>
      <c r="G1322" s="116">
        <f t="shared" si="424"/>
        <v>0</v>
      </c>
      <c r="H1322" s="116"/>
      <c r="I1322" s="20">
        <f t="shared" si="425"/>
        <v>0</v>
      </c>
      <c r="J1322" s="116">
        <f t="shared" si="424"/>
        <v>0</v>
      </c>
      <c r="K1322" s="26"/>
    </row>
    <row r="1323" spans="1:11" hidden="1">
      <c r="A1323" s="120" t="s">
        <v>16</v>
      </c>
      <c r="B1323" s="18" t="s">
        <v>493</v>
      </c>
      <c r="C1323" s="18" t="s">
        <v>502</v>
      </c>
      <c r="D1323" s="31" t="s">
        <v>504</v>
      </c>
      <c r="E1323" s="18" t="s">
        <v>500</v>
      </c>
      <c r="F1323" s="118" t="s">
        <v>17</v>
      </c>
      <c r="G1323" s="19"/>
      <c r="H1323" s="19"/>
      <c r="I1323" s="20">
        <f t="shared" si="425"/>
        <v>0</v>
      </c>
      <c r="J1323" s="20"/>
      <c r="K1323" s="26"/>
    </row>
    <row r="1324" spans="1:11" s="57" customFormat="1" ht="41.25" hidden="1" customHeight="1">
      <c r="A1324" s="121" t="s">
        <v>506</v>
      </c>
      <c r="B1324" s="18" t="s">
        <v>493</v>
      </c>
      <c r="C1324" s="24" t="s">
        <v>507</v>
      </c>
      <c r="D1324" s="122"/>
      <c r="E1324" s="122"/>
      <c r="F1324" s="122"/>
      <c r="G1324" s="123">
        <f t="shared" ref="G1324:K1324" si="426">G1325+G1329</f>
        <v>0</v>
      </c>
      <c r="H1324" s="123"/>
      <c r="I1324" s="20">
        <f t="shared" si="425"/>
        <v>0</v>
      </c>
      <c r="J1324" s="123">
        <f t="shared" si="426"/>
        <v>0</v>
      </c>
      <c r="K1324" s="123">
        <f t="shared" si="426"/>
        <v>0</v>
      </c>
    </row>
    <row r="1325" spans="1:11" s="57" customFormat="1" ht="38.25" hidden="1">
      <c r="A1325" s="55" t="s">
        <v>82</v>
      </c>
      <c r="B1325" s="18" t="s">
        <v>493</v>
      </c>
      <c r="C1325" s="24" t="s">
        <v>507</v>
      </c>
      <c r="D1325" s="38" t="s">
        <v>84</v>
      </c>
      <c r="E1325" s="122"/>
      <c r="F1325" s="122"/>
      <c r="G1325" s="123">
        <f t="shared" ref="G1325:J1327" si="427">G1326</f>
        <v>0</v>
      </c>
      <c r="H1325" s="123"/>
      <c r="I1325" s="20">
        <f t="shared" si="425"/>
        <v>0</v>
      </c>
      <c r="J1325" s="123">
        <f t="shared" si="427"/>
        <v>0</v>
      </c>
      <c r="K1325" s="26"/>
    </row>
    <row r="1326" spans="1:11" s="57" customFormat="1" hidden="1">
      <c r="A1326" s="50" t="s">
        <v>122</v>
      </c>
      <c r="B1326" s="18" t="s">
        <v>493</v>
      </c>
      <c r="C1326" s="24" t="s">
        <v>507</v>
      </c>
      <c r="D1326" s="38" t="s">
        <v>84</v>
      </c>
      <c r="E1326" s="122" t="s">
        <v>123</v>
      </c>
      <c r="F1326" s="122"/>
      <c r="G1326" s="123">
        <f t="shared" si="427"/>
        <v>0</v>
      </c>
      <c r="H1326" s="123"/>
      <c r="I1326" s="20">
        <f t="shared" si="425"/>
        <v>0</v>
      </c>
      <c r="J1326" s="123">
        <f t="shared" si="427"/>
        <v>0</v>
      </c>
      <c r="K1326" s="26"/>
    </row>
    <row r="1327" spans="1:11" s="57" customFormat="1" hidden="1">
      <c r="A1327" s="50" t="s">
        <v>161</v>
      </c>
      <c r="B1327" s="18" t="s">
        <v>493</v>
      </c>
      <c r="C1327" s="24" t="s">
        <v>507</v>
      </c>
      <c r="D1327" s="38" t="s">
        <v>84</v>
      </c>
      <c r="E1327" s="122" t="s">
        <v>162</v>
      </c>
      <c r="F1327" s="122"/>
      <c r="G1327" s="123">
        <f t="shared" si="427"/>
        <v>0</v>
      </c>
      <c r="H1327" s="123"/>
      <c r="I1327" s="20">
        <f t="shared" si="425"/>
        <v>0</v>
      </c>
      <c r="J1327" s="123">
        <f t="shared" si="427"/>
        <v>0</v>
      </c>
      <c r="K1327" s="26"/>
    </row>
    <row r="1328" spans="1:11" s="57" customFormat="1" hidden="1">
      <c r="A1328" s="23" t="s">
        <v>16</v>
      </c>
      <c r="B1328" s="18" t="s">
        <v>493</v>
      </c>
      <c r="C1328" s="24" t="s">
        <v>507</v>
      </c>
      <c r="D1328" s="38" t="s">
        <v>84</v>
      </c>
      <c r="E1328" s="122" t="s">
        <v>162</v>
      </c>
      <c r="F1328" s="122" t="s">
        <v>17</v>
      </c>
      <c r="G1328" s="22"/>
      <c r="H1328" s="22"/>
      <c r="I1328" s="20">
        <f t="shared" si="425"/>
        <v>0</v>
      </c>
      <c r="J1328" s="21"/>
      <c r="K1328" s="26"/>
    </row>
    <row r="1329" spans="1:11" s="57" customFormat="1" hidden="1">
      <c r="A1329" s="124" t="s">
        <v>508</v>
      </c>
      <c r="B1329" s="18" t="s">
        <v>493</v>
      </c>
      <c r="C1329" s="24" t="s">
        <v>507</v>
      </c>
      <c r="D1329" s="38" t="s">
        <v>509</v>
      </c>
      <c r="E1329" s="122"/>
      <c r="F1329" s="122"/>
      <c r="G1329" s="123">
        <f t="shared" ref="G1329:K1330" si="428">G1330</f>
        <v>0</v>
      </c>
      <c r="H1329" s="123"/>
      <c r="I1329" s="20">
        <f t="shared" si="425"/>
        <v>0</v>
      </c>
      <c r="J1329" s="123">
        <f t="shared" si="428"/>
        <v>0</v>
      </c>
      <c r="K1329" s="123">
        <f t="shared" si="428"/>
        <v>0</v>
      </c>
    </row>
    <row r="1330" spans="1:11" s="57" customFormat="1" hidden="1">
      <c r="A1330" s="50" t="s">
        <v>122</v>
      </c>
      <c r="B1330" s="18" t="s">
        <v>493</v>
      </c>
      <c r="C1330" s="24" t="s">
        <v>507</v>
      </c>
      <c r="D1330" s="38" t="s">
        <v>509</v>
      </c>
      <c r="E1330" s="122" t="s">
        <v>123</v>
      </c>
      <c r="F1330" s="122"/>
      <c r="G1330" s="123">
        <f t="shared" si="428"/>
        <v>0</v>
      </c>
      <c r="H1330" s="123"/>
      <c r="I1330" s="20">
        <f t="shared" si="425"/>
        <v>0</v>
      </c>
      <c r="J1330" s="123">
        <f t="shared" si="428"/>
        <v>0</v>
      </c>
      <c r="K1330" s="123">
        <f t="shared" si="428"/>
        <v>0</v>
      </c>
    </row>
    <row r="1331" spans="1:11" s="57" customFormat="1" hidden="1">
      <c r="A1331" s="50" t="s">
        <v>161</v>
      </c>
      <c r="B1331" s="18" t="s">
        <v>493</v>
      </c>
      <c r="C1331" s="24" t="s">
        <v>507</v>
      </c>
      <c r="D1331" s="38" t="s">
        <v>509</v>
      </c>
      <c r="E1331" s="122" t="s">
        <v>162</v>
      </c>
      <c r="F1331" s="122"/>
      <c r="G1331" s="123">
        <f t="shared" ref="G1331:K1331" si="429">G1332+G1333</f>
        <v>0</v>
      </c>
      <c r="H1331" s="123"/>
      <c r="I1331" s="20">
        <f t="shared" si="425"/>
        <v>0</v>
      </c>
      <c r="J1331" s="123">
        <f t="shared" si="429"/>
        <v>0</v>
      </c>
      <c r="K1331" s="123">
        <f t="shared" si="429"/>
        <v>0</v>
      </c>
    </row>
    <row r="1332" spans="1:11" s="57" customFormat="1" hidden="1">
      <c r="A1332" s="23" t="s">
        <v>16</v>
      </c>
      <c r="B1332" s="18" t="s">
        <v>493</v>
      </c>
      <c r="C1332" s="24" t="s">
        <v>507</v>
      </c>
      <c r="D1332" s="38" t="s">
        <v>509</v>
      </c>
      <c r="E1332" s="122" t="s">
        <v>162</v>
      </c>
      <c r="F1332" s="122" t="s">
        <v>17</v>
      </c>
      <c r="G1332" s="22"/>
      <c r="H1332" s="22"/>
      <c r="I1332" s="20">
        <f t="shared" si="425"/>
        <v>0</v>
      </c>
      <c r="J1332" s="22"/>
      <c r="K1332" s="26"/>
    </row>
    <row r="1333" spans="1:11" s="57" customFormat="1" hidden="1">
      <c r="A1333" s="23" t="s">
        <v>18</v>
      </c>
      <c r="B1333" s="18" t="s">
        <v>493</v>
      </c>
      <c r="C1333" s="24" t="s">
        <v>507</v>
      </c>
      <c r="D1333" s="38" t="s">
        <v>509</v>
      </c>
      <c r="E1333" s="122" t="s">
        <v>162</v>
      </c>
      <c r="F1333" s="122" t="s">
        <v>10</v>
      </c>
      <c r="G1333" s="21"/>
      <c r="H1333" s="21"/>
      <c r="I1333" s="20">
        <f t="shared" si="425"/>
        <v>0</v>
      </c>
      <c r="J1333" s="21"/>
      <c r="K1333" s="26"/>
    </row>
    <row r="1334" spans="1:11" s="57" customFormat="1">
      <c r="A1334" s="124" t="s">
        <v>508</v>
      </c>
      <c r="B1334" s="171" t="s">
        <v>493</v>
      </c>
      <c r="C1334" s="171" t="s">
        <v>507</v>
      </c>
      <c r="D1334" s="173" t="s">
        <v>509</v>
      </c>
      <c r="E1334" s="167"/>
      <c r="F1334" s="167"/>
      <c r="G1334" s="196">
        <f t="shared" ref="G1334:H1336" si="430">G1335</f>
        <v>0</v>
      </c>
      <c r="H1334" s="196">
        <f t="shared" si="430"/>
        <v>400</v>
      </c>
      <c r="I1334" s="12">
        <f t="shared" si="425"/>
        <v>400</v>
      </c>
      <c r="J1334" s="21"/>
      <c r="K1334" s="26"/>
    </row>
    <row r="1335" spans="1:11" s="57" customFormat="1" ht="16.5" customHeight="1">
      <c r="A1335" s="165" t="s">
        <v>122</v>
      </c>
      <c r="B1335" s="167" t="s">
        <v>493</v>
      </c>
      <c r="C1335" s="167" t="s">
        <v>507</v>
      </c>
      <c r="D1335" s="144" t="s">
        <v>509</v>
      </c>
      <c r="E1335" s="167" t="s">
        <v>123</v>
      </c>
      <c r="F1335" s="167"/>
      <c r="G1335" s="129">
        <f t="shared" si="430"/>
        <v>0</v>
      </c>
      <c r="H1335" s="129">
        <f t="shared" si="430"/>
        <v>400</v>
      </c>
      <c r="I1335" s="20">
        <f t="shared" si="425"/>
        <v>400</v>
      </c>
      <c r="J1335" s="21"/>
      <c r="K1335" s="26"/>
    </row>
    <row r="1336" spans="1:11" s="57" customFormat="1">
      <c r="A1336" s="165" t="s">
        <v>161</v>
      </c>
      <c r="B1336" s="167" t="s">
        <v>493</v>
      </c>
      <c r="C1336" s="167" t="s">
        <v>507</v>
      </c>
      <c r="D1336" s="144" t="s">
        <v>509</v>
      </c>
      <c r="E1336" s="167" t="s">
        <v>162</v>
      </c>
      <c r="F1336" s="167"/>
      <c r="G1336" s="160">
        <f t="shared" si="430"/>
        <v>0</v>
      </c>
      <c r="H1336" s="160">
        <f t="shared" si="430"/>
        <v>400</v>
      </c>
      <c r="I1336" s="20">
        <f t="shared" si="425"/>
        <v>400</v>
      </c>
      <c r="J1336" s="21"/>
      <c r="K1336" s="26"/>
    </row>
    <row r="1337" spans="1:11" s="57" customFormat="1">
      <c r="A1337" s="127" t="s">
        <v>278</v>
      </c>
      <c r="B1337" s="167" t="s">
        <v>493</v>
      </c>
      <c r="C1337" s="167" t="s">
        <v>507</v>
      </c>
      <c r="D1337" s="144" t="s">
        <v>509</v>
      </c>
      <c r="E1337" s="167" t="s">
        <v>162</v>
      </c>
      <c r="F1337" s="167" t="s">
        <v>17</v>
      </c>
      <c r="G1337" s="160"/>
      <c r="H1337" s="22">
        <v>400</v>
      </c>
      <c r="I1337" s="20">
        <f t="shared" si="425"/>
        <v>400</v>
      </c>
      <c r="J1337" s="21"/>
      <c r="K1337" s="26"/>
    </row>
    <row r="1338" spans="1:11" ht="14.25" customHeight="1">
      <c r="A1338" s="84" t="s">
        <v>510</v>
      </c>
      <c r="B1338" s="125" t="s">
        <v>511</v>
      </c>
      <c r="C1338" s="122" t="s">
        <v>512</v>
      </c>
      <c r="D1338" s="122"/>
      <c r="E1338" s="122"/>
      <c r="F1338" s="122"/>
      <c r="G1338" s="123">
        <f t="shared" ref="G1338:K1344" si="431">G1339</f>
        <v>0</v>
      </c>
      <c r="H1338" s="123"/>
      <c r="I1338" s="20">
        <f t="shared" ref="I1338:I1345" si="432">G1338+H1338</f>
        <v>0</v>
      </c>
      <c r="J1338" s="123">
        <f t="shared" si="431"/>
        <v>2946.6</v>
      </c>
      <c r="K1338" s="123">
        <f t="shared" si="431"/>
        <v>6104.7</v>
      </c>
    </row>
    <row r="1339" spans="1:11">
      <c r="A1339" s="13" t="s">
        <v>278</v>
      </c>
      <c r="B1339" s="125" t="s">
        <v>511</v>
      </c>
      <c r="C1339" s="122" t="s">
        <v>512</v>
      </c>
      <c r="D1339" s="122"/>
      <c r="E1339" s="122"/>
      <c r="F1339" s="122" t="s">
        <v>17</v>
      </c>
      <c r="G1339" s="123">
        <f t="shared" si="431"/>
        <v>0</v>
      </c>
      <c r="H1339" s="123"/>
      <c r="I1339" s="20">
        <f t="shared" si="432"/>
        <v>0</v>
      </c>
      <c r="J1339" s="123">
        <f t="shared" si="431"/>
        <v>2946.6</v>
      </c>
      <c r="K1339" s="123">
        <f t="shared" si="431"/>
        <v>6104.7</v>
      </c>
    </row>
    <row r="1340" spans="1:11">
      <c r="A1340" s="21" t="s">
        <v>513</v>
      </c>
      <c r="B1340" s="125" t="s">
        <v>511</v>
      </c>
      <c r="C1340" s="122" t="s">
        <v>512</v>
      </c>
      <c r="D1340" s="122"/>
      <c r="E1340" s="122"/>
      <c r="F1340" s="122"/>
      <c r="G1340" s="123">
        <f t="shared" si="431"/>
        <v>0</v>
      </c>
      <c r="H1340" s="123"/>
      <c r="I1340" s="20">
        <f t="shared" si="432"/>
        <v>0</v>
      </c>
      <c r="J1340" s="123">
        <f t="shared" si="431"/>
        <v>2946.6</v>
      </c>
      <c r="K1340" s="123">
        <f t="shared" si="431"/>
        <v>6104.7</v>
      </c>
    </row>
    <row r="1341" spans="1:11" ht="26.25" customHeight="1">
      <c r="A1341" s="17" t="s">
        <v>25</v>
      </c>
      <c r="B1341" s="125" t="s">
        <v>511</v>
      </c>
      <c r="C1341" s="122" t="s">
        <v>512</v>
      </c>
      <c r="D1341" s="122" t="s">
        <v>26</v>
      </c>
      <c r="E1341" s="122"/>
      <c r="F1341" s="122"/>
      <c r="G1341" s="123">
        <f t="shared" si="431"/>
        <v>0</v>
      </c>
      <c r="H1341" s="123"/>
      <c r="I1341" s="20">
        <f t="shared" si="432"/>
        <v>0</v>
      </c>
      <c r="J1341" s="123">
        <f t="shared" si="431"/>
        <v>2946.6</v>
      </c>
      <c r="K1341" s="123">
        <f t="shared" si="431"/>
        <v>6104.7</v>
      </c>
    </row>
    <row r="1342" spans="1:11">
      <c r="A1342" s="21" t="s">
        <v>513</v>
      </c>
      <c r="B1342" s="125" t="s">
        <v>511</v>
      </c>
      <c r="C1342" s="122" t="s">
        <v>512</v>
      </c>
      <c r="D1342" s="126">
        <v>6500099990</v>
      </c>
      <c r="E1342" s="122"/>
      <c r="F1342" s="122"/>
      <c r="G1342" s="123">
        <f t="shared" si="431"/>
        <v>0</v>
      </c>
      <c r="H1342" s="123"/>
      <c r="I1342" s="20">
        <f t="shared" si="432"/>
        <v>0</v>
      </c>
      <c r="J1342" s="123">
        <f t="shared" si="431"/>
        <v>2946.6</v>
      </c>
      <c r="K1342" s="123">
        <f t="shared" si="431"/>
        <v>6104.7</v>
      </c>
    </row>
    <row r="1343" spans="1:11">
      <c r="A1343" s="21" t="s">
        <v>56</v>
      </c>
      <c r="B1343" s="125" t="s">
        <v>511</v>
      </c>
      <c r="C1343" s="122" t="s">
        <v>512</v>
      </c>
      <c r="D1343" s="126">
        <v>6500099990</v>
      </c>
      <c r="E1343" s="122" t="s">
        <v>57</v>
      </c>
      <c r="F1343" s="122"/>
      <c r="G1343" s="123">
        <f t="shared" si="431"/>
        <v>0</v>
      </c>
      <c r="H1343" s="123"/>
      <c r="I1343" s="20">
        <f t="shared" si="432"/>
        <v>0</v>
      </c>
      <c r="J1343" s="123">
        <f t="shared" si="431"/>
        <v>2946.6</v>
      </c>
      <c r="K1343" s="123">
        <f t="shared" si="431"/>
        <v>6104.7</v>
      </c>
    </row>
    <row r="1344" spans="1:11">
      <c r="A1344" s="127" t="s">
        <v>65</v>
      </c>
      <c r="B1344" s="125" t="s">
        <v>511</v>
      </c>
      <c r="C1344" s="122" t="s">
        <v>512</v>
      </c>
      <c r="D1344" s="126">
        <v>6500099990</v>
      </c>
      <c r="E1344" s="122" t="s">
        <v>66</v>
      </c>
      <c r="F1344" s="122"/>
      <c r="G1344" s="123">
        <f t="shared" si="431"/>
        <v>0</v>
      </c>
      <c r="H1344" s="123"/>
      <c r="I1344" s="20">
        <f t="shared" si="432"/>
        <v>0</v>
      </c>
      <c r="J1344" s="123">
        <f t="shared" si="431"/>
        <v>2946.6</v>
      </c>
      <c r="K1344" s="123">
        <f t="shared" si="431"/>
        <v>6104.7</v>
      </c>
    </row>
    <row r="1345" spans="1:11">
      <c r="A1345" s="127" t="s">
        <v>278</v>
      </c>
      <c r="B1345" s="125" t="s">
        <v>511</v>
      </c>
      <c r="C1345" s="122" t="s">
        <v>512</v>
      </c>
      <c r="D1345" s="126">
        <v>6500099990</v>
      </c>
      <c r="E1345" s="122" t="s">
        <v>66</v>
      </c>
      <c r="F1345" s="122" t="s">
        <v>17</v>
      </c>
      <c r="G1345" s="22">
        <v>0</v>
      </c>
      <c r="H1345" s="22"/>
      <c r="I1345" s="20">
        <f t="shared" si="432"/>
        <v>0</v>
      </c>
      <c r="J1345" s="22">
        <v>2946.6</v>
      </c>
      <c r="K1345" s="22">
        <v>6104.7</v>
      </c>
    </row>
    <row r="1346" spans="1:11" ht="15" hidden="1" customHeight="1">
      <c r="A1346" s="127" t="s">
        <v>514</v>
      </c>
      <c r="B1346" s="125" t="s">
        <v>515</v>
      </c>
      <c r="C1346" s="122" t="s">
        <v>515</v>
      </c>
      <c r="D1346" s="122" t="s">
        <v>516</v>
      </c>
      <c r="E1346" s="122" t="s">
        <v>64</v>
      </c>
      <c r="F1346" s="122" t="s">
        <v>517</v>
      </c>
      <c r="G1346" s="22"/>
      <c r="H1346" s="22"/>
      <c r="I1346" s="22"/>
      <c r="J1346" s="22"/>
      <c r="K1346" s="19">
        <v>-3612</v>
      </c>
    </row>
  </sheetData>
  <mergeCells count="23">
    <mergeCell ref="A12:K12"/>
    <mergeCell ref="A14:K14"/>
    <mergeCell ref="A16:A18"/>
    <mergeCell ref="B16:B18"/>
    <mergeCell ref="C16:C18"/>
    <mergeCell ref="D16:D18"/>
    <mergeCell ref="E16:E18"/>
    <mergeCell ref="F16:F18"/>
    <mergeCell ref="G16:K16"/>
    <mergeCell ref="J17:J18"/>
    <mergeCell ref="K17:K18"/>
    <mergeCell ref="G17:I17"/>
    <mergeCell ref="D11:K11"/>
    <mergeCell ref="A6:K6"/>
    <mergeCell ref="A7:K7"/>
    <mergeCell ref="A8:K8"/>
    <mergeCell ref="A9:K9"/>
    <mergeCell ref="A10:K10"/>
    <mergeCell ref="A1:K1"/>
    <mergeCell ref="A2:K2"/>
    <mergeCell ref="A3:K3"/>
    <mergeCell ref="A4:K4"/>
    <mergeCell ref="A5:K5"/>
  </mergeCells>
  <pageMargins left="0" right="0" top="0" bottom="0" header="0.51181102362204722" footer="0.51181102362204722"/>
  <pageSetup paperSize="9" scale="8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чт 2024-2026гг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revision>5</cp:revision>
  <cp:lastPrinted>2024-03-02T10:08:57Z</cp:lastPrinted>
  <dcterms:created xsi:type="dcterms:W3CDTF">2014-11-11T10:44:13Z</dcterms:created>
  <dcterms:modified xsi:type="dcterms:W3CDTF">2024-03-11T12:09:40Z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