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Бюджет 2025-2027 1 чтение" sheetId="107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E75" i="107"/>
  <c r="E46" l="1"/>
  <c r="F46"/>
  <c r="G46"/>
  <c r="F57"/>
  <c r="E62"/>
  <c r="F62"/>
  <c r="G62"/>
  <c r="E78"/>
  <c r="F78"/>
  <c r="G78"/>
  <c r="E81"/>
  <c r="F81"/>
  <c r="G81"/>
  <c r="E87"/>
  <c r="G88" l="1"/>
  <c r="G87" s="1"/>
  <c r="F88"/>
  <c r="F87" s="1"/>
  <c r="E58" l="1"/>
  <c r="G69" l="1"/>
  <c r="F42"/>
  <c r="F76"/>
  <c r="G76"/>
  <c r="G73" s="1"/>
  <c r="E77"/>
  <c r="F77"/>
  <c r="G42"/>
  <c r="E72"/>
  <c r="E69"/>
  <c r="G45" l="1"/>
  <c r="G37" s="1"/>
  <c r="F73"/>
  <c r="F69"/>
  <c r="F45"/>
  <c r="F37" s="1"/>
  <c r="E54"/>
  <c r="E50" s="1"/>
  <c r="E65"/>
  <c r="E66"/>
  <c r="E67"/>
  <c r="G49"/>
  <c r="G48" s="1"/>
  <c r="E59"/>
  <c r="E49"/>
  <c r="E48" s="1"/>
  <c r="F67"/>
  <c r="F54"/>
  <c r="F50" s="1"/>
  <c r="E76"/>
  <c r="E73" s="1"/>
  <c r="G66"/>
  <c r="F66"/>
  <c r="E60"/>
  <c r="G67"/>
  <c r="F49"/>
  <c r="F48" s="1"/>
  <c r="F65"/>
  <c r="F64" s="1"/>
  <c r="G60"/>
  <c r="G56" s="1"/>
  <c r="G65"/>
  <c r="G64" s="1"/>
  <c r="E64" l="1"/>
  <c r="E56"/>
  <c r="F60"/>
  <c r="F56" s="1"/>
  <c r="G71"/>
  <c r="G70" s="1"/>
  <c r="F71"/>
  <c r="F70" s="1"/>
  <c r="F36" s="1"/>
  <c r="E71"/>
  <c r="E70" s="1"/>
  <c r="G54" l="1"/>
  <c r="G50" s="1"/>
  <c r="G36" s="1"/>
  <c r="E45"/>
  <c r="E37" s="1"/>
  <c r="E36" s="1"/>
</calcChain>
</file>

<file path=xl/sharedStrings.xml><?xml version="1.0" encoding="utf-8"?>
<sst xmlns="http://schemas.openxmlformats.org/spreadsheetml/2006/main" count="162" uniqueCount="114">
  <si>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</si>
  <si>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</si>
  <si>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</si>
  <si>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</si>
  <si>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</si>
  <si>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</si>
  <si>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</si>
  <si>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</si>
  <si>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</si>
  <si>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</si>
  <si>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</si>
  <si>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</si>
  <si>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</si>
  <si>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</si>
  <si>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</si>
  <si>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</si>
  <si>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</si>
  <si>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</si>
  <si>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</si>
  <si>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</si>
  <si>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</si>
  <si>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</si>
  <si>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</si>
  <si>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</si>
  <si>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</si>
  <si>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</si>
  <si>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</si>
  <si>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</si>
  <si>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</si>
  <si>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</si>
  <si>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</si>
  <si>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</si>
  <si>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</si>
  <si>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</si>
  <si>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</si>
  <si>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</si>
  <si>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</si>
  <si>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</si>
  <si>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</si>
  <si>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</si>
  <si>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</si>
  <si>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</si>
  <si>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</si>
  <si>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</si>
  <si>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</si>
  <si>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</si>
  <si>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</si>
  <si>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</si>
  <si>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</si>
  <si>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</si>
  <si>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</si>
  <si>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</si>
  <si>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</si>
  <si>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</si>
  <si>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</si>
  <si>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</si>
  <si>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</si>
  <si>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</si>
  <si>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</si>
  <si>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</si>
  <si>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</si>
  <si>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</si>
  <si>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</si>
  <si>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</si>
  <si>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</si>
  <si>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</si>
  <si>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</si>
  <si>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</si>
  <si>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</si>
  <si>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</si>
  <si>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</si>
  <si>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</si>
  <si>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</si>
  <si>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</si>
  <si>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</si>
  <si>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</si>
  <si>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</si>
  <si>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</si>
  <si>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</si>
  <si>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</si>
  <si>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</si>
  <si>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</si>
  <si>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</si>
  <si>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</si>
  <si>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</si>
  <si>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</si>
  <si>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</si>
  <si>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</si>
  <si>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</si>
  <si>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</si>
  <si>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</si>
  <si>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</si>
  <si>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</si>
  <si>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</si>
  <si>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</si>
  <si>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</si>
  <si>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</si>
  <si>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</si>
  <si>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</si>
  <si>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</si>
  <si>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</si>
  <si>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</si>
  <si>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</si>
  <si>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</si>
  <si>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</si>
  <si>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Прогноз</t>
  </si>
  <si>
    <t xml:space="preserve">Распределение расходов бюджета Троснянского муниципального района на 2024 год и плановый период 2025 и 2026 годов по разделам и подразделам функциональной классификации расходов </t>
  </si>
  <si>
    <t>Другие вопросы в области жилищно-коммунального хозяйства</t>
  </si>
  <si>
    <t>0505</t>
  </si>
  <si>
    <t>2025год</t>
  </si>
  <si>
    <t>2026 год</t>
  </si>
  <si>
    <t>2027 год</t>
  </si>
  <si>
    <t xml:space="preserve">                                                                                        от "_____" декабря 2024 года № ___</t>
  </si>
  <si>
    <t xml:space="preserve">                                                         на 2025 год и на плановый период 2026-2027 годов"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</si>
</sst>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2" fillId="0" borderId="3" xfId="0" applyFont="1" applyBorder="1" applyAlignment="1">
      <alignment horizontal="center" vertical="top" wrapText="1"/>
    </xf>
    <xf numFmtId="0" fontId="11" fillId="0" borderId="0" xfId="0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91;&#1085;&#1082;&#1094;&#1080;&#1086;&#1085;&#1072;&#1083;&#1100;&#1085;&#1072;&#1103;%202025-2027%20&#1075;&#1075;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5 1 чтение"/>
    </sheetNames>
    <sheetDataSet>
      <sheetData sheetId="0">
        <row r="61">
          <cell r="H61">
            <v>4368.5</v>
          </cell>
          <cell r="I61">
            <v>4368.5</v>
          </cell>
        </row>
        <row r="97">
          <cell r="G97">
            <v>10342.73</v>
          </cell>
          <cell r="H97">
            <v>8746.43</v>
          </cell>
          <cell r="I97">
            <v>8172.4299999999994</v>
          </cell>
        </row>
        <row r="296">
          <cell r="G296">
            <v>2580.1999999999998</v>
          </cell>
          <cell r="H296">
            <v>2302.5</v>
          </cell>
          <cell r="I296">
            <v>2130</v>
          </cell>
        </row>
        <row r="360">
          <cell r="G360">
            <v>20373.800000000003</v>
          </cell>
          <cell r="H360">
            <v>20692.5</v>
          </cell>
          <cell r="I360">
            <v>21176.9</v>
          </cell>
        </row>
        <row r="458">
          <cell r="G458">
            <v>446.7</v>
          </cell>
        </row>
        <row r="464">
          <cell r="G464">
            <v>90</v>
          </cell>
        </row>
        <row r="492">
          <cell r="G492">
            <v>1593.6</v>
          </cell>
          <cell r="H492">
            <v>1229.5</v>
          </cell>
          <cell r="I492">
            <v>1529.4</v>
          </cell>
        </row>
        <row r="565">
          <cell r="G565">
            <v>13120.2</v>
          </cell>
          <cell r="H565">
            <v>12902.3</v>
          </cell>
          <cell r="I565">
            <v>12661.3</v>
          </cell>
        </row>
        <row r="620">
          <cell r="G620">
            <v>126167.29999999999</v>
          </cell>
          <cell r="H620">
            <v>113979.59999999999</v>
          </cell>
          <cell r="I620">
            <v>114015.49999999999</v>
          </cell>
        </row>
        <row r="808">
          <cell r="G808">
            <v>11966.4</v>
          </cell>
          <cell r="H808">
            <v>10653.5</v>
          </cell>
          <cell r="I808">
            <v>10337.9</v>
          </cell>
        </row>
        <row r="891">
          <cell r="G891">
            <v>1773.2</v>
          </cell>
          <cell r="H891">
            <v>1585.4</v>
          </cell>
          <cell r="I891">
            <v>1012.4</v>
          </cell>
        </row>
        <row r="952">
          <cell r="G952">
            <v>4883.3999999999996</v>
          </cell>
          <cell r="H952">
            <v>4883.3999999999996</v>
          </cell>
          <cell r="I952">
            <v>4883.3999999999996</v>
          </cell>
        </row>
        <row r="978">
          <cell r="G978">
            <v>7257.5</v>
          </cell>
          <cell r="H978">
            <v>7392.3</v>
          </cell>
          <cell r="I978">
            <v>6375.8</v>
          </cell>
        </row>
        <row r="1089">
          <cell r="G1089">
            <v>1050</v>
          </cell>
        </row>
        <row r="1111">
          <cell r="G1111">
            <v>131.5</v>
          </cell>
        </row>
        <row r="1151">
          <cell r="G1151">
            <v>12292</v>
          </cell>
          <cell r="H1151">
            <v>10930.699999999999</v>
          </cell>
          <cell r="I1151">
            <v>10930.699999999999</v>
          </cell>
        </row>
        <row r="1203">
          <cell r="G1203">
            <v>1076.7</v>
          </cell>
          <cell r="H1203">
            <v>1076.7</v>
          </cell>
        </row>
        <row r="1329">
          <cell r="H1329">
            <v>3679.6</v>
          </cell>
          <cell r="I1329">
            <v>7213.8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abSelected="1" topLeftCell="A55" zoomScaleNormal="100" zoomScaleSheetLayoutView="100" workbookViewId="0">
      <selection activeCell="L41" sqref="L41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7" width="13.85546875" customWidth="1"/>
  </cols>
  <sheetData>
    <row r="1" spans="1:7" hidden="1"/>
    <row r="2" spans="1:7" hidden="1">
      <c r="B2" s="70"/>
      <c r="C2" s="70"/>
      <c r="D2" s="70"/>
      <c r="E2" s="70"/>
      <c r="F2" s="70"/>
      <c r="G2" s="70"/>
    </row>
    <row r="3" spans="1:7" hidden="1">
      <c r="B3" s="70"/>
      <c r="C3" s="70"/>
      <c r="D3" s="70"/>
      <c r="E3" s="70"/>
      <c r="F3" s="70"/>
      <c r="G3" s="70"/>
    </row>
    <row r="4" spans="1:7" hidden="1">
      <c r="B4" s="70"/>
      <c r="C4" s="70"/>
      <c r="D4" s="70"/>
      <c r="E4" s="70"/>
      <c r="F4" s="70"/>
      <c r="G4" s="70"/>
    </row>
    <row r="5" spans="1:7" hidden="1">
      <c r="B5" s="70"/>
      <c r="C5" s="70"/>
      <c r="D5" s="70"/>
      <c r="E5" s="70"/>
      <c r="F5" s="70"/>
      <c r="G5" s="70"/>
    </row>
    <row r="6" spans="1:7" hidden="1">
      <c r="B6" s="70"/>
      <c r="C6" s="70"/>
      <c r="D6" s="70"/>
      <c r="E6" s="70"/>
      <c r="F6" s="70"/>
      <c r="G6" s="70"/>
    </row>
    <row r="7" spans="1:7" hidden="1"/>
    <row r="8" spans="1:7" hidden="1"/>
    <row r="9" spans="1:7" hidden="1"/>
    <row r="11" spans="1:7">
      <c r="A11" s="1"/>
      <c r="B11" s="69" t="s">
        <v>93</v>
      </c>
      <c r="C11" s="69"/>
      <c r="D11" s="69"/>
      <c r="E11" s="69"/>
      <c r="F11" s="69"/>
      <c r="G11" s="69"/>
    </row>
    <row r="12" spans="1:7">
      <c r="A12" s="1"/>
      <c r="B12" s="64" t="s">
        <v>95</v>
      </c>
      <c r="C12" s="64"/>
      <c r="D12" s="64"/>
      <c r="E12" s="64"/>
      <c r="F12" s="64"/>
      <c r="G12" s="64"/>
    </row>
    <row r="13" spans="1:7">
      <c r="A13" s="1"/>
      <c r="B13" s="64" t="s">
        <v>94</v>
      </c>
      <c r="C13" s="64"/>
      <c r="D13" s="64"/>
      <c r="E13" s="64"/>
      <c r="F13" s="64"/>
      <c r="G13" s="64"/>
    </row>
    <row r="14" spans="1:7">
      <c r="A14" s="1"/>
      <c r="B14" s="65" t="s">
        <v>112</v>
      </c>
      <c r="C14" s="65"/>
      <c r="D14" s="65"/>
      <c r="E14" s="65"/>
      <c r="F14" s="65"/>
      <c r="G14" s="65"/>
    </row>
    <row r="15" spans="1:7">
      <c r="A15" s="1"/>
      <c r="B15" s="65" t="s">
        <v>101</v>
      </c>
      <c r="C15" s="65"/>
      <c r="D15" s="65"/>
      <c r="E15" s="65"/>
      <c r="F15" s="65"/>
      <c r="G15" s="65"/>
    </row>
    <row r="16" spans="1:7">
      <c r="A16" s="1"/>
      <c r="B16" s="65" t="s">
        <v>102</v>
      </c>
      <c r="C16" s="65"/>
      <c r="D16" s="65"/>
      <c r="E16" s="65"/>
      <c r="F16" s="65"/>
      <c r="G16" s="65"/>
    </row>
    <row r="17" spans="1:7">
      <c r="A17" s="1"/>
      <c r="B17" s="65" t="s">
        <v>113</v>
      </c>
      <c r="C17" s="65"/>
      <c r="D17" s="65"/>
      <c r="E17" s="65"/>
      <c r="F17" s="65"/>
      <c r="G17" s="65"/>
    </row>
    <row r="18" spans="1:7">
      <c r="A18" s="1"/>
      <c r="B18" s="1"/>
      <c r="C18" s="46"/>
      <c r="D18" s="46"/>
      <c r="E18" s="46"/>
      <c r="F18" s="46"/>
    </row>
    <row r="19" spans="1:7" ht="42" customHeight="1">
      <c r="A19" s="1"/>
      <c r="B19" s="66" t="s">
        <v>106</v>
      </c>
      <c r="C19" s="66"/>
      <c r="D19" s="66"/>
      <c r="E19" s="66"/>
      <c r="F19" s="66"/>
      <c r="G19" s="66"/>
    </row>
    <row r="20" spans="1:7" hidden="1">
      <c r="A20" s="1"/>
      <c r="B20" s="49"/>
      <c r="C20" s="49"/>
      <c r="D20" s="49"/>
      <c r="E20" s="49"/>
      <c r="F20" s="49"/>
    </row>
    <row r="21" spans="1:7" hidden="1">
      <c r="A21" s="1"/>
      <c r="B21" s="3"/>
      <c r="C21" s="3"/>
      <c r="D21" s="3"/>
      <c r="E21" s="3"/>
      <c r="F21" s="3"/>
    </row>
    <row r="22" spans="1:7">
      <c r="A22" s="1"/>
      <c r="B22" s="3"/>
      <c r="C22" s="3"/>
      <c r="D22" s="3"/>
      <c r="E22" s="3"/>
      <c r="F22" s="3"/>
    </row>
    <row r="23" spans="1:7" hidden="1">
      <c r="A23" s="1"/>
      <c r="B23" s="67"/>
      <c r="C23" s="67"/>
      <c r="D23" s="67"/>
      <c r="E23" s="67"/>
      <c r="F23" s="67"/>
    </row>
    <row r="24" spans="1:7" hidden="1">
      <c r="A24" s="1"/>
      <c r="B24" s="68"/>
      <c r="C24" s="68"/>
      <c r="D24" s="68"/>
      <c r="E24" s="68"/>
      <c r="F24" s="68"/>
    </row>
    <row r="25" spans="1:7" hidden="1">
      <c r="A25" s="1"/>
      <c r="B25" s="53"/>
      <c r="C25" s="53"/>
      <c r="D25" s="53"/>
      <c r="E25" s="53"/>
      <c r="F25" s="53"/>
    </row>
    <row r="26" spans="1:7" hidden="1">
      <c r="A26" s="1"/>
      <c r="B26" s="53"/>
      <c r="C26" s="53"/>
      <c r="D26" s="53"/>
      <c r="E26" s="53"/>
      <c r="F26" s="53"/>
    </row>
    <row r="27" spans="1:7" hidden="1">
      <c r="A27" s="1"/>
      <c r="B27" s="53"/>
      <c r="C27" s="53"/>
      <c r="D27" s="53"/>
      <c r="E27" s="53"/>
      <c r="F27" s="53"/>
    </row>
    <row r="28" spans="1:7" hidden="1">
      <c r="A28" s="1"/>
      <c r="B28" s="53"/>
      <c r="C28" s="53"/>
      <c r="D28" s="53"/>
      <c r="E28" s="53"/>
      <c r="F28" s="53"/>
    </row>
    <row r="29" spans="1:7" hidden="1">
      <c r="A29" s="1"/>
      <c r="B29" s="53"/>
      <c r="C29" s="53"/>
      <c r="D29" s="53"/>
      <c r="E29" s="53"/>
      <c r="F29" s="53"/>
    </row>
    <row r="30" spans="1:7" hidden="1">
      <c r="A30" s="1"/>
      <c r="B30" s="54"/>
      <c r="C30" s="54"/>
      <c r="D30" s="54"/>
      <c r="E30" s="54"/>
      <c r="F30" s="54"/>
    </row>
    <row r="31" spans="1:7" hidden="1">
      <c r="A31" s="1"/>
      <c r="B31" s="55"/>
      <c r="C31" s="55"/>
      <c r="D31" s="55"/>
      <c r="E31" s="56"/>
      <c r="F31" s="56"/>
    </row>
    <row r="32" spans="1:7" ht="12.75" customHeight="1">
      <c r="A32" s="1"/>
      <c r="B32" s="57" t="s">
        <v>88</v>
      </c>
      <c r="C32" s="57" t="s">
        <v>0</v>
      </c>
      <c r="D32" s="58" t="s">
        <v>1</v>
      </c>
      <c r="E32" s="57" t="s">
        <v>96</v>
      </c>
      <c r="F32" s="57"/>
      <c r="G32" s="57"/>
    </row>
    <row r="33" spans="1:7" ht="3.75" customHeight="1">
      <c r="A33" s="1"/>
      <c r="B33" s="57"/>
      <c r="C33" s="57"/>
      <c r="D33" s="59"/>
      <c r="E33" s="57"/>
      <c r="F33" s="57"/>
      <c r="G33" s="57"/>
    </row>
    <row r="34" spans="1:7" ht="16.5" customHeight="1">
      <c r="A34" s="1"/>
      <c r="B34" s="57"/>
      <c r="C34" s="57"/>
      <c r="D34" s="59"/>
      <c r="E34" s="61" t="s">
        <v>105</v>
      </c>
      <c r="F34" s="62"/>
      <c r="G34" s="63"/>
    </row>
    <row r="35" spans="1:7" ht="24" customHeight="1">
      <c r="A35" s="1"/>
      <c r="B35" s="57"/>
      <c r="C35" s="57"/>
      <c r="D35" s="60"/>
      <c r="E35" s="51" t="s">
        <v>109</v>
      </c>
      <c r="F35" s="51" t="s">
        <v>110</v>
      </c>
      <c r="G35" s="43" t="s">
        <v>111</v>
      </c>
    </row>
    <row r="36" spans="1:7" ht="14.25" customHeight="1">
      <c r="A36" s="1"/>
      <c r="B36" s="9" t="s">
        <v>51</v>
      </c>
      <c r="C36" s="34"/>
      <c r="D36" s="34"/>
      <c r="E36" s="10">
        <f>E37+E46+E48+E50+E56+E62+E64+E70+E73+E78+E81+E87</f>
        <v>244426.23</v>
      </c>
      <c r="F36" s="10">
        <f t="shared" ref="F36:G36" si="0">F37+F46+F48+F50+F56+F62+F64+F70+F73+F78+F81+F87</f>
        <v>229645.93</v>
      </c>
      <c r="G36" s="10">
        <f t="shared" si="0"/>
        <v>230419.33</v>
      </c>
    </row>
    <row r="37" spans="1:7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28778.73</v>
      </c>
      <c r="F37" s="10">
        <f t="shared" ref="F37:G37" si="1">F38+F39+F40+F41+F42+F45+F44+F43</f>
        <v>26797.43</v>
      </c>
      <c r="G37" s="10">
        <f t="shared" si="1"/>
        <v>26223.43</v>
      </c>
    </row>
    <row r="38" spans="1:7" ht="34.5" customHeight="1">
      <c r="A38" s="2"/>
      <c r="B38" s="13" t="s">
        <v>15</v>
      </c>
      <c r="C38" s="36" t="s">
        <v>25</v>
      </c>
      <c r="D38" s="37" t="s">
        <v>26</v>
      </c>
      <c r="E38" s="14">
        <v>1446</v>
      </c>
      <c r="F38" s="14">
        <v>1446</v>
      </c>
      <c r="G38" s="18">
        <v>1446</v>
      </c>
    </row>
    <row r="39" spans="1:7" ht="60" hidden="1">
      <c r="A39" s="2"/>
      <c r="B39" s="13" t="s">
        <v>16</v>
      </c>
      <c r="C39" s="36" t="s">
        <v>25</v>
      </c>
      <c r="D39" s="37" t="s">
        <v>27</v>
      </c>
      <c r="E39" s="47"/>
      <c r="F39" s="4"/>
      <c r="G39" s="4"/>
    </row>
    <row r="40" spans="1:7" ht="68.25" customHeight="1">
      <c r="A40" s="1"/>
      <c r="B40" s="13" t="s">
        <v>17</v>
      </c>
      <c r="C40" s="36" t="s">
        <v>25</v>
      </c>
      <c r="D40" s="36" t="s">
        <v>29</v>
      </c>
      <c r="E40" s="47">
        <v>11800</v>
      </c>
      <c r="F40" s="4">
        <v>11800</v>
      </c>
      <c r="G40" s="4">
        <v>11800</v>
      </c>
    </row>
    <row r="41" spans="1:7">
      <c r="A41" s="1"/>
      <c r="B41" s="38" t="s">
        <v>80</v>
      </c>
      <c r="C41" s="16" t="s">
        <v>25</v>
      </c>
      <c r="D41" s="16" t="s">
        <v>81</v>
      </c>
      <c r="E41" s="14">
        <v>1.5</v>
      </c>
      <c r="F41" s="14">
        <v>36.5</v>
      </c>
      <c r="G41" s="4">
        <v>36.5</v>
      </c>
    </row>
    <row r="42" spans="1:7" ht="48">
      <c r="A42" s="1"/>
      <c r="B42" s="13" t="s">
        <v>18</v>
      </c>
      <c r="C42" s="36" t="s">
        <v>25</v>
      </c>
      <c r="D42" s="36" t="s">
        <v>28</v>
      </c>
      <c r="E42" s="48">
        <v>4788.5</v>
      </c>
      <c r="F42" s="48">
        <f>'[1]Бюджет 2025 1 чтение'!$H$61</f>
        <v>4368.5</v>
      </c>
      <c r="G42" s="48">
        <f>'[1]Бюджет 2025 1 чтение'!$I$61</f>
        <v>4368.5</v>
      </c>
    </row>
    <row r="43" spans="1:7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4"/>
      <c r="G43" s="4"/>
    </row>
    <row r="44" spans="1:7" s="33" customFormat="1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4">
        <v>400</v>
      </c>
      <c r="G44" s="4">
        <v>400</v>
      </c>
    </row>
    <row r="45" spans="1:7" ht="18.75" customHeight="1">
      <c r="A45" s="1"/>
      <c r="B45" s="13" t="s">
        <v>64</v>
      </c>
      <c r="C45" s="36" t="s">
        <v>25</v>
      </c>
      <c r="D45" s="36" t="s">
        <v>31</v>
      </c>
      <c r="E45" s="18">
        <f>'[1]Бюджет 2025 1 чтение'!$G$97</f>
        <v>10342.73</v>
      </c>
      <c r="F45" s="14">
        <f>'[1]Бюджет 2025 1 чтение'!$H$97</f>
        <v>8746.43</v>
      </c>
      <c r="G45" s="4">
        <f>'[1]Бюджет 2025 1 чтение'!$I$97</f>
        <v>8172.4299999999994</v>
      </c>
    </row>
    <row r="46" spans="1:7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G46" si="2">E47</f>
        <v>1386.9</v>
      </c>
      <c r="F46" s="19">
        <f t="shared" si="2"/>
        <v>1517.7</v>
      </c>
      <c r="G46" s="10">
        <f t="shared" si="2"/>
        <v>1517.7</v>
      </c>
    </row>
    <row r="47" spans="1:7" ht="18" customHeight="1">
      <c r="A47" s="1"/>
      <c r="B47" s="20" t="s">
        <v>24</v>
      </c>
      <c r="C47" s="36" t="s">
        <v>58</v>
      </c>
      <c r="D47" s="36" t="s">
        <v>59</v>
      </c>
      <c r="E47" s="18">
        <v>1386.9</v>
      </c>
      <c r="F47" s="14">
        <v>1517.7</v>
      </c>
      <c r="G47" s="4">
        <v>1517.7</v>
      </c>
    </row>
    <row r="48" spans="1:7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G48" si="3">E49</f>
        <v>2580.1999999999998</v>
      </c>
      <c r="F48" s="10">
        <f t="shared" si="3"/>
        <v>2302.5</v>
      </c>
      <c r="G48" s="10">
        <f t="shared" si="3"/>
        <v>2130</v>
      </c>
    </row>
    <row r="49" spans="1:9" ht="51.75" customHeight="1">
      <c r="A49" s="1"/>
      <c r="B49" s="40" t="s">
        <v>67</v>
      </c>
      <c r="C49" s="36" t="s">
        <v>68</v>
      </c>
      <c r="D49" s="36" t="s">
        <v>69</v>
      </c>
      <c r="E49" s="18">
        <f>'[1]Бюджет 2025 1 чтение'!$G$296</f>
        <v>2580.1999999999998</v>
      </c>
      <c r="F49" s="14">
        <f>'[1]Бюджет 2025 1 чтение'!$H$296</f>
        <v>2302.5</v>
      </c>
      <c r="G49" s="4">
        <f>'[1]Бюджет 2025 1 чтение'!$I$296</f>
        <v>2130</v>
      </c>
    </row>
    <row r="50" spans="1:9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24117.200000000004</v>
      </c>
      <c r="F50" s="10">
        <f t="shared" ref="F50:G50" si="4">F53+F54+F55+F51+F52</f>
        <v>23685.9</v>
      </c>
      <c r="G50" s="10">
        <f t="shared" si="4"/>
        <v>23670.300000000003</v>
      </c>
    </row>
    <row r="51" spans="1:9">
      <c r="A51" s="1"/>
      <c r="B51" s="20" t="s">
        <v>99</v>
      </c>
      <c r="C51" s="36" t="s">
        <v>32</v>
      </c>
      <c r="D51" s="37" t="s">
        <v>100</v>
      </c>
      <c r="E51" s="14">
        <v>309.39999999999998</v>
      </c>
      <c r="F51" s="14">
        <v>309.39999999999998</v>
      </c>
      <c r="G51" s="14">
        <v>309.39999999999998</v>
      </c>
    </row>
    <row r="52" spans="1:9" ht="17.25" customHeight="1">
      <c r="A52" s="1"/>
      <c r="B52" s="41" t="s">
        <v>103</v>
      </c>
      <c r="C52" s="36" t="s">
        <v>32</v>
      </c>
      <c r="D52" s="37" t="s">
        <v>104</v>
      </c>
      <c r="E52" s="14">
        <v>79</v>
      </c>
      <c r="F52" s="14">
        <v>79</v>
      </c>
      <c r="G52" s="14">
        <v>79</v>
      </c>
    </row>
    <row r="53" spans="1:9">
      <c r="A53" s="1"/>
      <c r="B53" s="20" t="s">
        <v>12</v>
      </c>
      <c r="C53" s="36" t="s">
        <v>32</v>
      </c>
      <c r="D53" s="36" t="s">
        <v>33</v>
      </c>
      <c r="E53" s="18">
        <v>3250</v>
      </c>
      <c r="F53" s="14">
        <v>2500</v>
      </c>
      <c r="G53" s="4">
        <v>2000</v>
      </c>
    </row>
    <row r="54" spans="1:9">
      <c r="A54" s="1"/>
      <c r="B54" s="20" t="s">
        <v>21</v>
      </c>
      <c r="C54" s="36" t="s">
        <v>32</v>
      </c>
      <c r="D54" s="36" t="s">
        <v>34</v>
      </c>
      <c r="E54" s="15">
        <f>'[1]Бюджет 2025 1 чтение'!$G$360</f>
        <v>20373.800000000003</v>
      </c>
      <c r="F54" s="14">
        <f>'[1]Бюджет 2025 1 чтение'!$H$360</f>
        <v>20692.5</v>
      </c>
      <c r="G54" s="4">
        <f>'[1]Бюджет 2025 1 чтение'!$I$360</f>
        <v>21176.9</v>
      </c>
    </row>
    <row r="55" spans="1:9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4">
        <v>105</v>
      </c>
      <c r="G55" s="4">
        <v>105</v>
      </c>
    </row>
    <row r="56" spans="1:9" ht="24">
      <c r="A56" s="1"/>
      <c r="B56" s="11" t="s">
        <v>82</v>
      </c>
      <c r="C56" s="22" t="s">
        <v>57</v>
      </c>
      <c r="D56" s="22" t="s">
        <v>57</v>
      </c>
      <c r="E56" s="24">
        <f>E58+E59+E60+E61</f>
        <v>2130.3000000000002</v>
      </c>
      <c r="F56" s="24">
        <f t="shared" ref="F56:G56" si="5">F58+F59+F60+F61</f>
        <v>1489.5</v>
      </c>
      <c r="G56" s="24">
        <f t="shared" si="5"/>
        <v>1749.4</v>
      </c>
    </row>
    <row r="57" spans="1:9" hidden="1">
      <c r="A57" s="1"/>
      <c r="B57" s="20" t="s">
        <v>8</v>
      </c>
      <c r="C57" s="36" t="s">
        <v>57</v>
      </c>
      <c r="D57" s="36" t="s">
        <v>52</v>
      </c>
      <c r="E57" s="18"/>
      <c r="F57" s="10" t="e">
        <f>E57/#REF!*100</f>
        <v>#REF!</v>
      </c>
      <c r="G57" s="4"/>
    </row>
    <row r="58" spans="1:9">
      <c r="A58" s="1"/>
      <c r="B58" s="20" t="s">
        <v>63</v>
      </c>
      <c r="C58" s="36" t="s">
        <v>57</v>
      </c>
      <c r="D58" s="36" t="s">
        <v>52</v>
      </c>
      <c r="E58" s="18">
        <f>'[1]Бюджет 2025 1 чтение'!$G$458</f>
        <v>446.7</v>
      </c>
      <c r="F58" s="14">
        <v>190</v>
      </c>
      <c r="G58" s="4">
        <v>190</v>
      </c>
    </row>
    <row r="59" spans="1:9" ht="15" customHeight="1">
      <c r="A59" s="1"/>
      <c r="B59" s="20" t="s">
        <v>9</v>
      </c>
      <c r="C59" s="36" t="s">
        <v>57</v>
      </c>
      <c r="D59" s="36" t="s">
        <v>53</v>
      </c>
      <c r="E59" s="18">
        <f>'[1]Бюджет 2025 1 чтение'!$G$464</f>
        <v>90</v>
      </c>
      <c r="F59" s="14">
        <v>70</v>
      </c>
      <c r="G59" s="4">
        <v>30</v>
      </c>
    </row>
    <row r="60" spans="1:9">
      <c r="A60" s="1"/>
      <c r="B60" s="20" t="s">
        <v>61</v>
      </c>
      <c r="C60" s="36" t="s">
        <v>57</v>
      </c>
      <c r="D60" s="36" t="s">
        <v>62</v>
      </c>
      <c r="E60" s="18">
        <f>'[1]Бюджет 2025 1 чтение'!$G$492</f>
        <v>1593.6</v>
      </c>
      <c r="F60" s="14">
        <f>'[1]Бюджет 2025 1 чтение'!$H$492</f>
        <v>1229.5</v>
      </c>
      <c r="G60" s="4">
        <f>'[1]Бюджет 2025 1 чтение'!$I$492</f>
        <v>1529.4</v>
      </c>
    </row>
    <row r="61" spans="1:9" ht="25.5">
      <c r="A61" s="1"/>
      <c r="B61" s="52" t="s">
        <v>107</v>
      </c>
      <c r="C61" s="36" t="s">
        <v>57</v>
      </c>
      <c r="D61" s="36" t="s">
        <v>108</v>
      </c>
      <c r="E61" s="18">
        <v>0</v>
      </c>
      <c r="F61" s="14"/>
      <c r="G61" s="4"/>
    </row>
    <row r="62" spans="1:9" s="6" customFormat="1" ht="13.5" hidden="1" customHeight="1">
      <c r="A62" s="2"/>
      <c r="B62" s="11" t="s">
        <v>92</v>
      </c>
      <c r="C62" s="22" t="s">
        <v>89</v>
      </c>
      <c r="D62" s="22" t="s">
        <v>89</v>
      </c>
      <c r="E62" s="24">
        <f t="shared" ref="E62:G62" si="6">E63</f>
        <v>0</v>
      </c>
      <c r="F62" s="24">
        <f t="shared" si="6"/>
        <v>0</v>
      </c>
      <c r="G62" s="24">
        <f t="shared" si="6"/>
        <v>0</v>
      </c>
    </row>
    <row r="63" spans="1:9" ht="24.75" hidden="1" customHeight="1">
      <c r="A63" s="1"/>
      <c r="B63" s="20" t="s">
        <v>91</v>
      </c>
      <c r="C63" s="36" t="s">
        <v>89</v>
      </c>
      <c r="D63" s="36" t="s">
        <v>90</v>
      </c>
      <c r="E63" s="18"/>
      <c r="F63" s="14"/>
      <c r="G63" s="4"/>
    </row>
    <row r="64" spans="1:9">
      <c r="A64" s="1"/>
      <c r="B64" s="11" t="s">
        <v>73</v>
      </c>
      <c r="C64" s="22" t="s">
        <v>49</v>
      </c>
      <c r="D64" s="22" t="s">
        <v>49</v>
      </c>
      <c r="E64" s="24">
        <f t="shared" ref="E64:G64" si="7">E65+E66+E68+E69+E67</f>
        <v>158077.9</v>
      </c>
      <c r="F64" s="24">
        <f t="shared" si="7"/>
        <v>144076.29999999999</v>
      </c>
      <c r="G64" s="24">
        <f t="shared" si="7"/>
        <v>142984.19999999998</v>
      </c>
      <c r="I64" s="50"/>
    </row>
    <row r="65" spans="1:7" ht="15.75" customHeight="1">
      <c r="A65" s="1"/>
      <c r="B65" s="20" t="s">
        <v>4</v>
      </c>
      <c r="C65" s="36" t="s">
        <v>49</v>
      </c>
      <c r="D65" s="36" t="s">
        <v>36</v>
      </c>
      <c r="E65" s="18">
        <f>'[1]Бюджет 2025 1 чтение'!$G$565</f>
        <v>13120.2</v>
      </c>
      <c r="F65" s="14">
        <f>'[1]Бюджет 2025 1 чтение'!$H$565</f>
        <v>12902.3</v>
      </c>
      <c r="G65" s="4">
        <f>'[1]Бюджет 2025 1 чтение'!$I$565</f>
        <v>12661.3</v>
      </c>
    </row>
    <row r="66" spans="1:7">
      <c r="A66" s="1"/>
      <c r="B66" s="20" t="s">
        <v>5</v>
      </c>
      <c r="C66" s="36" t="s">
        <v>49</v>
      </c>
      <c r="D66" s="36" t="s">
        <v>37</v>
      </c>
      <c r="E66" s="25">
        <f>'[1]Бюджет 2025 1 чтение'!$G$620</f>
        <v>126167.29999999999</v>
      </c>
      <c r="F66" s="14">
        <f>'[1]Бюджет 2025 1 чтение'!$H$620</f>
        <v>113979.59999999999</v>
      </c>
      <c r="G66" s="4">
        <f>'[1]Бюджет 2025 1 чтение'!$I$620</f>
        <v>114015.49999999999</v>
      </c>
    </row>
    <row r="67" spans="1:7">
      <c r="A67" s="1"/>
      <c r="B67" s="20" t="s">
        <v>83</v>
      </c>
      <c r="C67" s="36" t="s">
        <v>49</v>
      </c>
      <c r="D67" s="36" t="s">
        <v>84</v>
      </c>
      <c r="E67" s="25">
        <f>'[1]Бюджет 2025 1 чтение'!$G$808</f>
        <v>11966.4</v>
      </c>
      <c r="F67" s="14">
        <f>'[1]Бюджет 2025 1 чтение'!$H$808</f>
        <v>10653.5</v>
      </c>
      <c r="G67" s="4">
        <f>'[1]Бюджет 2025 1 чтение'!$I$808</f>
        <v>10337.9</v>
      </c>
    </row>
    <row r="68" spans="1:7" ht="24">
      <c r="A68" s="1"/>
      <c r="B68" s="20" t="s">
        <v>6</v>
      </c>
      <c r="C68" s="36" t="s">
        <v>49</v>
      </c>
      <c r="D68" s="36" t="s">
        <v>38</v>
      </c>
      <c r="E68" s="15">
        <v>167.4</v>
      </c>
      <c r="F68" s="14">
        <v>72.099999999999994</v>
      </c>
      <c r="G68" s="4">
        <v>73.7</v>
      </c>
    </row>
    <row r="69" spans="1:7" ht="14.25" customHeight="1">
      <c r="A69" s="1"/>
      <c r="B69" s="20" t="s">
        <v>10</v>
      </c>
      <c r="C69" s="36" t="s">
        <v>49</v>
      </c>
      <c r="D69" s="36" t="s">
        <v>39</v>
      </c>
      <c r="E69" s="15">
        <f>'[1]Бюджет 2025 1 чтение'!$G$891+'[1]Бюджет 2025 1 чтение'!$G$952</f>
        <v>6656.5999999999995</v>
      </c>
      <c r="F69" s="14">
        <f>'[1]Бюджет 2025 1 чтение'!$H$952+'[1]Бюджет 2025 1 чтение'!$H$891</f>
        <v>6468.7999999999993</v>
      </c>
      <c r="G69" s="4">
        <f>'[1]Бюджет 2025 1 чтение'!$I$891+'[1]Бюджет 2025 1 чтение'!$I$952</f>
        <v>5895.7999999999993</v>
      </c>
    </row>
    <row r="70" spans="1:7" ht="14.25" customHeight="1">
      <c r="A70" s="1"/>
      <c r="B70" s="11" t="s">
        <v>74</v>
      </c>
      <c r="C70" s="22" t="s">
        <v>40</v>
      </c>
      <c r="D70" s="22" t="s">
        <v>40</v>
      </c>
      <c r="E70" s="10">
        <f t="shared" ref="E70:G70" si="8">E71+E72</f>
        <v>8307.5</v>
      </c>
      <c r="F70" s="10">
        <f t="shared" si="8"/>
        <v>8542.2999999999993</v>
      </c>
      <c r="G70" s="10">
        <f t="shared" si="8"/>
        <v>7525.8</v>
      </c>
    </row>
    <row r="71" spans="1:7">
      <c r="A71" s="1"/>
      <c r="B71" s="20" t="s">
        <v>7</v>
      </c>
      <c r="C71" s="36" t="s">
        <v>40</v>
      </c>
      <c r="D71" s="36" t="s">
        <v>41</v>
      </c>
      <c r="E71" s="18">
        <f>'[1]Бюджет 2025 1 чтение'!$G$978</f>
        <v>7257.5</v>
      </c>
      <c r="F71" s="14">
        <f>'[1]Бюджет 2025 1 чтение'!$H$978</f>
        <v>7392.3</v>
      </c>
      <c r="G71" s="4">
        <f>'[1]Бюджет 2025 1 чтение'!$I$978</f>
        <v>6375.8</v>
      </c>
    </row>
    <row r="72" spans="1:7" ht="24">
      <c r="A72" s="1"/>
      <c r="B72" s="20" t="s">
        <v>23</v>
      </c>
      <c r="C72" s="36" t="s">
        <v>40</v>
      </c>
      <c r="D72" s="36" t="s">
        <v>42</v>
      </c>
      <c r="E72" s="18">
        <f>'[1]Бюджет 2025 1 чтение'!$G$1089</f>
        <v>1050</v>
      </c>
      <c r="F72" s="14">
        <v>1150</v>
      </c>
      <c r="G72" s="4">
        <v>1150</v>
      </c>
    </row>
    <row r="73" spans="1:7" ht="15.75" customHeight="1">
      <c r="A73" s="1"/>
      <c r="B73" s="11" t="s">
        <v>75</v>
      </c>
      <c r="C73" s="22" t="s">
        <v>43</v>
      </c>
      <c r="D73" s="22" t="s">
        <v>43</v>
      </c>
      <c r="E73" s="24">
        <f>E74+E75+E76+E77</f>
        <v>14990.300000000001</v>
      </c>
      <c r="F73" s="24">
        <f t="shared" ref="F73:G73" si="9">F74+F75+F76+F77</f>
        <v>13497.5</v>
      </c>
      <c r="G73" s="24">
        <f t="shared" si="9"/>
        <v>13497.5</v>
      </c>
    </row>
    <row r="74" spans="1:7">
      <c r="A74" s="1"/>
      <c r="B74" s="20" t="s">
        <v>11</v>
      </c>
      <c r="C74" s="36" t="s">
        <v>43</v>
      </c>
      <c r="D74" s="36" t="s">
        <v>44</v>
      </c>
      <c r="E74" s="18">
        <v>1490.1</v>
      </c>
      <c r="F74" s="14">
        <v>1490.1</v>
      </c>
      <c r="G74" s="4">
        <v>1490.1</v>
      </c>
    </row>
    <row r="75" spans="1:7" ht="12" customHeight="1">
      <c r="A75" s="1"/>
      <c r="B75" s="20" t="s">
        <v>13</v>
      </c>
      <c r="C75" s="36" t="s">
        <v>43</v>
      </c>
      <c r="D75" s="36" t="s">
        <v>54</v>
      </c>
      <c r="E75" s="18">
        <f>'[1]Бюджет 2025 1 чтение'!$G$1111</f>
        <v>131.5</v>
      </c>
      <c r="F75" s="14"/>
      <c r="G75" s="4"/>
    </row>
    <row r="76" spans="1:7">
      <c r="A76" s="1"/>
      <c r="B76" s="20" t="s">
        <v>19</v>
      </c>
      <c r="C76" s="36" t="s">
        <v>43</v>
      </c>
      <c r="D76" s="36" t="s">
        <v>45</v>
      </c>
      <c r="E76" s="18">
        <f>'[1]Бюджет 2025 1 чтение'!$G$1151</f>
        <v>12292</v>
      </c>
      <c r="F76" s="14">
        <f>'[1]Бюджет 2025 1 чтение'!$H$1151</f>
        <v>10930.699999999999</v>
      </c>
      <c r="G76" s="4">
        <f>'[1]Бюджет 2025 1 чтение'!$I$1151</f>
        <v>10930.699999999999</v>
      </c>
    </row>
    <row r="77" spans="1:7" ht="24">
      <c r="A77" s="1"/>
      <c r="B77" s="20" t="s">
        <v>14</v>
      </c>
      <c r="C77" s="36" t="s">
        <v>43</v>
      </c>
      <c r="D77" s="36" t="s">
        <v>46</v>
      </c>
      <c r="E77" s="21">
        <f>'[1]Бюджет 2025 1 чтение'!$G$1203</f>
        <v>1076.7</v>
      </c>
      <c r="F77" s="14">
        <f>'[1]Бюджет 2025 1 чтение'!$H$1203</f>
        <v>1076.7</v>
      </c>
      <c r="G77" s="4">
        <v>1076.7</v>
      </c>
    </row>
    <row r="78" spans="1:7" ht="14.25" customHeight="1">
      <c r="A78" s="1"/>
      <c r="B78" s="11" t="s">
        <v>76</v>
      </c>
      <c r="C78" s="22" t="s">
        <v>50</v>
      </c>
      <c r="D78" s="22" t="s">
        <v>47</v>
      </c>
      <c r="E78" s="24">
        <f t="shared" ref="E78:G78" si="10">E79+E80</f>
        <v>150</v>
      </c>
      <c r="F78" s="24">
        <f t="shared" si="10"/>
        <v>150</v>
      </c>
      <c r="G78" s="24">
        <f t="shared" si="10"/>
        <v>0</v>
      </c>
    </row>
    <row r="79" spans="1:7">
      <c r="A79" s="1"/>
      <c r="B79" s="20" t="s">
        <v>22</v>
      </c>
      <c r="C79" s="36" t="s">
        <v>50</v>
      </c>
      <c r="D79" s="36" t="s">
        <v>47</v>
      </c>
      <c r="E79" s="18">
        <v>150</v>
      </c>
      <c r="F79" s="14">
        <v>150</v>
      </c>
      <c r="G79" s="4">
        <v>0</v>
      </c>
    </row>
    <row r="80" spans="1:7">
      <c r="B80" s="26" t="s">
        <v>85</v>
      </c>
      <c r="C80" s="27">
        <v>1100</v>
      </c>
      <c r="D80" s="27">
        <v>1102</v>
      </c>
      <c r="E80" s="28"/>
      <c r="F80" s="10"/>
      <c r="G80" s="4"/>
    </row>
    <row r="81" spans="2:7" ht="60">
      <c r="B81" s="11" t="s">
        <v>77</v>
      </c>
      <c r="C81" s="22" t="s">
        <v>48</v>
      </c>
      <c r="D81" s="22" t="s">
        <v>48</v>
      </c>
      <c r="E81" s="12">
        <f>E82+E83+E86</f>
        <v>3907.2</v>
      </c>
      <c r="F81" s="12">
        <f t="shared" ref="F81:G81" si="11">F82+F83+F86</f>
        <v>3907.2</v>
      </c>
      <c r="G81" s="10">
        <f t="shared" si="11"/>
        <v>3907.2</v>
      </c>
    </row>
    <row r="82" spans="2:7" ht="36" customHeight="1">
      <c r="B82" s="20" t="s">
        <v>65</v>
      </c>
      <c r="C82" s="36" t="s">
        <v>48</v>
      </c>
      <c r="D82" s="36" t="s">
        <v>55</v>
      </c>
      <c r="E82" s="15">
        <v>3907.2</v>
      </c>
      <c r="F82" s="14">
        <v>3907.2</v>
      </c>
      <c r="G82" s="4">
        <v>3907.2</v>
      </c>
    </row>
    <row r="83" spans="2:7" hidden="1">
      <c r="B83" s="20" t="s">
        <v>20</v>
      </c>
      <c r="C83" s="36" t="s">
        <v>48</v>
      </c>
      <c r="D83" s="36" t="s">
        <v>56</v>
      </c>
      <c r="E83" s="18"/>
      <c r="F83" s="14"/>
      <c r="G83" s="4"/>
    </row>
    <row r="84" spans="2:7" s="2" customFormat="1" ht="50.25" hidden="1" customHeight="1">
      <c r="B84" s="38" t="s">
        <v>78</v>
      </c>
      <c r="C84" s="27">
        <v>1400</v>
      </c>
      <c r="D84" s="27">
        <v>1403</v>
      </c>
      <c r="E84" s="29"/>
      <c r="F84" s="29"/>
      <c r="G84" s="42"/>
    </row>
    <row r="85" spans="2:7" hidden="1">
      <c r="B85" s="30"/>
      <c r="C85" s="30"/>
      <c r="D85" s="30"/>
      <c r="E85" s="30"/>
      <c r="F85" s="14"/>
      <c r="G85" s="4"/>
    </row>
    <row r="86" spans="2:7" ht="36.75" hidden="1" customHeight="1">
      <c r="B86" s="31" t="s">
        <v>79</v>
      </c>
      <c r="C86" s="27">
        <v>1400</v>
      </c>
      <c r="D86" s="27">
        <v>1403</v>
      </c>
      <c r="E86" s="23"/>
      <c r="F86" s="14"/>
      <c r="G86" s="4"/>
    </row>
    <row r="87" spans="2:7" ht="23.25" customHeight="1">
      <c r="B87" s="32" t="s">
        <v>97</v>
      </c>
      <c r="C87" s="41" t="s">
        <v>98</v>
      </c>
      <c r="D87" s="41" t="s">
        <v>98</v>
      </c>
      <c r="E87" s="5">
        <f>E88</f>
        <v>0</v>
      </c>
      <c r="F87" s="4">
        <f>F88</f>
        <v>3679.6</v>
      </c>
      <c r="G87" s="4">
        <f>G88</f>
        <v>7213.8</v>
      </c>
    </row>
    <row r="88" spans="2:7">
      <c r="B88" s="45" t="s">
        <v>86</v>
      </c>
      <c r="C88" s="44">
        <v>9999</v>
      </c>
      <c r="D88" s="44">
        <v>9999</v>
      </c>
      <c r="E88" s="5"/>
      <c r="F88" s="4">
        <f>'[1]Бюджет 2025 1 чтение'!$H$1329</f>
        <v>3679.6</v>
      </c>
      <c r="G88" s="4">
        <f>'[1]Бюджет 2025 1 чтение'!$I$1329</f>
        <v>7213.8</v>
      </c>
    </row>
  </sheetData>
  <mergeCells count="27">
    <mergeCell ref="B11:G11"/>
    <mergeCell ref="B2:G2"/>
    <mergeCell ref="B3:G3"/>
    <mergeCell ref="B4:G4"/>
    <mergeCell ref="B5:G5"/>
    <mergeCell ref="B6:G6"/>
    <mergeCell ref="B27:F27"/>
    <mergeCell ref="B12:G12"/>
    <mergeCell ref="B13:G13"/>
    <mergeCell ref="B14:G14"/>
    <mergeCell ref="B15:G15"/>
    <mergeCell ref="B16:G16"/>
    <mergeCell ref="B17:G17"/>
    <mergeCell ref="B19:G19"/>
    <mergeCell ref="B23:F23"/>
    <mergeCell ref="B24:F24"/>
    <mergeCell ref="B25:F25"/>
    <mergeCell ref="B26:F26"/>
    <mergeCell ref="B28:F28"/>
    <mergeCell ref="B29:F29"/>
    <mergeCell ref="B30:F30"/>
    <mergeCell ref="B31:F31"/>
    <mergeCell ref="B32:B35"/>
    <mergeCell ref="C32:C35"/>
    <mergeCell ref="D32:D35"/>
    <mergeCell ref="E32:G33"/>
    <mergeCell ref="E34:G34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2025-2027 1 чтение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ФО</cp:lastModifiedBy>
  <cp:lastPrinted>2023-11-13T06:30:24Z</cp:lastPrinted>
  <dcterms:created xsi:type="dcterms:W3CDTF">2004-10-22T12:41:04Z</dcterms:created>
  <dcterms:modified xsi:type="dcterms:W3CDTF">2024-11-19T12:31:57Z</dcterms:modified>
</cp:coreProperties>
</file>