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95" windowHeight="7935" activeTab="1"/>
  </bookViews>
  <sheets>
    <sheet name="попр 17.04.2015г " sheetId="1" r:id="rId1"/>
    <sheet name="попр май" sheetId="2" r:id="rId2"/>
  </sheets>
  <definedNames>
    <definedName name="_xlnm._FilterDatabase" localSheetId="0" hidden="1">'попр 17.04.2015г '!#REF!</definedName>
    <definedName name="_xlnm._FilterDatabase" localSheetId="1" hidden="1">'попр май'!#REF!</definedName>
  </definedNames>
  <calcPr calcId="125725"/>
</workbook>
</file>

<file path=xl/calcChain.xml><?xml version="1.0" encoding="utf-8"?>
<calcChain xmlns="http://schemas.openxmlformats.org/spreadsheetml/2006/main">
  <c r="J122" i="2"/>
  <c r="J121" s="1"/>
  <c r="M121" s="1"/>
  <c r="I122"/>
  <c r="I121" s="1"/>
  <c r="M123"/>
  <c r="L123"/>
  <c r="H123"/>
  <c r="K123" s="1"/>
  <c r="I126"/>
  <c r="I268"/>
  <c r="J111"/>
  <c r="J110" s="1"/>
  <c r="I111"/>
  <c r="I110" s="1"/>
  <c r="I64"/>
  <c r="H122" l="1"/>
  <c r="K122" s="1"/>
  <c r="M122"/>
  <c r="L121"/>
  <c r="H121"/>
  <c r="K121" s="1"/>
  <c r="L122"/>
  <c r="I36"/>
  <c r="M36"/>
  <c r="M37"/>
  <c r="L36"/>
  <c r="L37"/>
  <c r="K36"/>
  <c r="H36"/>
  <c r="H37"/>
  <c r="E36"/>
  <c r="E37"/>
  <c r="I329"/>
  <c r="I328" s="1"/>
  <c r="I62"/>
  <c r="I63"/>
  <c r="I31"/>
  <c r="I114"/>
  <c r="I113" s="1"/>
  <c r="I116"/>
  <c r="M113"/>
  <c r="M114"/>
  <c r="M115"/>
  <c r="M116"/>
  <c r="M117"/>
  <c r="L114"/>
  <c r="L115"/>
  <c r="L116"/>
  <c r="L117"/>
  <c r="H115"/>
  <c r="H116"/>
  <c r="H117"/>
  <c r="E113"/>
  <c r="E114"/>
  <c r="E115"/>
  <c r="E116"/>
  <c r="E117"/>
  <c r="I90"/>
  <c r="L90" s="1"/>
  <c r="I93"/>
  <c r="L93" s="1"/>
  <c r="M90"/>
  <c r="M91"/>
  <c r="M92"/>
  <c r="M93"/>
  <c r="M94"/>
  <c r="L91"/>
  <c r="L92"/>
  <c r="L94"/>
  <c r="H91"/>
  <c r="H92"/>
  <c r="H94"/>
  <c r="E90"/>
  <c r="E91"/>
  <c r="K91" s="1"/>
  <c r="E92"/>
  <c r="K92" s="1"/>
  <c r="E93"/>
  <c r="E94"/>
  <c r="I85"/>
  <c r="H85" s="1"/>
  <c r="I86"/>
  <c r="I88"/>
  <c r="L88" s="1"/>
  <c r="M85"/>
  <c r="M86"/>
  <c r="M87"/>
  <c r="M88"/>
  <c r="M89"/>
  <c r="L85"/>
  <c r="L86"/>
  <c r="L87"/>
  <c r="L89"/>
  <c r="H86"/>
  <c r="H87"/>
  <c r="H88"/>
  <c r="H89"/>
  <c r="E85"/>
  <c r="E86"/>
  <c r="E87"/>
  <c r="E88"/>
  <c r="E89"/>
  <c r="I80"/>
  <c r="I81"/>
  <c r="I83"/>
  <c r="M84"/>
  <c r="L84"/>
  <c r="H84"/>
  <c r="E84"/>
  <c r="I75"/>
  <c r="I76"/>
  <c r="I78"/>
  <c r="I70"/>
  <c r="I73"/>
  <c r="L113" l="1"/>
  <c r="H113"/>
  <c r="K113" s="1"/>
  <c r="K37"/>
  <c r="K90"/>
  <c r="H90"/>
  <c r="K115"/>
  <c r="K116"/>
  <c r="H114"/>
  <c r="K114"/>
  <c r="K117"/>
  <c r="K84"/>
  <c r="K86"/>
  <c r="K87"/>
  <c r="K85"/>
  <c r="K88"/>
  <c r="K89"/>
  <c r="K94"/>
  <c r="H93"/>
  <c r="K93" s="1"/>
  <c r="I65" l="1"/>
  <c r="I66"/>
  <c r="I68"/>
  <c r="M66"/>
  <c r="M67"/>
  <c r="M68"/>
  <c r="M69"/>
  <c r="L66"/>
  <c r="L67"/>
  <c r="L68"/>
  <c r="L69"/>
  <c r="H66"/>
  <c r="H67"/>
  <c r="H68"/>
  <c r="H69"/>
  <c r="E66"/>
  <c r="E67"/>
  <c r="E68"/>
  <c r="K68" s="1"/>
  <c r="E69"/>
  <c r="M65"/>
  <c r="M70"/>
  <c r="M71"/>
  <c r="M72"/>
  <c r="M73"/>
  <c r="M74"/>
  <c r="M75"/>
  <c r="M76"/>
  <c r="M77"/>
  <c r="M78"/>
  <c r="M79"/>
  <c r="M80"/>
  <c r="M81"/>
  <c r="M82"/>
  <c r="M83"/>
  <c r="L65"/>
  <c r="L70"/>
  <c r="L71"/>
  <c r="L72"/>
  <c r="L73"/>
  <c r="L74"/>
  <c r="L75"/>
  <c r="L76"/>
  <c r="L77"/>
  <c r="L78"/>
  <c r="L79"/>
  <c r="L80"/>
  <c r="L81"/>
  <c r="L82"/>
  <c r="L83"/>
  <c r="H65"/>
  <c r="H70"/>
  <c r="H71"/>
  <c r="H72"/>
  <c r="H73"/>
  <c r="H74"/>
  <c r="H75"/>
  <c r="H76"/>
  <c r="H77"/>
  <c r="H78"/>
  <c r="H79"/>
  <c r="H80"/>
  <c r="H81"/>
  <c r="H82"/>
  <c r="H83"/>
  <c r="E65"/>
  <c r="E70"/>
  <c r="E71"/>
  <c r="E72"/>
  <c r="E73"/>
  <c r="E74"/>
  <c r="E75"/>
  <c r="E76"/>
  <c r="E77"/>
  <c r="E78"/>
  <c r="E79"/>
  <c r="E80"/>
  <c r="E81"/>
  <c r="E82"/>
  <c r="E83"/>
  <c r="I42"/>
  <c r="I44"/>
  <c r="I40"/>
  <c r="I38"/>
  <c r="I28"/>
  <c r="I26"/>
  <c r="I24"/>
  <c r="K73" l="1"/>
  <c r="K71"/>
  <c r="K82"/>
  <c r="K80"/>
  <c r="K76"/>
  <c r="K72"/>
  <c r="K81"/>
  <c r="K83"/>
  <c r="K75"/>
  <c r="K77"/>
  <c r="K78"/>
  <c r="K79"/>
  <c r="K70"/>
  <c r="K74"/>
  <c r="K66"/>
  <c r="K65"/>
  <c r="K69"/>
  <c r="K67"/>
  <c r="H338"/>
  <c r="H337"/>
  <c r="E337"/>
  <c r="H336"/>
  <c r="E336"/>
  <c r="H335"/>
  <c r="E335"/>
  <c r="H334"/>
  <c r="E334"/>
  <c r="H333"/>
  <c r="E333"/>
  <c r="H332"/>
  <c r="H331"/>
  <c r="E331"/>
  <c r="M330"/>
  <c r="L330"/>
  <c r="H330"/>
  <c r="E330"/>
  <c r="M329"/>
  <c r="H329"/>
  <c r="F329"/>
  <c r="L329" s="1"/>
  <c r="E329"/>
  <c r="K329" s="1"/>
  <c r="M328"/>
  <c r="H328"/>
  <c r="F328"/>
  <c r="L328" s="1"/>
  <c r="M327"/>
  <c r="L327"/>
  <c r="H327"/>
  <c r="E327"/>
  <c r="M326"/>
  <c r="H326"/>
  <c r="F326"/>
  <c r="L326" s="1"/>
  <c r="M325"/>
  <c r="H325"/>
  <c r="M324"/>
  <c r="L324"/>
  <c r="H324"/>
  <c r="E324"/>
  <c r="M323"/>
  <c r="H323"/>
  <c r="F323"/>
  <c r="L323" s="1"/>
  <c r="E323"/>
  <c r="K323" s="1"/>
  <c r="M322"/>
  <c r="H322"/>
  <c r="F322"/>
  <c r="L322" s="1"/>
  <c r="M321"/>
  <c r="L321"/>
  <c r="H321"/>
  <c r="E321"/>
  <c r="J320"/>
  <c r="J319" s="1"/>
  <c r="J303" s="1"/>
  <c r="I320"/>
  <c r="G320"/>
  <c r="G319" s="1"/>
  <c r="F320"/>
  <c r="L320" s="1"/>
  <c r="E320"/>
  <c r="E319" s="1"/>
  <c r="F319"/>
  <c r="M318"/>
  <c r="L318"/>
  <c r="H318"/>
  <c r="E318"/>
  <c r="K318" s="1"/>
  <c r="M317"/>
  <c r="H317"/>
  <c r="F317"/>
  <c r="L317" s="1"/>
  <c r="M316"/>
  <c r="H316"/>
  <c r="M315"/>
  <c r="L315"/>
  <c r="H315"/>
  <c r="E315"/>
  <c r="K315" s="1"/>
  <c r="J314"/>
  <c r="I314"/>
  <c r="L314" s="1"/>
  <c r="G314"/>
  <c r="E314" s="1"/>
  <c r="J313"/>
  <c r="G313"/>
  <c r="E313" s="1"/>
  <c r="M312"/>
  <c r="L312"/>
  <c r="H312"/>
  <c r="E312"/>
  <c r="E311" s="1"/>
  <c r="J311"/>
  <c r="I311"/>
  <c r="H311" s="1"/>
  <c r="G311"/>
  <c r="M311" s="1"/>
  <c r="F311"/>
  <c r="L311" s="1"/>
  <c r="M310"/>
  <c r="L310"/>
  <c r="H310"/>
  <c r="E310"/>
  <c r="K310" s="1"/>
  <c r="I309"/>
  <c r="H309" s="1"/>
  <c r="G309"/>
  <c r="M309" s="1"/>
  <c r="F309"/>
  <c r="E309"/>
  <c r="K309" s="1"/>
  <c r="J308"/>
  <c r="F308"/>
  <c r="M307"/>
  <c r="L307"/>
  <c r="H307"/>
  <c r="E307"/>
  <c r="K307" s="1"/>
  <c r="M306"/>
  <c r="H306"/>
  <c r="F306"/>
  <c r="L306" s="1"/>
  <c r="M305"/>
  <c r="H305"/>
  <c r="M304"/>
  <c r="H304"/>
  <c r="M302"/>
  <c r="L302"/>
  <c r="H302"/>
  <c r="E302"/>
  <c r="M301"/>
  <c r="H301"/>
  <c r="F301"/>
  <c r="L301" s="1"/>
  <c r="E301"/>
  <c r="K301" s="1"/>
  <c r="M300"/>
  <c r="H300"/>
  <c r="F300"/>
  <c r="L300" s="1"/>
  <c r="M299"/>
  <c r="L299"/>
  <c r="H299"/>
  <c r="E299"/>
  <c r="H298"/>
  <c r="G298"/>
  <c r="M298" s="1"/>
  <c r="F298"/>
  <c r="L298" s="1"/>
  <c r="M297"/>
  <c r="L297"/>
  <c r="H297"/>
  <c r="E297"/>
  <c r="H296"/>
  <c r="G296"/>
  <c r="G295" s="1"/>
  <c r="M295" s="1"/>
  <c r="F296"/>
  <c r="L296" s="1"/>
  <c r="H295"/>
  <c r="M294"/>
  <c r="L294"/>
  <c r="H294"/>
  <c r="E294"/>
  <c r="H293"/>
  <c r="G293"/>
  <c r="M293" s="1"/>
  <c r="F293"/>
  <c r="E293" s="1"/>
  <c r="K293" s="1"/>
  <c r="H292"/>
  <c r="G292"/>
  <c r="G291" s="1"/>
  <c r="M291" s="1"/>
  <c r="H291"/>
  <c r="M290"/>
  <c r="L290"/>
  <c r="H290"/>
  <c r="E290"/>
  <c r="H289"/>
  <c r="G289"/>
  <c r="M289" s="1"/>
  <c r="F289"/>
  <c r="E289" s="1"/>
  <c r="K289" s="1"/>
  <c r="H288"/>
  <c r="G288"/>
  <c r="M288" s="1"/>
  <c r="M287"/>
  <c r="L287"/>
  <c r="H287"/>
  <c r="E287"/>
  <c r="J286"/>
  <c r="M286" s="1"/>
  <c r="I286"/>
  <c r="F286"/>
  <c r="L286" s="1"/>
  <c r="M285"/>
  <c r="M284"/>
  <c r="L284"/>
  <c r="H284"/>
  <c r="E284"/>
  <c r="M283"/>
  <c r="I283"/>
  <c r="H283"/>
  <c r="F283"/>
  <c r="L283" s="1"/>
  <c r="E283"/>
  <c r="K283" s="1"/>
  <c r="M282"/>
  <c r="I282"/>
  <c r="H282" s="1"/>
  <c r="F282"/>
  <c r="E282" s="1"/>
  <c r="J281"/>
  <c r="M280"/>
  <c r="L280"/>
  <c r="H280"/>
  <c r="E280"/>
  <c r="H279"/>
  <c r="G279"/>
  <c r="G278" s="1"/>
  <c r="M278" s="1"/>
  <c r="F279"/>
  <c r="L279" s="1"/>
  <c r="H278"/>
  <c r="M277"/>
  <c r="L277"/>
  <c r="H277"/>
  <c r="E277"/>
  <c r="H276"/>
  <c r="G276"/>
  <c r="M276" s="1"/>
  <c r="F276"/>
  <c r="E276" s="1"/>
  <c r="K276" s="1"/>
  <c r="H275"/>
  <c r="G275"/>
  <c r="M275" s="1"/>
  <c r="M274"/>
  <c r="L274"/>
  <c r="H274"/>
  <c r="E274"/>
  <c r="K274" s="1"/>
  <c r="H273"/>
  <c r="G273"/>
  <c r="G272" s="1"/>
  <c r="F273"/>
  <c r="L273" s="1"/>
  <c r="E273"/>
  <c r="K273" s="1"/>
  <c r="H272"/>
  <c r="F272"/>
  <c r="E272" s="1"/>
  <c r="K272" s="1"/>
  <c r="M271"/>
  <c r="L271"/>
  <c r="H271"/>
  <c r="E271"/>
  <c r="J270"/>
  <c r="J269" s="1"/>
  <c r="I270"/>
  <c r="H270" s="1"/>
  <c r="G270"/>
  <c r="G269" s="1"/>
  <c r="M269" s="1"/>
  <c r="F270"/>
  <c r="I269"/>
  <c r="M268"/>
  <c r="L268"/>
  <c r="H268"/>
  <c r="E268"/>
  <c r="M267"/>
  <c r="I267"/>
  <c r="H267" s="1"/>
  <c r="F267"/>
  <c r="E267" s="1"/>
  <c r="M266"/>
  <c r="I266"/>
  <c r="H266" s="1"/>
  <c r="F266"/>
  <c r="E266" s="1"/>
  <c r="M265"/>
  <c r="L265"/>
  <c r="H265"/>
  <c r="E265"/>
  <c r="K265" s="1"/>
  <c r="M264"/>
  <c r="I264"/>
  <c r="H264" s="1"/>
  <c r="F264"/>
  <c r="E264" s="1"/>
  <c r="M263"/>
  <c r="M262"/>
  <c r="L262"/>
  <c r="K262" s="1"/>
  <c r="H262"/>
  <c r="E262"/>
  <c r="J261"/>
  <c r="I261"/>
  <c r="H261" s="1"/>
  <c r="G261"/>
  <c r="G260" s="1"/>
  <c r="F261"/>
  <c r="L261" s="1"/>
  <c r="J260"/>
  <c r="M258"/>
  <c r="L258"/>
  <c r="H258"/>
  <c r="E258"/>
  <c r="M257"/>
  <c r="I257"/>
  <c r="H257"/>
  <c r="F257"/>
  <c r="L257" s="1"/>
  <c r="E257"/>
  <c r="K257" s="1"/>
  <c r="J256"/>
  <c r="M256" s="1"/>
  <c r="I256"/>
  <c r="H256" s="1"/>
  <c r="F256"/>
  <c r="E256" s="1"/>
  <c r="M255"/>
  <c r="L255"/>
  <c r="H255"/>
  <c r="E255"/>
  <c r="J254"/>
  <c r="I254"/>
  <c r="G254"/>
  <c r="M254" s="1"/>
  <c r="F254"/>
  <c r="L254" s="1"/>
  <c r="E254"/>
  <c r="I253"/>
  <c r="H253" s="1"/>
  <c r="G253"/>
  <c r="M253" s="1"/>
  <c r="F253"/>
  <c r="E253"/>
  <c r="M252"/>
  <c r="L252"/>
  <c r="H252"/>
  <c r="E252"/>
  <c r="J251"/>
  <c r="J250" s="1"/>
  <c r="J249" s="1"/>
  <c r="I251"/>
  <c r="G251"/>
  <c r="G250" s="1"/>
  <c r="F251"/>
  <c r="L251" s="1"/>
  <c r="F250"/>
  <c r="E250" s="1"/>
  <c r="M247"/>
  <c r="L247"/>
  <c r="H247"/>
  <c r="E247"/>
  <c r="K247" s="1"/>
  <c r="M246"/>
  <c r="H246"/>
  <c r="F246"/>
  <c r="L246" s="1"/>
  <c r="M245"/>
  <c r="H245"/>
  <c r="M244"/>
  <c r="L244"/>
  <c r="H244"/>
  <c r="E244"/>
  <c r="K244" s="1"/>
  <c r="M243"/>
  <c r="L243"/>
  <c r="H243"/>
  <c r="E243"/>
  <c r="K243" s="1"/>
  <c r="M242"/>
  <c r="L242"/>
  <c r="H242"/>
  <c r="E242"/>
  <c r="K242" s="1"/>
  <c r="M241"/>
  <c r="L241"/>
  <c r="H241"/>
  <c r="E241"/>
  <c r="K241" s="1"/>
  <c r="H240"/>
  <c r="G240"/>
  <c r="M240" s="1"/>
  <c r="F240"/>
  <c r="H239"/>
  <c r="M238"/>
  <c r="L238"/>
  <c r="H238"/>
  <c r="E238"/>
  <c r="J237"/>
  <c r="J236" s="1"/>
  <c r="J230" s="1"/>
  <c r="I237"/>
  <c r="G237"/>
  <c r="G236" s="1"/>
  <c r="F237"/>
  <c r="L237" s="1"/>
  <c r="E237"/>
  <c r="E236" s="1"/>
  <c r="F236"/>
  <c r="M235"/>
  <c r="L235"/>
  <c r="H235"/>
  <c r="E235"/>
  <c r="K235" s="1"/>
  <c r="M234"/>
  <c r="I234"/>
  <c r="H234" s="1"/>
  <c r="F234"/>
  <c r="E234" s="1"/>
  <c r="M233"/>
  <c r="L233"/>
  <c r="H233"/>
  <c r="E233"/>
  <c r="M232"/>
  <c r="I232"/>
  <c r="H232" s="1"/>
  <c r="F232"/>
  <c r="E232" s="1"/>
  <c r="H231"/>
  <c r="G231"/>
  <c r="M231" s="1"/>
  <c r="M229"/>
  <c r="L229"/>
  <c r="H229"/>
  <c r="E229"/>
  <c r="M228"/>
  <c r="I228"/>
  <c r="H228" s="1"/>
  <c r="F228"/>
  <c r="E228" s="1"/>
  <c r="M227"/>
  <c r="M226"/>
  <c r="L226"/>
  <c r="H226"/>
  <c r="E226"/>
  <c r="M225"/>
  <c r="J225"/>
  <c r="I225"/>
  <c r="H225" s="1"/>
  <c r="F225"/>
  <c r="E225"/>
  <c r="M224"/>
  <c r="L224"/>
  <c r="H224"/>
  <c r="E224"/>
  <c r="K224" s="1"/>
  <c r="M223"/>
  <c r="I223"/>
  <c r="H223" s="1"/>
  <c r="F223"/>
  <c r="E223" s="1"/>
  <c r="M222"/>
  <c r="M221"/>
  <c r="L221"/>
  <c r="H221"/>
  <c r="E221"/>
  <c r="K221" s="1"/>
  <c r="M220"/>
  <c r="H220"/>
  <c r="F220"/>
  <c r="L220" s="1"/>
  <c r="M219"/>
  <c r="H219"/>
  <c r="F219"/>
  <c r="L219" s="1"/>
  <c r="G218"/>
  <c r="M218" s="1"/>
  <c r="M217"/>
  <c r="L217"/>
  <c r="H217"/>
  <c r="E217"/>
  <c r="K217" s="1"/>
  <c r="M216"/>
  <c r="I216"/>
  <c r="I213" s="1"/>
  <c r="H216"/>
  <c r="F216"/>
  <c r="E216" s="1"/>
  <c r="K216" s="1"/>
  <c r="M215"/>
  <c r="L215"/>
  <c r="H215"/>
  <c r="E215"/>
  <c r="K215" s="1"/>
  <c r="J214"/>
  <c r="J213" s="1"/>
  <c r="J197" s="1"/>
  <c r="I214"/>
  <c r="G214"/>
  <c r="M214" s="1"/>
  <c r="F214"/>
  <c r="L214" s="1"/>
  <c r="E214"/>
  <c r="K214" s="1"/>
  <c r="F213"/>
  <c r="M212"/>
  <c r="L212"/>
  <c r="H212"/>
  <c r="E212"/>
  <c r="K212" s="1"/>
  <c r="M211"/>
  <c r="H211"/>
  <c r="F211"/>
  <c r="L211" s="1"/>
  <c r="M210"/>
  <c r="H210"/>
  <c r="M209"/>
  <c r="L209"/>
  <c r="H209"/>
  <c r="E209"/>
  <c r="K209" s="1"/>
  <c r="M208"/>
  <c r="H208"/>
  <c r="F208"/>
  <c r="L208" s="1"/>
  <c r="M207"/>
  <c r="H207"/>
  <c r="F207"/>
  <c r="M206"/>
  <c r="L206"/>
  <c r="H206"/>
  <c r="K206" s="1"/>
  <c r="M205"/>
  <c r="I205"/>
  <c r="L205" s="1"/>
  <c r="J204"/>
  <c r="M204" s="1"/>
  <c r="I204"/>
  <c r="L204" s="1"/>
  <c r="M203"/>
  <c r="L203"/>
  <c r="H203"/>
  <c r="E203"/>
  <c r="M202"/>
  <c r="H202"/>
  <c r="F202"/>
  <c r="F201" s="1"/>
  <c r="M201"/>
  <c r="H201"/>
  <c r="M200"/>
  <c r="L200"/>
  <c r="H200"/>
  <c r="E200"/>
  <c r="M199"/>
  <c r="H199"/>
  <c r="F199"/>
  <c r="L199" s="1"/>
  <c r="E199"/>
  <c r="K199" s="1"/>
  <c r="M198"/>
  <c r="H198"/>
  <c r="F198"/>
  <c r="L198" s="1"/>
  <c r="M196"/>
  <c r="L196"/>
  <c r="H196"/>
  <c r="E196"/>
  <c r="K196" s="1"/>
  <c r="M195"/>
  <c r="H195"/>
  <c r="F195"/>
  <c r="L195" s="1"/>
  <c r="M194"/>
  <c r="H194"/>
  <c r="M193"/>
  <c r="L193"/>
  <c r="H193"/>
  <c r="E193"/>
  <c r="K193" s="1"/>
  <c r="M192"/>
  <c r="H192"/>
  <c r="F192"/>
  <c r="M191"/>
  <c r="H191"/>
  <c r="F191"/>
  <c r="E190"/>
  <c r="E189"/>
  <c r="E188"/>
  <c r="M187"/>
  <c r="L187"/>
  <c r="H187"/>
  <c r="E187"/>
  <c r="J186"/>
  <c r="J185" s="1"/>
  <c r="I186"/>
  <c r="G186"/>
  <c r="G185" s="1"/>
  <c r="F186"/>
  <c r="L186" s="1"/>
  <c r="E186"/>
  <c r="F185"/>
  <c r="M184"/>
  <c r="L184"/>
  <c r="H184"/>
  <c r="E184"/>
  <c r="K184" s="1"/>
  <c r="M183"/>
  <c r="I183"/>
  <c r="H183" s="1"/>
  <c r="F183"/>
  <c r="M182"/>
  <c r="M181"/>
  <c r="L181"/>
  <c r="H181"/>
  <c r="E181"/>
  <c r="K181" s="1"/>
  <c r="J180"/>
  <c r="M180" s="1"/>
  <c r="I180"/>
  <c r="F180"/>
  <c r="L180" s="1"/>
  <c r="M179"/>
  <c r="M178"/>
  <c r="L178"/>
  <c r="H178"/>
  <c r="E178"/>
  <c r="M177"/>
  <c r="I177"/>
  <c r="H177"/>
  <c r="F177"/>
  <c r="L177" s="1"/>
  <c r="E177"/>
  <c r="K177" s="1"/>
  <c r="M176"/>
  <c r="L176"/>
  <c r="H176"/>
  <c r="H175" s="1"/>
  <c r="E176"/>
  <c r="K176" s="1"/>
  <c r="J175"/>
  <c r="I175"/>
  <c r="I174" s="1"/>
  <c r="G175"/>
  <c r="M175" s="1"/>
  <c r="F175"/>
  <c r="L175" s="1"/>
  <c r="J174"/>
  <c r="H173"/>
  <c r="E173"/>
  <c r="J172"/>
  <c r="I172"/>
  <c r="H172"/>
  <c r="F172"/>
  <c r="E172"/>
  <c r="K172" s="1"/>
  <c r="M171"/>
  <c r="L171"/>
  <c r="H171"/>
  <c r="H170" s="1"/>
  <c r="E171"/>
  <c r="K171" s="1"/>
  <c r="J170"/>
  <c r="I170"/>
  <c r="I169" s="1"/>
  <c r="G170"/>
  <c r="M170" s="1"/>
  <c r="F170"/>
  <c r="L170" s="1"/>
  <c r="J169"/>
  <c r="M168"/>
  <c r="L168"/>
  <c r="K168"/>
  <c r="H168"/>
  <c r="M167"/>
  <c r="I167"/>
  <c r="L167" s="1"/>
  <c r="H167"/>
  <c r="K167" s="1"/>
  <c r="M166"/>
  <c r="I166"/>
  <c r="L166" s="1"/>
  <c r="M165"/>
  <c r="H165"/>
  <c r="F165"/>
  <c r="L165" s="1"/>
  <c r="J164"/>
  <c r="I164"/>
  <c r="I163" s="1"/>
  <c r="H164"/>
  <c r="H163" s="1"/>
  <c r="G164"/>
  <c r="J163"/>
  <c r="M162"/>
  <c r="L162"/>
  <c r="H162"/>
  <c r="E162"/>
  <c r="H161"/>
  <c r="G161"/>
  <c r="M161" s="1"/>
  <c r="F161"/>
  <c r="L161" s="1"/>
  <c r="H160"/>
  <c r="G160"/>
  <c r="M160" s="1"/>
  <c r="M159"/>
  <c r="L159"/>
  <c r="H159"/>
  <c r="E159"/>
  <c r="K159" s="1"/>
  <c r="J158"/>
  <c r="I158"/>
  <c r="L158" s="1"/>
  <c r="G158"/>
  <c r="M158" s="1"/>
  <c r="E158"/>
  <c r="M157"/>
  <c r="L157"/>
  <c r="H157"/>
  <c r="E157"/>
  <c r="K157" s="1"/>
  <c r="H156"/>
  <c r="G156"/>
  <c r="M156" s="1"/>
  <c r="F156"/>
  <c r="L156" s="1"/>
  <c r="M155"/>
  <c r="L155"/>
  <c r="H155"/>
  <c r="E155"/>
  <c r="J154"/>
  <c r="J153" s="1"/>
  <c r="I154"/>
  <c r="H154"/>
  <c r="G154"/>
  <c r="F154"/>
  <c r="L154" s="1"/>
  <c r="G153"/>
  <c r="M153" s="1"/>
  <c r="M152"/>
  <c r="L152"/>
  <c r="H152"/>
  <c r="E152"/>
  <c r="K152" s="1"/>
  <c r="H151"/>
  <c r="G151"/>
  <c r="M151" s="1"/>
  <c r="F151"/>
  <c r="L151" s="1"/>
  <c r="E151"/>
  <c r="K151" s="1"/>
  <c r="H150"/>
  <c r="F150"/>
  <c r="L150" s="1"/>
  <c r="M149"/>
  <c r="L149"/>
  <c r="H149"/>
  <c r="E149"/>
  <c r="K149" s="1"/>
  <c r="H148"/>
  <c r="G148"/>
  <c r="M148" s="1"/>
  <c r="F148"/>
  <c r="L148" s="1"/>
  <c r="H147"/>
  <c r="M146"/>
  <c r="L146"/>
  <c r="H146"/>
  <c r="E146"/>
  <c r="H145"/>
  <c r="G145"/>
  <c r="M145" s="1"/>
  <c r="F145"/>
  <c r="L145" s="1"/>
  <c r="H144"/>
  <c r="M143"/>
  <c r="L143"/>
  <c r="H143"/>
  <c r="E143"/>
  <c r="J142"/>
  <c r="I142"/>
  <c r="H142"/>
  <c r="G142"/>
  <c r="F142"/>
  <c r="L142" s="1"/>
  <c r="M141"/>
  <c r="L141"/>
  <c r="H141"/>
  <c r="E141"/>
  <c r="K141" s="1"/>
  <c r="J140"/>
  <c r="I140"/>
  <c r="H140"/>
  <c r="G140"/>
  <c r="M140" s="1"/>
  <c r="F140"/>
  <c r="I139"/>
  <c r="L139" s="1"/>
  <c r="E139"/>
  <c r="M138"/>
  <c r="L138"/>
  <c r="H138"/>
  <c r="H137" s="1"/>
  <c r="H136" s="1"/>
  <c r="E138"/>
  <c r="J137"/>
  <c r="J136" s="1"/>
  <c r="I137"/>
  <c r="I136" s="1"/>
  <c r="G137"/>
  <c r="M137" s="1"/>
  <c r="F137"/>
  <c r="L137" s="1"/>
  <c r="E137"/>
  <c r="K137" s="1"/>
  <c r="F136"/>
  <c r="M135"/>
  <c r="L135"/>
  <c r="H135"/>
  <c r="E135"/>
  <c r="M134"/>
  <c r="H134"/>
  <c r="F134"/>
  <c r="L134" s="1"/>
  <c r="M133"/>
  <c r="H133"/>
  <c r="M132"/>
  <c r="L132"/>
  <c r="H132"/>
  <c r="E132"/>
  <c r="M131"/>
  <c r="H131"/>
  <c r="F131"/>
  <c r="L131" s="1"/>
  <c r="M130"/>
  <c r="H130"/>
  <c r="F130"/>
  <c r="L130" s="1"/>
  <c r="M129"/>
  <c r="L129"/>
  <c r="H129"/>
  <c r="E129"/>
  <c r="M128"/>
  <c r="H128"/>
  <c r="F128"/>
  <c r="L128" s="1"/>
  <c r="M127"/>
  <c r="H127"/>
  <c r="M126"/>
  <c r="L126"/>
  <c r="H126"/>
  <c r="E126"/>
  <c r="I125"/>
  <c r="H125" s="1"/>
  <c r="G125"/>
  <c r="M125" s="1"/>
  <c r="F125"/>
  <c r="F124" s="1"/>
  <c r="G124"/>
  <c r="M124" s="1"/>
  <c r="M120"/>
  <c r="L120"/>
  <c r="H120"/>
  <c r="E120"/>
  <c r="H119"/>
  <c r="G119"/>
  <c r="M119" s="1"/>
  <c r="F119"/>
  <c r="L119" s="1"/>
  <c r="H118"/>
  <c r="G118"/>
  <c r="M118" s="1"/>
  <c r="M112"/>
  <c r="L112"/>
  <c r="H112"/>
  <c r="E112"/>
  <c r="H111"/>
  <c r="G111"/>
  <c r="M111" s="1"/>
  <c r="F111"/>
  <c r="L111" s="1"/>
  <c r="E111"/>
  <c r="H110"/>
  <c r="F110"/>
  <c r="L110" s="1"/>
  <c r="M109"/>
  <c r="L109"/>
  <c r="H109"/>
  <c r="E109"/>
  <c r="H108"/>
  <c r="G108"/>
  <c r="M108" s="1"/>
  <c r="F108"/>
  <c r="L108" s="1"/>
  <c r="M107"/>
  <c r="L107"/>
  <c r="H107"/>
  <c r="E107"/>
  <c r="H106"/>
  <c r="G106"/>
  <c r="M106" s="1"/>
  <c r="F106"/>
  <c r="L106" s="1"/>
  <c r="H105"/>
  <c r="G105"/>
  <c r="M105" s="1"/>
  <c r="M104"/>
  <c r="L104"/>
  <c r="H104"/>
  <c r="E104"/>
  <c r="H103"/>
  <c r="G103"/>
  <c r="M103" s="1"/>
  <c r="F103"/>
  <c r="L103" s="1"/>
  <c r="E103"/>
  <c r="M102"/>
  <c r="L102"/>
  <c r="H102"/>
  <c r="E102"/>
  <c r="H101"/>
  <c r="G101"/>
  <c r="M101" s="1"/>
  <c r="F101"/>
  <c r="L101" s="1"/>
  <c r="E101"/>
  <c r="H100"/>
  <c r="F100"/>
  <c r="L100" s="1"/>
  <c r="M99"/>
  <c r="L99"/>
  <c r="H99"/>
  <c r="E99"/>
  <c r="H98"/>
  <c r="G98"/>
  <c r="M98" s="1"/>
  <c r="F98"/>
  <c r="L98" s="1"/>
  <c r="M97"/>
  <c r="L97"/>
  <c r="H97"/>
  <c r="E97"/>
  <c r="H96"/>
  <c r="G96"/>
  <c r="M96" s="1"/>
  <c r="F96"/>
  <c r="L96" s="1"/>
  <c r="H95"/>
  <c r="G95"/>
  <c r="M95" s="1"/>
  <c r="M64"/>
  <c r="L64"/>
  <c r="H64"/>
  <c r="E64"/>
  <c r="M63"/>
  <c r="H63"/>
  <c r="F63"/>
  <c r="L63" s="1"/>
  <c r="M62"/>
  <c r="H62"/>
  <c r="F62"/>
  <c r="L62" s="1"/>
  <c r="M61"/>
  <c r="L61"/>
  <c r="H61"/>
  <c r="E61"/>
  <c r="M60"/>
  <c r="I60"/>
  <c r="H60"/>
  <c r="F60"/>
  <c r="L60" s="1"/>
  <c r="M59"/>
  <c r="L59"/>
  <c r="H59"/>
  <c r="E59"/>
  <c r="K59" s="1"/>
  <c r="M58"/>
  <c r="I58"/>
  <c r="H58"/>
  <c r="F58"/>
  <c r="L58" s="1"/>
  <c r="M57"/>
  <c r="L57"/>
  <c r="H57"/>
  <c r="E57"/>
  <c r="K57" s="1"/>
  <c r="M56"/>
  <c r="I56"/>
  <c r="I55" s="1"/>
  <c r="H56"/>
  <c r="F56"/>
  <c r="L56" s="1"/>
  <c r="J55"/>
  <c r="M55" s="1"/>
  <c r="H55"/>
  <c r="M54"/>
  <c r="L54"/>
  <c r="H54"/>
  <c r="E54"/>
  <c r="M53"/>
  <c r="I53"/>
  <c r="H53" s="1"/>
  <c r="F53"/>
  <c r="L53" s="1"/>
  <c r="M52"/>
  <c r="M51"/>
  <c r="L51"/>
  <c r="H51"/>
  <c r="E51"/>
  <c r="M50"/>
  <c r="H50"/>
  <c r="F50"/>
  <c r="L50" s="1"/>
  <c r="M49"/>
  <c r="H49"/>
  <c r="M48"/>
  <c r="L48"/>
  <c r="H48"/>
  <c r="E48"/>
  <c r="M47"/>
  <c r="H47"/>
  <c r="F47"/>
  <c r="L47" s="1"/>
  <c r="E47"/>
  <c r="K47" s="1"/>
  <c r="M46"/>
  <c r="H46"/>
  <c r="F46"/>
  <c r="L46" s="1"/>
  <c r="M45"/>
  <c r="L45"/>
  <c r="H45"/>
  <c r="H44" s="1"/>
  <c r="E45"/>
  <c r="M44"/>
  <c r="F44"/>
  <c r="L44" s="1"/>
  <c r="M43"/>
  <c r="L43"/>
  <c r="H43"/>
  <c r="E43"/>
  <c r="M42"/>
  <c r="H42"/>
  <c r="F42"/>
  <c r="L42" s="1"/>
  <c r="E42"/>
  <c r="K42" s="1"/>
  <c r="M41"/>
  <c r="L41"/>
  <c r="H41"/>
  <c r="H40" s="1"/>
  <c r="E41"/>
  <c r="G40"/>
  <c r="M40" s="1"/>
  <c r="F40"/>
  <c r="L40" s="1"/>
  <c r="M39"/>
  <c r="L39"/>
  <c r="H39"/>
  <c r="H38" s="1"/>
  <c r="E39"/>
  <c r="G38"/>
  <c r="M38" s="1"/>
  <c r="F38"/>
  <c r="L38" s="1"/>
  <c r="E38"/>
  <c r="K38" s="1"/>
  <c r="M35"/>
  <c r="L35"/>
  <c r="H35"/>
  <c r="E35"/>
  <c r="J34"/>
  <c r="I34"/>
  <c r="H34" s="1"/>
  <c r="G34"/>
  <c r="M34" s="1"/>
  <c r="F34"/>
  <c r="L34" s="1"/>
  <c r="M33"/>
  <c r="L33"/>
  <c r="H33"/>
  <c r="E33"/>
  <c r="I32"/>
  <c r="H32" s="1"/>
  <c r="G32"/>
  <c r="M32" s="1"/>
  <c r="F32"/>
  <c r="M31"/>
  <c r="L31"/>
  <c r="H31"/>
  <c r="E31"/>
  <c r="J30"/>
  <c r="J23" s="1"/>
  <c r="I30"/>
  <c r="I23" s="1"/>
  <c r="H30"/>
  <c r="G30"/>
  <c r="F30"/>
  <c r="L30" s="1"/>
  <c r="M29"/>
  <c r="L29"/>
  <c r="H29"/>
  <c r="H28" s="1"/>
  <c r="E29"/>
  <c r="G28"/>
  <c r="M28" s="1"/>
  <c r="F28"/>
  <c r="L28" s="1"/>
  <c r="M27"/>
  <c r="L27"/>
  <c r="H27"/>
  <c r="H26" s="1"/>
  <c r="E27"/>
  <c r="G26"/>
  <c r="M26" s="1"/>
  <c r="F26"/>
  <c r="L26" s="1"/>
  <c r="M25"/>
  <c r="L25"/>
  <c r="H25"/>
  <c r="H24" s="1"/>
  <c r="E25"/>
  <c r="G24"/>
  <c r="M24" s="1"/>
  <c r="F24"/>
  <c r="M22"/>
  <c r="L22"/>
  <c r="H22"/>
  <c r="E22"/>
  <c r="K22" s="1"/>
  <c r="H21"/>
  <c r="G21"/>
  <c r="M21" s="1"/>
  <c r="F21"/>
  <c r="L21" s="1"/>
  <c r="H20"/>
  <c r="H20" i="1"/>
  <c r="F21"/>
  <c r="F20" s="1"/>
  <c r="G21"/>
  <c r="G20" s="1"/>
  <c r="H21"/>
  <c r="L21"/>
  <c r="E22"/>
  <c r="H22"/>
  <c r="K22"/>
  <c r="L22"/>
  <c r="M22"/>
  <c r="F24"/>
  <c r="G24"/>
  <c r="M24" s="1"/>
  <c r="H24"/>
  <c r="L24"/>
  <c r="E25"/>
  <c r="H25"/>
  <c r="K25"/>
  <c r="L25"/>
  <c r="M25"/>
  <c r="F26"/>
  <c r="G26"/>
  <c r="M26" s="1"/>
  <c r="H26"/>
  <c r="L26"/>
  <c r="E27"/>
  <c r="E26" s="1"/>
  <c r="K26" s="1"/>
  <c r="H27"/>
  <c r="K27"/>
  <c r="L27"/>
  <c r="M27"/>
  <c r="F28"/>
  <c r="G28"/>
  <c r="M28" s="1"/>
  <c r="H28"/>
  <c r="L28"/>
  <c r="E29"/>
  <c r="H29"/>
  <c r="K29"/>
  <c r="L29"/>
  <c r="M29"/>
  <c r="F30"/>
  <c r="G30"/>
  <c r="I30"/>
  <c r="I23" s="1"/>
  <c r="J30"/>
  <c r="L30"/>
  <c r="E31"/>
  <c r="H31"/>
  <c r="H30" s="1"/>
  <c r="L31"/>
  <c r="M31"/>
  <c r="F32"/>
  <c r="E32" s="1"/>
  <c r="G32"/>
  <c r="H32"/>
  <c r="I32"/>
  <c r="M32"/>
  <c r="E33"/>
  <c r="H33"/>
  <c r="K33" s="1"/>
  <c r="L33"/>
  <c r="M33"/>
  <c r="F34"/>
  <c r="G34"/>
  <c r="E34" s="1"/>
  <c r="I34"/>
  <c r="J34"/>
  <c r="E35"/>
  <c r="H35"/>
  <c r="L35"/>
  <c r="M35"/>
  <c r="F36"/>
  <c r="L36" s="1"/>
  <c r="G36"/>
  <c r="H36"/>
  <c r="M36"/>
  <c r="E37"/>
  <c r="H37"/>
  <c r="K37" s="1"/>
  <c r="L37"/>
  <c r="M37"/>
  <c r="F38"/>
  <c r="G38"/>
  <c r="E38" s="1"/>
  <c r="K38" s="1"/>
  <c r="H38"/>
  <c r="L38"/>
  <c r="E39"/>
  <c r="H39"/>
  <c r="L39"/>
  <c r="M39"/>
  <c r="E40"/>
  <c r="F40"/>
  <c r="H40"/>
  <c r="L40"/>
  <c r="M40"/>
  <c r="E41"/>
  <c r="H41"/>
  <c r="K41" s="1"/>
  <c r="L41"/>
  <c r="M41"/>
  <c r="F42"/>
  <c r="E42" s="1"/>
  <c r="K42" s="1"/>
  <c r="H42"/>
  <c r="M42"/>
  <c r="E43"/>
  <c r="H43"/>
  <c r="K43" s="1"/>
  <c r="L43"/>
  <c r="M43"/>
  <c r="H44"/>
  <c r="M44"/>
  <c r="F45"/>
  <c r="F44" s="1"/>
  <c r="H45"/>
  <c r="L45"/>
  <c r="M45"/>
  <c r="E46"/>
  <c r="H46"/>
  <c r="K46"/>
  <c r="L46"/>
  <c r="M46"/>
  <c r="H47"/>
  <c r="M47"/>
  <c r="F48"/>
  <c r="E48" s="1"/>
  <c r="H48"/>
  <c r="M48"/>
  <c r="E49"/>
  <c r="H49"/>
  <c r="L49"/>
  <c r="M49"/>
  <c r="M50"/>
  <c r="F51"/>
  <c r="F50" s="1"/>
  <c r="I51"/>
  <c r="I50" s="1"/>
  <c r="H50" s="1"/>
  <c r="M51"/>
  <c r="E52"/>
  <c r="H52"/>
  <c r="K52" s="1"/>
  <c r="L52"/>
  <c r="M52"/>
  <c r="J53"/>
  <c r="M53" s="1"/>
  <c r="F54"/>
  <c r="E54" s="1"/>
  <c r="I54"/>
  <c r="L54"/>
  <c r="M54"/>
  <c r="E55"/>
  <c r="H55"/>
  <c r="H54" s="1"/>
  <c r="H53" s="1"/>
  <c r="K55"/>
  <c r="L55"/>
  <c r="M55"/>
  <c r="F56"/>
  <c r="E56" s="1"/>
  <c r="I56"/>
  <c r="L56" s="1"/>
  <c r="M56"/>
  <c r="E57"/>
  <c r="H57"/>
  <c r="H56" s="1"/>
  <c r="L57"/>
  <c r="M57"/>
  <c r="F58"/>
  <c r="I58"/>
  <c r="L58"/>
  <c r="M58"/>
  <c r="E59"/>
  <c r="E58" s="1"/>
  <c r="H59"/>
  <c r="H58" s="1"/>
  <c r="K59"/>
  <c r="L59"/>
  <c r="M59"/>
  <c r="H60"/>
  <c r="M60"/>
  <c r="F61"/>
  <c r="E61" s="1"/>
  <c r="H61"/>
  <c r="M61"/>
  <c r="E62"/>
  <c r="H62"/>
  <c r="L62"/>
  <c r="M62"/>
  <c r="H63"/>
  <c r="F64"/>
  <c r="G64"/>
  <c r="G63" s="1"/>
  <c r="M63" s="1"/>
  <c r="H64"/>
  <c r="L64"/>
  <c r="E65"/>
  <c r="H65"/>
  <c r="K65"/>
  <c r="L65"/>
  <c r="M65"/>
  <c r="F66"/>
  <c r="G66"/>
  <c r="M66" s="1"/>
  <c r="H66"/>
  <c r="L66"/>
  <c r="E67"/>
  <c r="H67"/>
  <c r="K67"/>
  <c r="L67"/>
  <c r="M67"/>
  <c r="H68"/>
  <c r="F69"/>
  <c r="F68" s="1"/>
  <c r="L68" s="1"/>
  <c r="G69"/>
  <c r="H69"/>
  <c r="M69"/>
  <c r="E70"/>
  <c r="H70"/>
  <c r="K70" s="1"/>
  <c r="L70"/>
  <c r="M70"/>
  <c r="F71"/>
  <c r="G71"/>
  <c r="E71" s="1"/>
  <c r="K71" s="1"/>
  <c r="H71"/>
  <c r="L71"/>
  <c r="E72"/>
  <c r="H72"/>
  <c r="L72"/>
  <c r="M72"/>
  <c r="H73"/>
  <c r="F74"/>
  <c r="G74"/>
  <c r="G73" s="1"/>
  <c r="M73" s="1"/>
  <c r="H74"/>
  <c r="L74"/>
  <c r="E75"/>
  <c r="H75"/>
  <c r="K75"/>
  <c r="L75"/>
  <c r="M75"/>
  <c r="F76"/>
  <c r="G76"/>
  <c r="M76" s="1"/>
  <c r="H76"/>
  <c r="L76"/>
  <c r="E77"/>
  <c r="H77"/>
  <c r="K77"/>
  <c r="L77"/>
  <c r="M77"/>
  <c r="H78"/>
  <c r="F79"/>
  <c r="F78" s="1"/>
  <c r="L78" s="1"/>
  <c r="G79"/>
  <c r="G78" s="1"/>
  <c r="M78" s="1"/>
  <c r="H79"/>
  <c r="M79"/>
  <c r="E80"/>
  <c r="H80"/>
  <c r="K80" s="1"/>
  <c r="L80"/>
  <c r="M80"/>
  <c r="H81"/>
  <c r="F82"/>
  <c r="F81" s="1"/>
  <c r="G82"/>
  <c r="G81" s="1"/>
  <c r="M81" s="1"/>
  <c r="H82"/>
  <c r="M82"/>
  <c r="E83"/>
  <c r="H83"/>
  <c r="K83" s="1"/>
  <c r="L83"/>
  <c r="M83"/>
  <c r="F85"/>
  <c r="E85" s="1"/>
  <c r="G85"/>
  <c r="G84" s="1"/>
  <c r="M84" s="1"/>
  <c r="H85"/>
  <c r="I85"/>
  <c r="I84" s="1"/>
  <c r="H84" s="1"/>
  <c r="M85"/>
  <c r="E86"/>
  <c r="H86"/>
  <c r="K86" s="1"/>
  <c r="L86"/>
  <c r="M86"/>
  <c r="H87"/>
  <c r="M87"/>
  <c r="F88"/>
  <c r="F87" s="1"/>
  <c r="H88"/>
  <c r="L88"/>
  <c r="M88"/>
  <c r="E89"/>
  <c r="H89"/>
  <c r="K89"/>
  <c r="L89"/>
  <c r="M89"/>
  <c r="H90"/>
  <c r="M90"/>
  <c r="F91"/>
  <c r="E91" s="1"/>
  <c r="H91"/>
  <c r="M91"/>
  <c r="E92"/>
  <c r="H92"/>
  <c r="L92"/>
  <c r="M92"/>
  <c r="H93"/>
  <c r="M93"/>
  <c r="E94"/>
  <c r="F94"/>
  <c r="F93" s="1"/>
  <c r="H94"/>
  <c r="L94"/>
  <c r="M94"/>
  <c r="E95"/>
  <c r="H95"/>
  <c r="K95" s="1"/>
  <c r="L95"/>
  <c r="M95"/>
  <c r="F97"/>
  <c r="F96" s="1"/>
  <c r="G97"/>
  <c r="G96" s="1"/>
  <c r="I97"/>
  <c r="I96" s="1"/>
  <c r="J97"/>
  <c r="J96" s="1"/>
  <c r="M97"/>
  <c r="E98"/>
  <c r="H98"/>
  <c r="H97" s="1"/>
  <c r="H96" s="1"/>
  <c r="L98"/>
  <c r="M98"/>
  <c r="E99"/>
  <c r="F100"/>
  <c r="G100"/>
  <c r="I100"/>
  <c r="I99" s="1"/>
  <c r="L99" s="1"/>
  <c r="J100"/>
  <c r="L100"/>
  <c r="E101"/>
  <c r="H101"/>
  <c r="H100" s="1"/>
  <c r="H99" s="1"/>
  <c r="K99" s="1"/>
  <c r="L101"/>
  <c r="M101"/>
  <c r="F102"/>
  <c r="E102" s="1"/>
  <c r="G102"/>
  <c r="H102"/>
  <c r="I102"/>
  <c r="J102"/>
  <c r="M102" s="1"/>
  <c r="E103"/>
  <c r="H103"/>
  <c r="K103"/>
  <c r="L103"/>
  <c r="M103"/>
  <c r="H104"/>
  <c r="F105"/>
  <c r="F104" s="1"/>
  <c r="L104" s="1"/>
  <c r="G105"/>
  <c r="G104" s="1"/>
  <c r="M104" s="1"/>
  <c r="H105"/>
  <c r="M105"/>
  <c r="E106"/>
  <c r="H106"/>
  <c r="K106" s="1"/>
  <c r="L106"/>
  <c r="M106"/>
  <c r="H107"/>
  <c r="F108"/>
  <c r="F107" s="1"/>
  <c r="G108"/>
  <c r="G107" s="1"/>
  <c r="M107" s="1"/>
  <c r="H108"/>
  <c r="M108"/>
  <c r="E109"/>
  <c r="H109"/>
  <c r="K109" s="1"/>
  <c r="L109"/>
  <c r="M109"/>
  <c r="F110"/>
  <c r="H110"/>
  <c r="L110"/>
  <c r="F111"/>
  <c r="G111"/>
  <c r="G110" s="1"/>
  <c r="M110" s="1"/>
  <c r="H111"/>
  <c r="L111"/>
  <c r="E112"/>
  <c r="H112"/>
  <c r="L112"/>
  <c r="M112"/>
  <c r="F114"/>
  <c r="G114"/>
  <c r="I114"/>
  <c r="J114"/>
  <c r="L114"/>
  <c r="E115"/>
  <c r="H115"/>
  <c r="K115" s="1"/>
  <c r="L115"/>
  <c r="M115"/>
  <c r="F116"/>
  <c r="E116" s="1"/>
  <c r="G116"/>
  <c r="H116"/>
  <c r="M116"/>
  <c r="E117"/>
  <c r="H117"/>
  <c r="K117" s="1"/>
  <c r="L117"/>
  <c r="M117"/>
  <c r="G118"/>
  <c r="G113" s="1"/>
  <c r="I118"/>
  <c r="J118"/>
  <c r="E119"/>
  <c r="E118" s="1"/>
  <c r="H119"/>
  <c r="L119"/>
  <c r="M119"/>
  <c r="H120"/>
  <c r="F121"/>
  <c r="F120" s="1"/>
  <c r="G121"/>
  <c r="G120" s="1"/>
  <c r="M120" s="1"/>
  <c r="H121"/>
  <c r="L121"/>
  <c r="E122"/>
  <c r="H122"/>
  <c r="K122"/>
  <c r="L122"/>
  <c r="M122"/>
  <c r="G124"/>
  <c r="G123" s="1"/>
  <c r="I124"/>
  <c r="I123" s="1"/>
  <c r="J124"/>
  <c r="J123" s="1"/>
  <c r="F125"/>
  <c r="F124" s="1"/>
  <c r="H125"/>
  <c r="H124" s="1"/>
  <c r="H123" s="1"/>
  <c r="M125"/>
  <c r="M126"/>
  <c r="H127"/>
  <c r="I127"/>
  <c r="I126" s="1"/>
  <c r="K127"/>
  <c r="L127"/>
  <c r="M127"/>
  <c r="H128"/>
  <c r="K128"/>
  <c r="L128"/>
  <c r="M128"/>
  <c r="F130"/>
  <c r="F129" s="1"/>
  <c r="G130"/>
  <c r="G129" s="1"/>
  <c r="I130"/>
  <c r="I129" s="1"/>
  <c r="J130"/>
  <c r="M130"/>
  <c r="E131"/>
  <c r="H131"/>
  <c r="H130" s="1"/>
  <c r="L131"/>
  <c r="M131"/>
  <c r="F132"/>
  <c r="I132"/>
  <c r="J132"/>
  <c r="J129" s="1"/>
  <c r="E133"/>
  <c r="E132" s="1"/>
  <c r="H133"/>
  <c r="F135"/>
  <c r="F134" s="1"/>
  <c r="G135"/>
  <c r="G134" s="1"/>
  <c r="I135"/>
  <c r="J135"/>
  <c r="J134" s="1"/>
  <c r="M135"/>
  <c r="E136"/>
  <c r="H136"/>
  <c r="H135" s="1"/>
  <c r="L136"/>
  <c r="M136"/>
  <c r="F137"/>
  <c r="I137"/>
  <c r="H137" s="1"/>
  <c r="M137"/>
  <c r="E138"/>
  <c r="E137" s="1"/>
  <c r="H138"/>
  <c r="L138"/>
  <c r="M138"/>
  <c r="M139"/>
  <c r="F140"/>
  <c r="F139" s="1"/>
  <c r="I140"/>
  <c r="I139" s="1"/>
  <c r="H139" s="1"/>
  <c r="J140"/>
  <c r="M140"/>
  <c r="E141"/>
  <c r="E140" s="1"/>
  <c r="H141"/>
  <c r="K141" s="1"/>
  <c r="L141"/>
  <c r="M141"/>
  <c r="M142"/>
  <c r="F143"/>
  <c r="F142" s="1"/>
  <c r="I143"/>
  <c r="I142" s="1"/>
  <c r="H142" s="1"/>
  <c r="L143"/>
  <c r="M143"/>
  <c r="E144"/>
  <c r="H144"/>
  <c r="K144"/>
  <c r="L144"/>
  <c r="M144"/>
  <c r="F146"/>
  <c r="F145" s="1"/>
  <c r="G146"/>
  <c r="I146"/>
  <c r="I145" s="1"/>
  <c r="J146"/>
  <c r="J145" s="1"/>
  <c r="E147"/>
  <c r="H147"/>
  <c r="L147"/>
  <c r="M147"/>
  <c r="E148"/>
  <c r="E149"/>
  <c r="E150"/>
  <c r="H151"/>
  <c r="M151"/>
  <c r="F152"/>
  <c r="E152" s="1"/>
  <c r="H152"/>
  <c r="M152"/>
  <c r="E153"/>
  <c r="H153"/>
  <c r="L153"/>
  <c r="M153"/>
  <c r="H154"/>
  <c r="M154"/>
  <c r="E155"/>
  <c r="F155"/>
  <c r="F154" s="1"/>
  <c r="H155"/>
  <c r="L155"/>
  <c r="M155"/>
  <c r="E156"/>
  <c r="H156"/>
  <c r="K156" s="1"/>
  <c r="L156"/>
  <c r="M156"/>
  <c r="H158"/>
  <c r="M158"/>
  <c r="E159"/>
  <c r="F159"/>
  <c r="F158" s="1"/>
  <c r="H159"/>
  <c r="L159"/>
  <c r="M159"/>
  <c r="E160"/>
  <c r="H160"/>
  <c r="K160" s="1"/>
  <c r="L160"/>
  <c r="M160"/>
  <c r="H161"/>
  <c r="M161"/>
  <c r="F162"/>
  <c r="E162" s="1"/>
  <c r="K162" s="1"/>
  <c r="H162"/>
  <c r="M162"/>
  <c r="E163"/>
  <c r="H163"/>
  <c r="K163" s="1"/>
  <c r="L163"/>
  <c r="M163"/>
  <c r="J164"/>
  <c r="M164" s="1"/>
  <c r="H165"/>
  <c r="I165"/>
  <c r="I164" s="1"/>
  <c r="K165"/>
  <c r="L165"/>
  <c r="M165"/>
  <c r="H166"/>
  <c r="K166"/>
  <c r="L166"/>
  <c r="M166"/>
  <c r="H167"/>
  <c r="M167"/>
  <c r="F168"/>
  <c r="E168" s="1"/>
  <c r="H168"/>
  <c r="M168"/>
  <c r="E169"/>
  <c r="H169"/>
  <c r="L169"/>
  <c r="M169"/>
  <c r="H170"/>
  <c r="M170"/>
  <c r="E171"/>
  <c r="F171"/>
  <c r="F170" s="1"/>
  <c r="E170" s="1"/>
  <c r="H171"/>
  <c r="L171"/>
  <c r="M171"/>
  <c r="E172"/>
  <c r="H172"/>
  <c r="K172" s="1"/>
  <c r="L172"/>
  <c r="M172"/>
  <c r="F174"/>
  <c r="G174"/>
  <c r="I174"/>
  <c r="I173" s="1"/>
  <c r="I157" s="1"/>
  <c r="J174"/>
  <c r="J173" s="1"/>
  <c r="J157" s="1"/>
  <c r="L174"/>
  <c r="E175"/>
  <c r="H175"/>
  <c r="K175" s="1"/>
  <c r="L175"/>
  <c r="M175"/>
  <c r="F176"/>
  <c r="E176" s="1"/>
  <c r="K176" s="1"/>
  <c r="I176"/>
  <c r="L176"/>
  <c r="M176"/>
  <c r="E177"/>
  <c r="H177"/>
  <c r="H176" s="1"/>
  <c r="K177"/>
  <c r="L177"/>
  <c r="M177"/>
  <c r="G178"/>
  <c r="M178" s="1"/>
  <c r="H179"/>
  <c r="M179"/>
  <c r="E180"/>
  <c r="E179" s="1"/>
  <c r="K179" s="1"/>
  <c r="F180"/>
  <c r="H180"/>
  <c r="L180"/>
  <c r="M180"/>
  <c r="E181"/>
  <c r="H181"/>
  <c r="K181" s="1"/>
  <c r="L181"/>
  <c r="M181"/>
  <c r="F182"/>
  <c r="E182" s="1"/>
  <c r="M182"/>
  <c r="E183"/>
  <c r="F183"/>
  <c r="H183"/>
  <c r="I183"/>
  <c r="I182" s="1"/>
  <c r="I178" s="1"/>
  <c r="H178" s="1"/>
  <c r="K183"/>
  <c r="L183"/>
  <c r="M183"/>
  <c r="E184"/>
  <c r="H184"/>
  <c r="K184" s="1"/>
  <c r="L184"/>
  <c r="M184"/>
  <c r="F185"/>
  <c r="I185"/>
  <c r="J185"/>
  <c r="L185"/>
  <c r="E186"/>
  <c r="E185" s="1"/>
  <c r="H186"/>
  <c r="K186" s="1"/>
  <c r="L186"/>
  <c r="M186"/>
  <c r="F187"/>
  <c r="E187" s="1"/>
  <c r="M187"/>
  <c r="E188"/>
  <c r="F188"/>
  <c r="H188"/>
  <c r="I188"/>
  <c r="I187" s="1"/>
  <c r="H187" s="1"/>
  <c r="K188"/>
  <c r="L188"/>
  <c r="M188"/>
  <c r="E189"/>
  <c r="H189"/>
  <c r="K189" s="1"/>
  <c r="L189"/>
  <c r="M189"/>
  <c r="G191"/>
  <c r="M191" s="1"/>
  <c r="H191"/>
  <c r="E192"/>
  <c r="F192"/>
  <c r="H192"/>
  <c r="I192"/>
  <c r="K192"/>
  <c r="L192"/>
  <c r="M192"/>
  <c r="E193"/>
  <c r="H193"/>
  <c r="K193" s="1"/>
  <c r="L193"/>
  <c r="M193"/>
  <c r="F194"/>
  <c r="E194" s="1"/>
  <c r="K194" s="1"/>
  <c r="I194"/>
  <c r="H194" s="1"/>
  <c r="L194"/>
  <c r="M194"/>
  <c r="E195"/>
  <c r="H195"/>
  <c r="L195"/>
  <c r="M195"/>
  <c r="G196"/>
  <c r="G190" s="1"/>
  <c r="F197"/>
  <c r="F196" s="1"/>
  <c r="G197"/>
  <c r="I197"/>
  <c r="I196" s="1"/>
  <c r="I190" s="1"/>
  <c r="J197"/>
  <c r="L197"/>
  <c r="E198"/>
  <c r="E197" s="1"/>
  <c r="H198"/>
  <c r="K198" s="1"/>
  <c r="L198"/>
  <c r="M198"/>
  <c r="F199"/>
  <c r="H199"/>
  <c r="L199"/>
  <c r="F200"/>
  <c r="G200"/>
  <c r="H200"/>
  <c r="L200"/>
  <c r="E201"/>
  <c r="H201"/>
  <c r="L201"/>
  <c r="M201"/>
  <c r="E202"/>
  <c r="H202"/>
  <c r="K202"/>
  <c r="L202"/>
  <c r="M202"/>
  <c r="E203"/>
  <c r="H203"/>
  <c r="K203" s="1"/>
  <c r="L203"/>
  <c r="M203"/>
  <c r="E204"/>
  <c r="H204"/>
  <c r="K204" s="1"/>
  <c r="L204"/>
  <c r="M204"/>
  <c r="H205"/>
  <c r="M205"/>
  <c r="F206"/>
  <c r="F205" s="1"/>
  <c r="H206"/>
  <c r="M206"/>
  <c r="E207"/>
  <c r="H207"/>
  <c r="K207" s="1"/>
  <c r="L207"/>
  <c r="M207"/>
  <c r="I210"/>
  <c r="I209" s="1"/>
  <c r="F211"/>
  <c r="F210" s="1"/>
  <c r="G211"/>
  <c r="G210" s="1"/>
  <c r="I211"/>
  <c r="J211"/>
  <c r="H211" s="1"/>
  <c r="L211"/>
  <c r="E212"/>
  <c r="H212"/>
  <c r="K212"/>
  <c r="L212"/>
  <c r="M212"/>
  <c r="F214"/>
  <c r="F213" s="1"/>
  <c r="G214"/>
  <c r="G213" s="1"/>
  <c r="M213" s="1"/>
  <c r="I214"/>
  <c r="I213" s="1"/>
  <c r="H213" s="1"/>
  <c r="J214"/>
  <c r="H214" s="1"/>
  <c r="L214"/>
  <c r="E215"/>
  <c r="H215"/>
  <c r="K215"/>
  <c r="L215"/>
  <c r="M215"/>
  <c r="J216"/>
  <c r="M216"/>
  <c r="F217"/>
  <c r="F216" s="1"/>
  <c r="I217"/>
  <c r="M217"/>
  <c r="E218"/>
  <c r="H218"/>
  <c r="K218" s="1"/>
  <c r="L218"/>
  <c r="M218"/>
  <c r="G220"/>
  <c r="F221"/>
  <c r="F220" s="1"/>
  <c r="G221"/>
  <c r="I221"/>
  <c r="I220" s="1"/>
  <c r="J221"/>
  <c r="L221"/>
  <c r="E222"/>
  <c r="H222"/>
  <c r="L222"/>
  <c r="M222"/>
  <c r="K222" s="1"/>
  <c r="M223"/>
  <c r="F224"/>
  <c r="F223" s="1"/>
  <c r="L223" s="1"/>
  <c r="I224"/>
  <c r="I223" s="1"/>
  <c r="L224"/>
  <c r="M224"/>
  <c r="E225"/>
  <c r="H225"/>
  <c r="L225"/>
  <c r="M225"/>
  <c r="M226"/>
  <c r="F227"/>
  <c r="F226" s="1"/>
  <c r="I227"/>
  <c r="I226" s="1"/>
  <c r="H226" s="1"/>
  <c r="M227"/>
  <c r="E228"/>
  <c r="H228"/>
  <c r="K228" s="1"/>
  <c r="L228"/>
  <c r="M228"/>
  <c r="F230"/>
  <c r="F229" s="1"/>
  <c r="G230"/>
  <c r="I230"/>
  <c r="I229" s="1"/>
  <c r="J230"/>
  <c r="J229" s="1"/>
  <c r="M230"/>
  <c r="E231"/>
  <c r="H231"/>
  <c r="K231" s="1"/>
  <c r="L231"/>
  <c r="M231"/>
  <c r="H232"/>
  <c r="F233"/>
  <c r="F232" s="1"/>
  <c r="G233"/>
  <c r="G232" s="1"/>
  <c r="M232" s="1"/>
  <c r="H233"/>
  <c r="M233"/>
  <c r="E234"/>
  <c r="H234"/>
  <c r="K234" s="1"/>
  <c r="L234"/>
  <c r="M234"/>
  <c r="F235"/>
  <c r="H235"/>
  <c r="L235"/>
  <c r="F236"/>
  <c r="G236"/>
  <c r="E236" s="1"/>
  <c r="K236" s="1"/>
  <c r="H236"/>
  <c r="L236"/>
  <c r="E237"/>
  <c r="H237"/>
  <c r="L237"/>
  <c r="M237"/>
  <c r="H238"/>
  <c r="F239"/>
  <c r="F238" s="1"/>
  <c r="G239"/>
  <c r="G238" s="1"/>
  <c r="M238" s="1"/>
  <c r="H239"/>
  <c r="L239"/>
  <c r="E240"/>
  <c r="H240"/>
  <c r="K240"/>
  <c r="L240"/>
  <c r="M240"/>
  <c r="J241"/>
  <c r="M242"/>
  <c r="F243"/>
  <c r="F242" s="1"/>
  <c r="I243"/>
  <c r="I242" s="1"/>
  <c r="M243"/>
  <c r="E244"/>
  <c r="H244"/>
  <c r="K244" s="1"/>
  <c r="L244"/>
  <c r="M244"/>
  <c r="F245"/>
  <c r="E245" s="1"/>
  <c r="M245"/>
  <c r="E246"/>
  <c r="F246"/>
  <c r="I246"/>
  <c r="I245" s="1"/>
  <c r="J246"/>
  <c r="L246"/>
  <c r="E247"/>
  <c r="H247"/>
  <c r="K247" s="1"/>
  <c r="L247"/>
  <c r="M247"/>
  <c r="F248"/>
  <c r="H248"/>
  <c r="L248"/>
  <c r="F249"/>
  <c r="G249"/>
  <c r="E249" s="1"/>
  <c r="K249" s="1"/>
  <c r="H249"/>
  <c r="L249"/>
  <c r="E250"/>
  <c r="H250"/>
  <c r="L250"/>
  <c r="M250"/>
  <c r="H251"/>
  <c r="H252"/>
  <c r="F253"/>
  <c r="F252" s="1"/>
  <c r="G253"/>
  <c r="H253"/>
  <c r="M253"/>
  <c r="E254"/>
  <c r="H254"/>
  <c r="K254" s="1"/>
  <c r="L254"/>
  <c r="M254"/>
  <c r="H255"/>
  <c r="F256"/>
  <c r="L256" s="1"/>
  <c r="G256"/>
  <c r="G255" s="1"/>
  <c r="M255" s="1"/>
  <c r="H256"/>
  <c r="M256"/>
  <c r="E257"/>
  <c r="H257"/>
  <c r="K257" s="1"/>
  <c r="L257"/>
  <c r="M257"/>
  <c r="F258"/>
  <c r="E258" s="1"/>
  <c r="G258"/>
  <c r="H258"/>
  <c r="M258"/>
  <c r="E259"/>
  <c r="H259"/>
  <c r="K259" s="1"/>
  <c r="L259"/>
  <c r="M259"/>
  <c r="H260"/>
  <c r="M260"/>
  <c r="F261"/>
  <c r="F260" s="1"/>
  <c r="H261"/>
  <c r="M261"/>
  <c r="E262"/>
  <c r="H262"/>
  <c r="K262" s="1"/>
  <c r="L262"/>
  <c r="M262"/>
  <c r="H264"/>
  <c r="M264"/>
  <c r="H265"/>
  <c r="M265"/>
  <c r="F266"/>
  <c r="F265" s="1"/>
  <c r="H266"/>
  <c r="M266"/>
  <c r="E267"/>
  <c r="H267"/>
  <c r="L267"/>
  <c r="M267"/>
  <c r="F269"/>
  <c r="G269"/>
  <c r="G268" s="1"/>
  <c r="I269"/>
  <c r="H269" s="1"/>
  <c r="E270"/>
  <c r="H270"/>
  <c r="L270"/>
  <c r="M270"/>
  <c r="F271"/>
  <c r="G271"/>
  <c r="M271" s="1"/>
  <c r="I271"/>
  <c r="J271"/>
  <c r="J268" s="1"/>
  <c r="E272"/>
  <c r="E271" s="1"/>
  <c r="H272"/>
  <c r="L272"/>
  <c r="M272"/>
  <c r="E274"/>
  <c r="G274"/>
  <c r="G273" s="1"/>
  <c r="I274"/>
  <c r="I273" s="1"/>
  <c r="J274"/>
  <c r="J273" s="1"/>
  <c r="L274"/>
  <c r="E275"/>
  <c r="H275"/>
  <c r="K275" s="1"/>
  <c r="L275"/>
  <c r="M275"/>
  <c r="H276"/>
  <c r="M276"/>
  <c r="F277"/>
  <c r="E277" s="1"/>
  <c r="K277" s="1"/>
  <c r="H277"/>
  <c r="M277"/>
  <c r="E278"/>
  <c r="H278"/>
  <c r="K278" s="1"/>
  <c r="L278"/>
  <c r="M278"/>
  <c r="I279"/>
  <c r="F280"/>
  <c r="F279" s="1"/>
  <c r="G280"/>
  <c r="G279" s="1"/>
  <c r="I280"/>
  <c r="J280"/>
  <c r="H280" s="1"/>
  <c r="L280"/>
  <c r="E281"/>
  <c r="E280" s="1"/>
  <c r="H281"/>
  <c r="K281"/>
  <c r="L281"/>
  <c r="M281"/>
  <c r="H282"/>
  <c r="M282"/>
  <c r="F283"/>
  <c r="F282" s="1"/>
  <c r="H283"/>
  <c r="M283"/>
  <c r="E284"/>
  <c r="H284"/>
  <c r="L284"/>
  <c r="M284"/>
  <c r="H285"/>
  <c r="M285"/>
  <c r="E286"/>
  <c r="F286"/>
  <c r="F285" s="1"/>
  <c r="H286"/>
  <c r="L286"/>
  <c r="M286"/>
  <c r="E287"/>
  <c r="H287"/>
  <c r="L287"/>
  <c r="M287"/>
  <c r="H288"/>
  <c r="M288"/>
  <c r="F289"/>
  <c r="F288" s="1"/>
  <c r="H289"/>
  <c r="M289"/>
  <c r="E290"/>
  <c r="H290"/>
  <c r="L290"/>
  <c r="M290"/>
  <c r="E291"/>
  <c r="H291"/>
  <c r="H292"/>
  <c r="H293"/>
  <c r="H294"/>
  <c r="H295"/>
  <c r="H296"/>
  <c r="E297"/>
  <c r="E296" s="1"/>
  <c r="H297"/>
  <c r="H298"/>
  <c r="L252" l="1"/>
  <c r="H245"/>
  <c r="L245"/>
  <c r="I216"/>
  <c r="H216" s="1"/>
  <c r="L217"/>
  <c r="H126"/>
  <c r="K126" s="1"/>
  <c r="L126"/>
  <c r="K290"/>
  <c r="K287"/>
  <c r="K284"/>
  <c r="L279"/>
  <c r="K272"/>
  <c r="I268"/>
  <c r="K270"/>
  <c r="M269"/>
  <c r="F268"/>
  <c r="K267"/>
  <c r="L258"/>
  <c r="L253"/>
  <c r="E253"/>
  <c r="K253" s="1"/>
  <c r="K250"/>
  <c r="M249"/>
  <c r="H246"/>
  <c r="L243"/>
  <c r="M239"/>
  <c r="K237"/>
  <c r="M236"/>
  <c r="L233"/>
  <c r="E230"/>
  <c r="L227"/>
  <c r="K225"/>
  <c r="H224"/>
  <c r="E224"/>
  <c r="K224" s="1"/>
  <c r="H221"/>
  <c r="G209"/>
  <c r="L196"/>
  <c r="L187"/>
  <c r="L182"/>
  <c r="K155"/>
  <c r="K137"/>
  <c r="L137"/>
  <c r="K256" i="2"/>
  <c r="E200" i="1"/>
  <c r="K200" s="1"/>
  <c r="M200"/>
  <c r="G145"/>
  <c r="M145" s="1"/>
  <c r="M146"/>
  <c r="H132"/>
  <c r="K133"/>
  <c r="K286"/>
  <c r="K258"/>
  <c r="F255"/>
  <c r="F251" s="1"/>
  <c r="L251" s="1"/>
  <c r="F191"/>
  <c r="K159"/>
  <c r="I134"/>
  <c r="K201"/>
  <c r="H197"/>
  <c r="K195"/>
  <c r="H185"/>
  <c r="K185" s="1"/>
  <c r="F178"/>
  <c r="K170"/>
  <c r="K169"/>
  <c r="K168"/>
  <c r="K153"/>
  <c r="K152"/>
  <c r="K147"/>
  <c r="L139"/>
  <c r="K138"/>
  <c r="M134"/>
  <c r="K132"/>
  <c r="M129"/>
  <c r="M124"/>
  <c r="M121"/>
  <c r="K119"/>
  <c r="M118"/>
  <c r="H118"/>
  <c r="L116"/>
  <c r="J113"/>
  <c r="K112"/>
  <c r="M111"/>
  <c r="L108"/>
  <c r="L105"/>
  <c r="L102"/>
  <c r="K101"/>
  <c r="J99"/>
  <c r="M99" s="1"/>
  <c r="E100"/>
  <c r="K100" s="1"/>
  <c r="M96"/>
  <c r="K92"/>
  <c r="K91"/>
  <c r="E88"/>
  <c r="K88" s="1"/>
  <c r="L82"/>
  <c r="L79"/>
  <c r="E76"/>
  <c r="K76" s="1"/>
  <c r="M74"/>
  <c r="F73"/>
  <c r="K72"/>
  <c r="M71"/>
  <c r="L69"/>
  <c r="G68"/>
  <c r="M68" s="1"/>
  <c r="E66"/>
  <c r="K66" s="1"/>
  <c r="M64"/>
  <c r="F63"/>
  <c r="K62"/>
  <c r="K61"/>
  <c r="K57"/>
  <c r="K56"/>
  <c r="I53"/>
  <c r="L51"/>
  <c r="K49"/>
  <c r="K48"/>
  <c r="E45"/>
  <c r="K45" s="1"/>
  <c r="K39"/>
  <c r="M38"/>
  <c r="E36"/>
  <c r="K36" s="1"/>
  <c r="K35"/>
  <c r="M34"/>
  <c r="H34"/>
  <c r="K31"/>
  <c r="J23"/>
  <c r="E30"/>
  <c r="K30" s="1"/>
  <c r="E28"/>
  <c r="K28" s="1"/>
  <c r="E24"/>
  <c r="K24" s="1"/>
  <c r="M21"/>
  <c r="G20" i="2"/>
  <c r="M20" s="1"/>
  <c r="M30"/>
  <c r="E34"/>
  <c r="E40"/>
  <c r="E46"/>
  <c r="K46" s="1"/>
  <c r="F49"/>
  <c r="L49" s="1"/>
  <c r="F55"/>
  <c r="L55" s="1"/>
  <c r="F127"/>
  <c r="E128"/>
  <c r="K128" s="1"/>
  <c r="F133"/>
  <c r="E134"/>
  <c r="K134" s="1"/>
  <c r="K138"/>
  <c r="L140"/>
  <c r="H139"/>
  <c r="K139" s="1"/>
  <c r="J139"/>
  <c r="M139" s="1"/>
  <c r="M142"/>
  <c r="K143"/>
  <c r="F144"/>
  <c r="L144" s="1"/>
  <c r="E145"/>
  <c r="K145" s="1"/>
  <c r="K146"/>
  <c r="G147"/>
  <c r="M147" s="1"/>
  <c r="I153"/>
  <c r="H153" s="1"/>
  <c r="M154"/>
  <c r="K155"/>
  <c r="K162"/>
  <c r="M164"/>
  <c r="F169"/>
  <c r="L169" s="1"/>
  <c r="E170"/>
  <c r="K170" s="1"/>
  <c r="H169"/>
  <c r="K173"/>
  <c r="F174"/>
  <c r="L174" s="1"/>
  <c r="E175"/>
  <c r="K175" s="1"/>
  <c r="K178"/>
  <c r="E180"/>
  <c r="E179" s="1"/>
  <c r="H180"/>
  <c r="K180" s="1"/>
  <c r="L183"/>
  <c r="F194"/>
  <c r="E195"/>
  <c r="K195" s="1"/>
  <c r="E198"/>
  <c r="K198" s="1"/>
  <c r="K200"/>
  <c r="K203"/>
  <c r="H204"/>
  <c r="K204" s="1"/>
  <c r="H205"/>
  <c r="K205" s="1"/>
  <c r="F210"/>
  <c r="E211"/>
  <c r="K211" s="1"/>
  <c r="K223"/>
  <c r="L225"/>
  <c r="K226"/>
  <c r="K229"/>
  <c r="K233"/>
  <c r="K234"/>
  <c r="H237"/>
  <c r="K238"/>
  <c r="G239"/>
  <c r="M239" s="1"/>
  <c r="E240"/>
  <c r="K240" s="1"/>
  <c r="F245"/>
  <c r="E246"/>
  <c r="K246" s="1"/>
  <c r="E251"/>
  <c r="H254"/>
  <c r="K254" s="1"/>
  <c r="F260"/>
  <c r="E260" s="1"/>
  <c r="E261"/>
  <c r="E270"/>
  <c r="K270" s="1"/>
  <c r="K277"/>
  <c r="F278"/>
  <c r="E278" s="1"/>
  <c r="K278" s="1"/>
  <c r="E279"/>
  <c r="K279" s="1"/>
  <c r="K280"/>
  <c r="G281"/>
  <c r="M281" s="1"/>
  <c r="H286"/>
  <c r="K290"/>
  <c r="K294"/>
  <c r="F295"/>
  <c r="E295" s="1"/>
  <c r="K295" s="1"/>
  <c r="E296"/>
  <c r="K296" s="1"/>
  <c r="K297"/>
  <c r="E298"/>
  <c r="K298" s="1"/>
  <c r="K299"/>
  <c r="E300"/>
  <c r="K300" s="1"/>
  <c r="K302"/>
  <c r="F305"/>
  <c r="E306"/>
  <c r="K306" s="1"/>
  <c r="I313"/>
  <c r="L313" s="1"/>
  <c r="F316"/>
  <c r="E317"/>
  <c r="K317" s="1"/>
  <c r="H320"/>
  <c r="K321"/>
  <c r="E322"/>
  <c r="K322" s="1"/>
  <c r="K324"/>
  <c r="F325"/>
  <c r="L325" s="1"/>
  <c r="K327"/>
  <c r="E328"/>
  <c r="K328" s="1"/>
  <c r="H129" i="1"/>
  <c r="L129"/>
  <c r="M123"/>
  <c r="K116"/>
  <c r="F113"/>
  <c r="K102"/>
  <c r="L96"/>
  <c r="K94"/>
  <c r="K85"/>
  <c r="K40"/>
  <c r="K32"/>
  <c r="J19" i="2"/>
  <c r="H174"/>
  <c r="K225"/>
  <c r="L256"/>
  <c r="L267"/>
  <c r="K311"/>
  <c r="F197"/>
  <c r="K287"/>
  <c r="K264"/>
  <c r="K267"/>
  <c r="H269"/>
  <c r="M270"/>
  <c r="K271"/>
  <c r="K284"/>
  <c r="K258"/>
  <c r="K255"/>
  <c r="K253"/>
  <c r="H251"/>
  <c r="K251" s="1"/>
  <c r="K252"/>
  <c r="L32"/>
  <c r="K268"/>
  <c r="K330"/>
  <c r="J259"/>
  <c r="J248" s="1"/>
  <c r="M260"/>
  <c r="I124"/>
  <c r="H124" s="1"/>
  <c r="L125"/>
  <c r="K97"/>
  <c r="K107"/>
  <c r="K120"/>
  <c r="K126"/>
  <c r="K129"/>
  <c r="K132"/>
  <c r="K135"/>
  <c r="K41"/>
  <c r="K61"/>
  <c r="K64"/>
  <c r="K99"/>
  <c r="K101"/>
  <c r="K102"/>
  <c r="K103"/>
  <c r="K104"/>
  <c r="K109"/>
  <c r="K111"/>
  <c r="K112"/>
  <c r="K25"/>
  <c r="K29"/>
  <c r="K33"/>
  <c r="K34"/>
  <c r="K48"/>
  <c r="K51"/>
  <c r="K54"/>
  <c r="K43"/>
  <c r="K45"/>
  <c r="K40"/>
  <c r="K39"/>
  <c r="K35"/>
  <c r="K31"/>
  <c r="F23"/>
  <c r="K27"/>
  <c r="L136"/>
  <c r="M23"/>
  <c r="H186"/>
  <c r="K186" s="1"/>
  <c r="I185"/>
  <c r="H185" s="1"/>
  <c r="I197"/>
  <c r="H197" s="1"/>
  <c r="H213"/>
  <c r="M236"/>
  <c r="G230"/>
  <c r="M230" s="1"/>
  <c r="M250"/>
  <c r="G249"/>
  <c r="M319"/>
  <c r="G303"/>
  <c r="M303" s="1"/>
  <c r="F20"/>
  <c r="E21"/>
  <c r="K21" s="1"/>
  <c r="E23"/>
  <c r="E24"/>
  <c r="E26"/>
  <c r="K26" s="1"/>
  <c r="E28"/>
  <c r="K28" s="1"/>
  <c r="E30"/>
  <c r="K30" s="1"/>
  <c r="E32"/>
  <c r="K32" s="1"/>
  <c r="E44"/>
  <c r="K44" s="1"/>
  <c r="E49"/>
  <c r="K49" s="1"/>
  <c r="E50"/>
  <c r="K50" s="1"/>
  <c r="F52"/>
  <c r="I52"/>
  <c r="H52" s="1"/>
  <c r="E53"/>
  <c r="K53" s="1"/>
  <c r="E56"/>
  <c r="E58"/>
  <c r="K58" s="1"/>
  <c r="E60"/>
  <c r="K60" s="1"/>
  <c r="E62"/>
  <c r="K62" s="1"/>
  <c r="E63"/>
  <c r="K63" s="1"/>
  <c r="F95"/>
  <c r="E96"/>
  <c r="K96" s="1"/>
  <c r="E98"/>
  <c r="K98" s="1"/>
  <c r="E100"/>
  <c r="K100" s="1"/>
  <c r="G100"/>
  <c r="M100" s="1"/>
  <c r="F105"/>
  <c r="E106"/>
  <c r="K106" s="1"/>
  <c r="E108"/>
  <c r="K108" s="1"/>
  <c r="G110"/>
  <c r="M110" s="1"/>
  <c r="F118"/>
  <c r="E119"/>
  <c r="K119" s="1"/>
  <c r="E124"/>
  <c r="E125"/>
  <c r="K125" s="1"/>
  <c r="E130"/>
  <c r="K130" s="1"/>
  <c r="E131"/>
  <c r="K131" s="1"/>
  <c r="G136"/>
  <c r="M136" s="1"/>
  <c r="E140"/>
  <c r="K140" s="1"/>
  <c r="E142"/>
  <c r="K142" s="1"/>
  <c r="G144"/>
  <c r="M144" s="1"/>
  <c r="F147"/>
  <c r="E148"/>
  <c r="K148" s="1"/>
  <c r="G150"/>
  <c r="M150" s="1"/>
  <c r="F153"/>
  <c r="E154"/>
  <c r="K154" s="1"/>
  <c r="E156"/>
  <c r="K156" s="1"/>
  <c r="H158"/>
  <c r="K158" s="1"/>
  <c r="F160"/>
  <c r="E161"/>
  <c r="K161" s="1"/>
  <c r="G163"/>
  <c r="M163" s="1"/>
  <c r="F164"/>
  <c r="E165"/>
  <c r="K165" s="1"/>
  <c r="H166"/>
  <c r="K166" s="1"/>
  <c r="G169"/>
  <c r="M169" s="1"/>
  <c r="E174"/>
  <c r="K174" s="1"/>
  <c r="G174"/>
  <c r="M174" s="1"/>
  <c r="F179"/>
  <c r="I179"/>
  <c r="H179" s="1"/>
  <c r="K179" s="1"/>
  <c r="F182"/>
  <c r="I182"/>
  <c r="H182" s="1"/>
  <c r="E183"/>
  <c r="K183" s="1"/>
  <c r="E185"/>
  <c r="K185" s="1"/>
  <c r="K187"/>
  <c r="K228"/>
  <c r="K232"/>
  <c r="K266"/>
  <c r="K282"/>
  <c r="L191"/>
  <c r="E191"/>
  <c r="K191" s="1"/>
  <c r="L192"/>
  <c r="E192"/>
  <c r="K192" s="1"/>
  <c r="L201"/>
  <c r="E201"/>
  <c r="K201" s="1"/>
  <c r="L202"/>
  <c r="E202"/>
  <c r="K202" s="1"/>
  <c r="L207"/>
  <c r="E207"/>
  <c r="K207" s="1"/>
  <c r="M272"/>
  <c r="G259"/>
  <c r="M185"/>
  <c r="M186"/>
  <c r="L213"/>
  <c r="L216"/>
  <c r="L223"/>
  <c r="L228"/>
  <c r="L232"/>
  <c r="L234"/>
  <c r="K237"/>
  <c r="M237"/>
  <c r="L240"/>
  <c r="M251"/>
  <c r="L253"/>
  <c r="M261"/>
  <c r="K261" s="1"/>
  <c r="L264"/>
  <c r="L266"/>
  <c r="L270"/>
  <c r="L272"/>
  <c r="M273"/>
  <c r="L276"/>
  <c r="L278"/>
  <c r="M279"/>
  <c r="L282"/>
  <c r="L289"/>
  <c r="M292"/>
  <c r="L293"/>
  <c r="L295"/>
  <c r="M296"/>
  <c r="L309"/>
  <c r="K312"/>
  <c r="M313"/>
  <c r="M314"/>
  <c r="K320"/>
  <c r="M320"/>
  <c r="E208"/>
  <c r="K208" s="1"/>
  <c r="G213"/>
  <c r="E220"/>
  <c r="F222"/>
  <c r="I222"/>
  <c r="F227"/>
  <c r="I227"/>
  <c r="H227" s="1"/>
  <c r="F231"/>
  <c r="I236"/>
  <c r="F239"/>
  <c r="F249"/>
  <c r="I250"/>
  <c r="I260"/>
  <c r="H260" s="1"/>
  <c r="K260" s="1"/>
  <c r="F263"/>
  <c r="I263"/>
  <c r="F269"/>
  <c r="F275"/>
  <c r="F285"/>
  <c r="I285"/>
  <c r="E286"/>
  <c r="K286" s="1"/>
  <c r="F288"/>
  <c r="F292"/>
  <c r="G308"/>
  <c r="M308" s="1"/>
  <c r="I308"/>
  <c r="L308" s="1"/>
  <c r="H313"/>
  <c r="K313" s="1"/>
  <c r="H314"/>
  <c r="K314" s="1"/>
  <c r="I319"/>
  <c r="H319" s="1"/>
  <c r="K319" s="1"/>
  <c r="E325"/>
  <c r="K325" s="1"/>
  <c r="E326"/>
  <c r="K326" s="1"/>
  <c r="E288" i="1"/>
  <c r="K288" s="1"/>
  <c r="L288"/>
  <c r="L285"/>
  <c r="E285"/>
  <c r="K285" s="1"/>
  <c r="E282"/>
  <c r="K282" s="1"/>
  <c r="L282"/>
  <c r="K280"/>
  <c r="E279"/>
  <c r="H273"/>
  <c r="L273"/>
  <c r="M268"/>
  <c r="E260"/>
  <c r="K260" s="1"/>
  <c r="L260"/>
  <c r="E255"/>
  <c r="K255" s="1"/>
  <c r="L255"/>
  <c r="H242"/>
  <c r="I241"/>
  <c r="H241" s="1"/>
  <c r="E232"/>
  <c r="K232" s="1"/>
  <c r="L232"/>
  <c r="H229"/>
  <c r="L229"/>
  <c r="E220"/>
  <c r="L220"/>
  <c r="E205"/>
  <c r="K205" s="1"/>
  <c r="L205"/>
  <c r="K246"/>
  <c r="K245"/>
  <c r="I219"/>
  <c r="K187"/>
  <c r="E294"/>
  <c r="E293" s="1"/>
  <c r="E295"/>
  <c r="G263"/>
  <c r="E273"/>
  <c r="K273" s="1"/>
  <c r="M273"/>
  <c r="I263"/>
  <c r="H268"/>
  <c r="E268"/>
  <c r="L268"/>
  <c r="F264"/>
  <c r="E265"/>
  <c r="K265" s="1"/>
  <c r="L265"/>
  <c r="F241"/>
  <c r="E242"/>
  <c r="K242" s="1"/>
  <c r="L242"/>
  <c r="E238"/>
  <c r="K238" s="1"/>
  <c r="L238"/>
  <c r="E226"/>
  <c r="K226" s="1"/>
  <c r="L226"/>
  <c r="E216"/>
  <c r="K216" s="1"/>
  <c r="L216"/>
  <c r="E213"/>
  <c r="K213" s="1"/>
  <c r="L213"/>
  <c r="F209"/>
  <c r="E210"/>
  <c r="L210"/>
  <c r="E196"/>
  <c r="K197"/>
  <c r="E178"/>
  <c r="K178" s="1"/>
  <c r="L178"/>
  <c r="F219"/>
  <c r="G173"/>
  <c r="M174"/>
  <c r="L142"/>
  <c r="E142"/>
  <c r="K142" s="1"/>
  <c r="H134"/>
  <c r="L134"/>
  <c r="L124"/>
  <c r="F123"/>
  <c r="E124"/>
  <c r="K124" s="1"/>
  <c r="E113"/>
  <c r="L107"/>
  <c r="E107"/>
  <c r="K107" s="1"/>
  <c r="E87"/>
  <c r="K87" s="1"/>
  <c r="L87"/>
  <c r="L81"/>
  <c r="E81"/>
  <c r="K81" s="1"/>
  <c r="E53"/>
  <c r="K53" s="1"/>
  <c r="K54"/>
  <c r="E44"/>
  <c r="K44" s="1"/>
  <c r="L44"/>
  <c r="G19"/>
  <c r="M20"/>
  <c r="F276"/>
  <c r="L289"/>
  <c r="E289"/>
  <c r="K289" s="1"/>
  <c r="L283"/>
  <c r="E283"/>
  <c r="K283" s="1"/>
  <c r="M280"/>
  <c r="J279"/>
  <c r="M279" s="1"/>
  <c r="L277"/>
  <c r="M274"/>
  <c r="L271"/>
  <c r="H271"/>
  <c r="K271" s="1"/>
  <c r="L269"/>
  <c r="E269"/>
  <c r="K269" s="1"/>
  <c r="L266"/>
  <c r="E266"/>
  <c r="K266" s="1"/>
  <c r="L261"/>
  <c r="E261"/>
  <c r="K261" s="1"/>
  <c r="E256"/>
  <c r="K256" s="1"/>
  <c r="G252"/>
  <c r="E252" s="1"/>
  <c r="K252" s="1"/>
  <c r="G248"/>
  <c r="E248" s="1"/>
  <c r="K248" s="1"/>
  <c r="M246"/>
  <c r="H243"/>
  <c r="E243"/>
  <c r="E239"/>
  <c r="K239" s="1"/>
  <c r="G235"/>
  <c r="M235" s="1"/>
  <c r="E233"/>
  <c r="K233" s="1"/>
  <c r="L230"/>
  <c r="H230"/>
  <c r="K230" s="1"/>
  <c r="G229"/>
  <c r="H227"/>
  <c r="E227"/>
  <c r="H223"/>
  <c r="E223"/>
  <c r="M221"/>
  <c r="K221" s="1"/>
  <c r="E221"/>
  <c r="J220"/>
  <c r="M220" s="1"/>
  <c r="H217"/>
  <c r="E217"/>
  <c r="K217" s="1"/>
  <c r="M214"/>
  <c r="E214"/>
  <c r="K214" s="1"/>
  <c r="M211"/>
  <c r="E211"/>
  <c r="K211" s="1"/>
  <c r="J210"/>
  <c r="H210"/>
  <c r="L206"/>
  <c r="E206"/>
  <c r="K206" s="1"/>
  <c r="G199"/>
  <c r="M199" s="1"/>
  <c r="M197"/>
  <c r="J196"/>
  <c r="H196"/>
  <c r="E191"/>
  <c r="K191" s="1"/>
  <c r="M185"/>
  <c r="H182"/>
  <c r="K182" s="1"/>
  <c r="K180"/>
  <c r="F179"/>
  <c r="L179" s="1"/>
  <c r="E174"/>
  <c r="K174" s="1"/>
  <c r="F173"/>
  <c r="K171"/>
  <c r="L170"/>
  <c r="K118"/>
  <c r="M113"/>
  <c r="E110"/>
  <c r="K110" s="1"/>
  <c r="E96"/>
  <c r="K96" s="1"/>
  <c r="K58"/>
  <c r="K34"/>
  <c r="H164"/>
  <c r="K164" s="1"/>
  <c r="L164"/>
  <c r="E158"/>
  <c r="K158" s="1"/>
  <c r="L158"/>
  <c r="E154"/>
  <c r="K154" s="1"/>
  <c r="L154"/>
  <c r="H145"/>
  <c r="L145"/>
  <c r="E139"/>
  <c r="K139" s="1"/>
  <c r="L120"/>
  <c r="E120"/>
  <c r="K120" s="1"/>
  <c r="E93"/>
  <c r="K93" s="1"/>
  <c r="L93"/>
  <c r="L73"/>
  <c r="E73"/>
  <c r="K73" s="1"/>
  <c r="L63"/>
  <c r="E63"/>
  <c r="K63" s="1"/>
  <c r="L50"/>
  <c r="E50"/>
  <c r="K50" s="1"/>
  <c r="J19"/>
  <c r="M23"/>
  <c r="L20"/>
  <c r="E20"/>
  <c r="H274"/>
  <c r="K274" s="1"/>
  <c r="H157"/>
  <c r="H173"/>
  <c r="E129"/>
  <c r="K129" s="1"/>
  <c r="E104"/>
  <c r="K104" s="1"/>
  <c r="E78"/>
  <c r="K78" s="1"/>
  <c r="E68"/>
  <c r="K68" s="1"/>
  <c r="H23"/>
  <c r="F167"/>
  <c r="F161"/>
  <c r="F151"/>
  <c r="E146"/>
  <c r="E135"/>
  <c r="E130"/>
  <c r="K130" s="1"/>
  <c r="H114"/>
  <c r="I113"/>
  <c r="H113" s="1"/>
  <c r="E111"/>
  <c r="K111" s="1"/>
  <c r="E105"/>
  <c r="K105" s="1"/>
  <c r="E97"/>
  <c r="K97" s="1"/>
  <c r="F90"/>
  <c r="F84"/>
  <c r="E79"/>
  <c r="K79" s="1"/>
  <c r="E69"/>
  <c r="K69" s="1"/>
  <c r="F60"/>
  <c r="F53"/>
  <c r="L53" s="1"/>
  <c r="F47"/>
  <c r="F23"/>
  <c r="F19" s="1"/>
  <c r="L168"/>
  <c r="L162"/>
  <c r="L152"/>
  <c r="L146"/>
  <c r="H146"/>
  <c r="H143"/>
  <c r="E143"/>
  <c r="L140"/>
  <c r="H140"/>
  <c r="K140" s="1"/>
  <c r="K136"/>
  <c r="L135"/>
  <c r="K131"/>
  <c r="L130"/>
  <c r="L125"/>
  <c r="E125"/>
  <c r="K125" s="1"/>
  <c r="E121"/>
  <c r="K121" s="1"/>
  <c r="L118"/>
  <c r="M114"/>
  <c r="E114"/>
  <c r="E108"/>
  <c r="K108" s="1"/>
  <c r="M100"/>
  <c r="K98"/>
  <c r="L97"/>
  <c r="L91"/>
  <c r="L85"/>
  <c r="E82"/>
  <c r="K82" s="1"/>
  <c r="E74"/>
  <c r="K74" s="1"/>
  <c r="E64"/>
  <c r="K64" s="1"/>
  <c r="L61"/>
  <c r="H51"/>
  <c r="E51"/>
  <c r="L48"/>
  <c r="L42"/>
  <c r="L34"/>
  <c r="L32"/>
  <c r="M30"/>
  <c r="E21"/>
  <c r="K21" s="1"/>
  <c r="E305" i="2" l="1"/>
  <c r="K305" s="1"/>
  <c r="F304"/>
  <c r="L305"/>
  <c r="E245"/>
  <c r="K245" s="1"/>
  <c r="L245"/>
  <c r="E210"/>
  <c r="K210" s="1"/>
  <c r="L210"/>
  <c r="I208" i="1"/>
  <c r="J18" i="2"/>
  <c r="I19"/>
  <c r="E145" i="1"/>
  <c r="K145" s="1"/>
  <c r="E316" i="2"/>
  <c r="K316" s="1"/>
  <c r="L316"/>
  <c r="E194"/>
  <c r="K194" s="1"/>
  <c r="L194"/>
  <c r="E133"/>
  <c r="K133" s="1"/>
  <c r="L133"/>
  <c r="E127"/>
  <c r="K127" s="1"/>
  <c r="L127"/>
  <c r="F190" i="1"/>
  <c r="L191"/>
  <c r="L197" i="2"/>
  <c r="M259"/>
  <c r="K124"/>
  <c r="L124"/>
  <c r="L288"/>
  <c r="E288"/>
  <c r="K288" s="1"/>
  <c r="H285"/>
  <c r="I281"/>
  <c r="H281" s="1"/>
  <c r="L269"/>
  <c r="E269"/>
  <c r="K269" s="1"/>
  <c r="L263"/>
  <c r="F259"/>
  <c r="E263"/>
  <c r="H250"/>
  <c r="K250" s="1"/>
  <c r="I249"/>
  <c r="L239"/>
  <c r="E239"/>
  <c r="K239" s="1"/>
  <c r="L231"/>
  <c r="E231"/>
  <c r="K231" s="1"/>
  <c r="F230"/>
  <c r="L227"/>
  <c r="E227"/>
  <c r="K227" s="1"/>
  <c r="L222"/>
  <c r="E222"/>
  <c r="F218"/>
  <c r="M213"/>
  <c r="G197"/>
  <c r="E164"/>
  <c r="K164" s="1"/>
  <c r="F163"/>
  <c r="F19" s="1"/>
  <c r="L164"/>
  <c r="E105"/>
  <c r="K105" s="1"/>
  <c r="L105"/>
  <c r="K56"/>
  <c r="E55"/>
  <c r="K55" s="1"/>
  <c r="E20"/>
  <c r="L20"/>
  <c r="G248"/>
  <c r="M248" s="1"/>
  <c r="M249"/>
  <c r="F281"/>
  <c r="L250"/>
  <c r="L319"/>
  <c r="E213"/>
  <c r="K213" s="1"/>
  <c r="I303"/>
  <c r="H308"/>
  <c r="L292"/>
  <c r="E292"/>
  <c r="K292" s="1"/>
  <c r="F291"/>
  <c r="L285"/>
  <c r="E285"/>
  <c r="L275"/>
  <c r="E275"/>
  <c r="K275" s="1"/>
  <c r="H263"/>
  <c r="I259"/>
  <c r="H259" s="1"/>
  <c r="L249"/>
  <c r="E249"/>
  <c r="F248"/>
  <c r="I230"/>
  <c r="H230" s="1"/>
  <c r="H236"/>
  <c r="K236" s="1"/>
  <c r="I218"/>
  <c r="H218" s="1"/>
  <c r="H222"/>
  <c r="E219"/>
  <c r="K219" s="1"/>
  <c r="K220"/>
  <c r="E182"/>
  <c r="K182" s="1"/>
  <c r="L182"/>
  <c r="E160"/>
  <c r="K160" s="1"/>
  <c r="L160"/>
  <c r="E153"/>
  <c r="K153" s="1"/>
  <c r="L153"/>
  <c r="E147"/>
  <c r="K147" s="1"/>
  <c r="L147"/>
  <c r="E118"/>
  <c r="K118" s="1"/>
  <c r="L118"/>
  <c r="E95"/>
  <c r="K95" s="1"/>
  <c r="L95"/>
  <c r="E52"/>
  <c r="K52" s="1"/>
  <c r="L52"/>
  <c r="L260"/>
  <c r="E308"/>
  <c r="K308" s="1"/>
  <c r="L236"/>
  <c r="L179"/>
  <c r="E169"/>
  <c r="K169" s="1"/>
  <c r="E150"/>
  <c r="K150" s="1"/>
  <c r="E144"/>
  <c r="K144" s="1"/>
  <c r="E136"/>
  <c r="K136" s="1"/>
  <c r="E110"/>
  <c r="K110" s="1"/>
  <c r="G19"/>
  <c r="L185"/>
  <c r="E47" i="1"/>
  <c r="K47" s="1"/>
  <c r="L47"/>
  <c r="E60"/>
  <c r="K60" s="1"/>
  <c r="L60"/>
  <c r="E90"/>
  <c r="K90" s="1"/>
  <c r="L90"/>
  <c r="E161"/>
  <c r="K161" s="1"/>
  <c r="L161"/>
  <c r="E173"/>
  <c r="K173" s="1"/>
  <c r="L173"/>
  <c r="M196"/>
  <c r="J190"/>
  <c r="J209"/>
  <c r="M210"/>
  <c r="G219"/>
  <c r="M229"/>
  <c r="G157"/>
  <c r="M157" s="1"/>
  <c r="M173"/>
  <c r="L209"/>
  <c r="F208"/>
  <c r="E209"/>
  <c r="F263"/>
  <c r="E264"/>
  <c r="K264" s="1"/>
  <c r="L264"/>
  <c r="K51"/>
  <c r="K114"/>
  <c r="K143"/>
  <c r="K146"/>
  <c r="F157"/>
  <c r="F18" s="1"/>
  <c r="K223"/>
  <c r="K227"/>
  <c r="K243"/>
  <c r="K113"/>
  <c r="H220"/>
  <c r="J219"/>
  <c r="H219" s="1"/>
  <c r="K268"/>
  <c r="E229"/>
  <c r="K229" s="1"/>
  <c r="H279"/>
  <c r="K220"/>
  <c r="E23"/>
  <c r="K23" s="1"/>
  <c r="L23"/>
  <c r="E84"/>
  <c r="K84" s="1"/>
  <c r="L84"/>
  <c r="E134"/>
  <c r="K134" s="1"/>
  <c r="K135"/>
  <c r="E151"/>
  <c r="K151" s="1"/>
  <c r="L151"/>
  <c r="E167"/>
  <c r="K167" s="1"/>
  <c r="L167"/>
  <c r="K20"/>
  <c r="G241"/>
  <c r="M241" s="1"/>
  <c r="M248"/>
  <c r="G251"/>
  <c r="M252"/>
  <c r="E276"/>
  <c r="K276" s="1"/>
  <c r="L276"/>
  <c r="M19"/>
  <c r="E123"/>
  <c r="K123" s="1"/>
  <c r="L123"/>
  <c r="L219"/>
  <c r="E219"/>
  <c r="L241"/>
  <c r="I19"/>
  <c r="L113"/>
  <c r="K196"/>
  <c r="K210"/>
  <c r="E199"/>
  <c r="K199" s="1"/>
  <c r="E235"/>
  <c r="K235" s="1"/>
  <c r="J263"/>
  <c r="H263" s="1"/>
  <c r="K279"/>
  <c r="E190" l="1"/>
  <c r="L190"/>
  <c r="L304" i="2"/>
  <c r="E304"/>
  <c r="K304" s="1"/>
  <c r="F303"/>
  <c r="E303" s="1"/>
  <c r="K285"/>
  <c r="G18"/>
  <c r="M18" s="1"/>
  <c r="M19"/>
  <c r="E291"/>
  <c r="K291" s="1"/>
  <c r="L291"/>
  <c r="H303"/>
  <c r="K303" s="1"/>
  <c r="L303"/>
  <c r="K20"/>
  <c r="L163"/>
  <c r="E163"/>
  <c r="K163" s="1"/>
  <c r="M197"/>
  <c r="E197"/>
  <c r="K197" s="1"/>
  <c r="L218"/>
  <c r="E218"/>
  <c r="K218" s="1"/>
  <c r="H249"/>
  <c r="K249" s="1"/>
  <c r="I248"/>
  <c r="H248" s="1"/>
  <c r="K263"/>
  <c r="E248"/>
  <c r="L281"/>
  <c r="E281"/>
  <c r="K281" s="1"/>
  <c r="F18"/>
  <c r="E230"/>
  <c r="K230" s="1"/>
  <c r="L230"/>
  <c r="L259"/>
  <c r="E259"/>
  <c r="K259" s="1"/>
  <c r="K222"/>
  <c r="I18" i="1"/>
  <c r="H19"/>
  <c r="E263"/>
  <c r="K263" s="1"/>
  <c r="L263"/>
  <c r="L208"/>
  <c r="H190"/>
  <c r="K190" s="1"/>
  <c r="M190"/>
  <c r="E241"/>
  <c r="K241" s="1"/>
  <c r="K219"/>
  <c r="M251"/>
  <c r="E251"/>
  <c r="K251" s="1"/>
  <c r="E157"/>
  <c r="K157" s="1"/>
  <c r="L157"/>
  <c r="M219"/>
  <c r="G208"/>
  <c r="E208" s="1"/>
  <c r="J208"/>
  <c r="H209"/>
  <c r="M209"/>
  <c r="M263"/>
  <c r="E19"/>
  <c r="K19" s="1"/>
  <c r="K209"/>
  <c r="L19"/>
  <c r="L248" i="2" l="1"/>
  <c r="E18"/>
  <c r="K248"/>
  <c r="E19"/>
  <c r="H208" i="1"/>
  <c r="K208" s="1"/>
  <c r="J18"/>
  <c r="H18" s="1"/>
  <c r="L18"/>
  <c r="M208"/>
  <c r="G18"/>
  <c r="M18" l="1"/>
  <c r="E18"/>
  <c r="K18" s="1"/>
  <c r="H23" i="2" l="1"/>
  <c r="K23" s="1"/>
  <c r="K24"/>
  <c r="L24"/>
  <c r="L23" l="1"/>
  <c r="L19" l="1"/>
  <c r="I18"/>
  <c r="H19"/>
  <c r="K19" s="1"/>
  <c r="H18" l="1"/>
  <c r="K18" s="1"/>
  <c r="L18"/>
</calcChain>
</file>

<file path=xl/sharedStrings.xml><?xml version="1.0" encoding="utf-8"?>
<sst xmlns="http://schemas.openxmlformats.org/spreadsheetml/2006/main" count="1867" uniqueCount="296">
  <si>
    <t>1</t>
  </si>
  <si>
    <t>540</t>
  </si>
  <si>
    <t>БП08021</t>
  </si>
  <si>
    <t>средства района</t>
  </si>
  <si>
    <t>Иные межбюджетные трансферты</t>
  </si>
  <si>
    <t>500</t>
  </si>
  <si>
    <t>Межбюджетные трансферты</t>
  </si>
  <si>
    <t>000</t>
  </si>
  <si>
    <t>Наказы избирателей депутатам Троснянского районного Совета народных депутатов</t>
  </si>
  <si>
    <t>БП00000</t>
  </si>
  <si>
    <t>Непрограмная часть бюджета муниципального района</t>
  </si>
  <si>
    <t>0000000</t>
  </si>
  <si>
    <t xml:space="preserve">Прочие межбюджетные трансферты общего характера бюджетам субъектов РФ и муниципальных образований </t>
  </si>
  <si>
    <t>512</t>
  </si>
  <si>
    <t>БП08030</t>
  </si>
  <si>
    <t>Иные дотации</t>
  </si>
  <si>
    <t>1101</t>
  </si>
  <si>
    <t>200</t>
  </si>
  <si>
    <t>П338033</t>
  </si>
  <si>
    <t>Физическая культура</t>
  </si>
  <si>
    <t>Закупка товаров,работ и услуг для государственных (муниципальных) нужд</t>
  </si>
  <si>
    <t>Районная целевая программа "Развитие физической культуры и спорта в Троснянском районе на 2013-2017 годы"</t>
  </si>
  <si>
    <t>1003</t>
  </si>
  <si>
    <t>300</t>
  </si>
  <si>
    <t>П778037</t>
  </si>
  <si>
    <t>Социальное обеспечение неселения</t>
  </si>
  <si>
    <t>Социальное обеспечение и иные выплаты населению</t>
  </si>
  <si>
    <t>Районная целевая программа "Обеспечение жильем молодых семей в Троснянском районе на 2013-2017 годы"</t>
  </si>
  <si>
    <t>0801</t>
  </si>
  <si>
    <t>600</t>
  </si>
  <si>
    <t>ПА08148</t>
  </si>
  <si>
    <t>Культура</t>
  </si>
  <si>
    <t>Закупка товаров, работ и услуг для государственных (муниципальных) нужд</t>
  </si>
  <si>
    <t>Целевая мунципальная программа "Развитие архивного дела в Троснянском районе Орловской области на 2014-2019 годы"</t>
  </si>
  <si>
    <t>ПК17265</t>
  </si>
  <si>
    <t>Предоставление субсидий  бюджетным,автономным учреждениям и иным некоммерческим организациям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</si>
  <si>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</si>
  <si>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ПК18128</t>
  </si>
  <si>
    <t>Предоставление субсидий муниципальным бюджетным,автономным учреждениям и иным некоммерческим организациям</t>
  </si>
  <si>
    <t>Обеспечение деятельности (оказание услу) учреждений культуры в рамках мунципальной программы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</si>
  <si>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ПК07179</t>
  </si>
  <si>
    <t xml:space="preserve">Муниципальная целевая программа   "Развитие культуры и искусства, сохранение и реконструкция военно-мемориальных объектов в Троснянском районе Орловской области в рамках реализации мероприятий подпрограммы "Сохранение и реконструкция военно-мемориальных объектов в Орловской области на 2013-2017г." государственной программы Орловской области "Развитие культуры и искусства, туризма, архивного дела , сохранение и реконструкция военно-мемориальных объектов в Орловской области  (2013-2017 годы) </t>
  </si>
  <si>
    <t>ПК08173</t>
  </si>
  <si>
    <t>Закупка товаров,работ и услуг для государственных (муницпальных) нужд</t>
  </si>
  <si>
    <t>Паспортизация братских захоронений и мемориалов, реставрационные и ремонтные работы на объектах культурного наследия в рамках мунципальной целевой программы "Развитие культуры и искусства, сохранение и реконструкция военно- мемориальных объекто в Тросняском районе Орловской области на 20159-2019 годы"</t>
  </si>
  <si>
    <t>0702</t>
  </si>
  <si>
    <t>ПО28129</t>
  </si>
  <si>
    <t>Общее образование</t>
  </si>
  <si>
    <t>ПК18129</t>
  </si>
  <si>
    <t>Обеспечение деятельности (оказания услуг) учреждений дополнительного образования в сфере культуры и искусства в Троснянском районе" мунципальной программы Троснянского района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</si>
  <si>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ПК10000</t>
  </si>
  <si>
    <t>Подпрограмма "Развитие дополнительного образования в сфере культуры и исскуства в троснянском районе" мунципальной программы Троснянского района "Развитие культуры и искусства, сохранение и реконструкция военно-мемориальных объектов в Троснянском районе Орловской области на 2015-2019 годы"</t>
  </si>
  <si>
    <t>ПК00000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</si>
  <si>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</si>
  <si>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0707</t>
  </si>
  <si>
    <t>ПО48147</t>
  </si>
  <si>
    <t>Молодежная политика и оздоровление детей</t>
  </si>
  <si>
    <t>ПН08147</t>
  </si>
  <si>
    <t>Мунципальная программа "Комплексные меры противодействия злоупотреблению наркотиками и их незаконному обороту на 2014-2015 годы"</t>
  </si>
  <si>
    <t>ПО48127</t>
  </si>
  <si>
    <t>Организация летних оздоровительных лагерей в рамках подпрограммы "Организация отдыха в каникулярное время и трудовой занятости несовершеннолетних граждан" муницпальной программы Троснянского района " Развитие образования в Троснянском районе"</t>
  </si>
  <si>
    <t>ПО47085</t>
  </si>
  <si>
    <t>Софинансирование мероприятий по организации оздоровительной кампании для детей подпрограммы "Развитие системы дошкольного, общего образования и дополнительного образования детей и молодежи" государственной программы "Образование в Орловской области" в рамках подпрограммы "Организация отдыха в каникулярное время и трудовой деятельности несовершеннолетних граждан" муниципальной программы "Развитие образования в Троснянском районе"</t>
  </si>
  <si>
    <t>ПО40000</t>
  </si>
  <si>
    <t>Подпрограмма "Организация отдыха в каникулярное время и трудовой деятельности несовершеннолетних граждан"</t>
  </si>
  <si>
    <t>ПО28126</t>
  </si>
  <si>
    <t>ПО38126</t>
  </si>
  <si>
    <t>Обеспечение деятельности (оказание услуг) учреждений дополнительного образования в рамках подпрограммы "Комплексная безопасность образовательных организаций Троснянского района" муниципальной программы троснянского района "Развитие образования в Троснянском районе"</t>
  </si>
  <si>
    <t>ПО28125</t>
  </si>
  <si>
    <t>ПО38125</t>
  </si>
  <si>
    <t>Обеспечение деятельности (оказание услуг) образовательных учреждений в рамках подпрограммы "Комплексная безопасность образовательных организаций Троснянского района " муниципальной программы Троснянксого района "Развитие образования в Троснянксом районе"</t>
  </si>
  <si>
    <t>0701</t>
  </si>
  <si>
    <t>ПО18121</t>
  </si>
  <si>
    <t>Дошкольное образование</t>
  </si>
  <si>
    <t>ПО38124</t>
  </si>
  <si>
    <t>Обеспечение деятельности ( оказания услуг)  дошкольных образовательных учреждений в рамках подпрограммы "Комплексная безопасность образовательных организаций Троснянского района" муниципальной программы Троснянского района "Развитие образования в Троснянском районе"</t>
  </si>
  <si>
    <t>ПО30000</t>
  </si>
  <si>
    <t>Подпрограмма "Комплекнаая безопасность образовательных организаций Троснянского района"</t>
  </si>
  <si>
    <t>ПО28124</t>
  </si>
  <si>
    <t>Обеспечение деятельности (оказание услуг) образовательных учреждений дополнительного образования в рамках подпрограммы "Развитие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</si>
  <si>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ПО27150</t>
  </si>
  <si>
    <t>Ежемесячное денежное вознаграждение за классное руководство в рамках подпрограммы " Развитие системы общего и дополнительного образования Троснянского района" муниципальной программы троснянского района " Развитие образования в Троснянском районе"</t>
  </si>
  <si>
    <t>ПО27241</t>
  </si>
  <si>
    <t>Возмещение расходов бюджета Троснянского муниципального района на обеспечение питанием учащихся муниципальных общеобразовательных учреждений в рамках  подпрограммы "Развитие системы  общего образования и дополнительного образования Троснянского района" муницпальной программы "Развитие образования в Троснянском районе"</t>
  </si>
  <si>
    <t>ПО27157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</si>
  <si>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 подпрограммы "Развитие системы  общего 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</si>
  <si>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ПО28123</t>
  </si>
  <si>
    <t>Предоставление субсидий муниципальным бюджетным, автономным учреждениям и иным некоммерческим организациям</t>
  </si>
  <si>
    <t>Обеспечение деятельности (оказание услуг)  образовательных учреждений в рамках подпрограммы " Развитие системы общего и дополнительного образования Троснянского района" муниципальной программы Троснянского района "Развитие образования в Троснянском районе"</t>
  </si>
  <si>
    <t>ПО28122</t>
  </si>
  <si>
    <t>Обеспечение мероприятий подпрограммы "Развитие системы общего и дополнительного образования Троснянского района" муницпальной программы " Развитие образования в Троснянском районе"</t>
  </si>
  <si>
    <t>ПО27265</t>
  </si>
  <si>
    <t>ПО20000</t>
  </si>
  <si>
    <t>Подпрограмма "Развитие системы общего и дополнительного образования Троснянского района" муниципальной программы "Развитие образования в Троснянском районе"</t>
  </si>
  <si>
    <t>Обеспечение мероприятия "Повышение качества дошкольного образования, способствующего укреплению здоровья детей и их подготовке к обучению в школе" в рамках подпрограммы " Развитие системы дошкольного образования Троснянского района" муниципальной программы Троснянского района "Развитие образования в троснянском районе"</t>
  </si>
  <si>
    <t>ПО18120</t>
  </si>
  <si>
    <t xml:space="preserve">600 </t>
  </si>
  <si>
    <t>Обеспечение деятельности ( оказания услуг) детских дошкольных образовательных учреждений в рамках подпрограммы "Развитие системы дошкольного образования Троснянского района" муниципальной программы Троснянского района "Развитие образования в Троснянском районе"</t>
  </si>
  <si>
    <t>ПО17157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</si>
  <si>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"Развитие системы дошкольного образования Троснянксого района" муниципальной программы Троснянского района "Развитие образования в Троснянском районе"</t>
  </si>
  <si>
    <t>ПО10000</t>
  </si>
  <si>
    <t>Подпрограмма "Развитие системы дошкольного образования Троснянского района"</t>
  </si>
  <si>
    <t>ПО00000</t>
  </si>
  <si>
    <t>Муниципальная программа "Развитие образования в Троснянском районе"</t>
  </si>
  <si>
    <t>04012</t>
  </si>
  <si>
    <t>П118031</t>
  </si>
  <si>
    <t>Другие вопросы в области национальной экономики</t>
  </si>
  <si>
    <t>Закупка товаров, работ и услуг для государственных (муниципальных )нужд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</si>
  <si>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</si>
  <si>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0409</t>
  </si>
  <si>
    <t>ПП08149</t>
  </si>
  <si>
    <t>Дорожное хозяйство (дорожные фонды)</t>
  </si>
  <si>
    <t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</t>
  </si>
  <si>
    <t>ПД18214</t>
  </si>
  <si>
    <t>Межевание и паспортизация местных автомобильных дорог общего пользования в рамках муниципальной целевой программы "Ремонт местных автодорог и улично-дорожной сети на территории троснянского района на 2013-2017 годы"</t>
  </si>
  <si>
    <t>ПД17265</t>
  </si>
  <si>
    <t>Реализация  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</si>
  <si>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ПД18213</t>
  </si>
  <si>
    <t>Закупка товаров, работ и услуг для государственных (муниципальных ) нужд</t>
  </si>
  <si>
    <t>Капитальный ремонт, ремонт и содержание местных  автомобильных дорог общего пользования в рамках мунципальной целевой программы "Ремонт местных автодорог и улично-дорожной сети на территории Троснянского района на 2013-2017 годы</t>
  </si>
  <si>
    <t>ПД10000</t>
  </si>
  <si>
    <t>Муниципальная целевая программа "Ремонт местных автодорог и улично-дорожной сети на территории Троснянского района на 2013-2017 годы"</t>
  </si>
  <si>
    <t>0503</t>
  </si>
  <si>
    <t>ЧС08172</t>
  </si>
  <si>
    <t>Благоустройство</t>
  </si>
  <si>
    <t xml:space="preserve">Организация и осуществление мероприятий по территориальной обороне и гражданской обороне, защите населения и территории поселения от черезвычайных ситуаций природного и техногенного характера </t>
  </si>
  <si>
    <t>ЧС08171</t>
  </si>
  <si>
    <t>Обеспечение населения подведомственного муниципального образования местом массового отдыха у воды в рамках целевой программы "Обеспечение мероприятий гражданской обороны, предупреждения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Троснянского района в период 2014-2018 годов"</t>
  </si>
  <si>
    <t>0113</t>
  </si>
  <si>
    <t>ЧС08170</t>
  </si>
  <si>
    <t>Другие общегосударственные вопросы</t>
  </si>
  <si>
    <t>240</t>
  </si>
  <si>
    <t xml:space="preserve">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</t>
  </si>
  <si>
    <t>ЧС00000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</si>
  <si>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Троснянксого района в период 2014-2018 гг"</t>
  </si>
  <si>
    <t>П888038</t>
  </si>
  <si>
    <t>Осуществление мероприятий по развитию сети плоскостных сооружений в сельской местности</t>
  </si>
  <si>
    <t>400</t>
  </si>
  <si>
    <t>П887265</t>
  </si>
  <si>
    <t>Капитальные вложения в объекты недвижимого имущества государственной (муниципальной) собственности</t>
  </si>
  <si>
    <t>П880000</t>
  </si>
  <si>
    <t>Подпрограмма "Строительство плоскостных спортивных сооружений"</t>
  </si>
  <si>
    <t>П818238</t>
  </si>
  <si>
    <t>Социальное обеспечение населения</t>
  </si>
  <si>
    <t>Софинансирование мероприятий федеральной целевой программы "Устойчивое развитие сельских территорий на 2014-2017 годы и на период до 2020 года" в рамках основного мероприятия "Улучшение жилищных условий граждан, проживающих в сельской местности, в том числе молодых семей и молодых специалистов" муниципальной программы Троснянского района "Устойчивое развитие сельских территорий на 2014-2017 годы и на период до 2020 года"</t>
  </si>
  <si>
    <t>П878239</t>
  </si>
  <si>
    <t>Реализация проектов (мероприятий) по поощрению и популяризации достижений в развитии сельских поселений муниципального района в рамках муниципальной программы Троснянского района "Устойчивое развитие сельских территорий на 2014-2015 годы"</t>
  </si>
  <si>
    <t>0502</t>
  </si>
  <si>
    <t>БП08172</t>
  </si>
  <si>
    <t>Коммунальное хозяйство</t>
  </si>
  <si>
    <t>Организация в границах поселения водоотведения, тепло- и водоснабжения</t>
  </si>
  <si>
    <t>П848038</t>
  </si>
  <si>
    <t xml:space="preserve">Капитальные вложения в объекты недвижимого имущества государственной (муниципальной) собственности </t>
  </si>
  <si>
    <t>Реализация мероприятия по обеспечению объектами инженерной инфраструктуры на территории сельских поселений Троснянского района муницпальной программы Троснянского района "Устойчивое развитие сельских территорий на 201-2017 годы и на период до 2020 года"</t>
  </si>
  <si>
    <t>Реализация проектов (мероприятий) по поощрению и популяризации достижений в развитии сельских поселений мунципального района в рамках муниципальной программы Троснянского района "Устойчивое развитие сельских территорий на 201-2015 годы"</t>
  </si>
  <si>
    <t>П800000</t>
  </si>
  <si>
    <t>Муниципальная программа "Устойчивое  развитие сельских территорий на 2014-2017 годы и на период до 2020 года"</t>
  </si>
  <si>
    <t>П408034</t>
  </si>
  <si>
    <t>Районная муниципальная целевая программа "Совершенствование системы профилактики правонарушений и усиление борьбы с преступностью в Троснянском районе на 2012-2016 годы"</t>
  </si>
  <si>
    <t>П408032</t>
  </si>
  <si>
    <t>Районная целевая программа "Содействие обеспечения безопасности дорожного движения в Троснянском районе в 2012-2020 годах"</t>
  </si>
  <si>
    <t>БП05134</t>
  </si>
  <si>
    <t>Обеспечение жильем отдельных категорий граждан, установленных Федеральным законом от 12 января 1995 года № 5-ФЗ "О ветеранах", в соотвтствии с Указом Президента РФ от 7 мая 2008 года № 714 "Об обеспечении  жильем ветеранов Великой отечественной войны 1941</t>
  </si>
  <si>
    <t>БП08041</t>
  </si>
  <si>
    <t xml:space="preserve">Создание условий массового отдыха житилей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</si>
  <si>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БП08174</t>
  </si>
  <si>
    <t>Организация и содержание мест захоронений (кладбищ)</t>
  </si>
  <si>
    <t>БП08175</t>
  </si>
  <si>
    <t>Организация сбора и вывоза бытовых отходов и мусора в рамках непрограммной части бюджета муниципального района</t>
  </si>
  <si>
    <t>1403</t>
  </si>
  <si>
    <t>1402</t>
  </si>
  <si>
    <t>Поддержка мер по обеспечению сбалансированности бюджетов</t>
  </si>
  <si>
    <t>1401</t>
  </si>
  <si>
    <t>БП07156</t>
  </si>
  <si>
    <t>Дотации на выравнивание бюджетной обеспеченности субъектов Российской Федерации и муниципальных образований</t>
  </si>
  <si>
    <t>Дотация на выравнивание бюджетной обеспеченности сельских поселений</t>
  </si>
  <si>
    <t>1006</t>
  </si>
  <si>
    <t>БГ07160</t>
  </si>
  <si>
    <t>Другие вопросы в области социальной политики</t>
  </si>
  <si>
    <t>Социальные выплаты гражданам,кроме публичных нормативных социальных выплат</t>
  </si>
  <si>
    <t>Закупка товаров, работ и услуг для государственных (мунципальных) нужд</t>
  </si>
  <si>
    <t>100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</si>
  <si>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</si>
  <si>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Выполнение полномочий в сфере опеки и попечительства в рамках  непрограммной части бюджета муниципального района</t>
  </si>
  <si>
    <t>1004</t>
  </si>
  <si>
    <t>БП05260</t>
  </si>
  <si>
    <t>Охрана семьи и детства</t>
  </si>
  <si>
    <t>Выплата единовременного пособия при всех формах устройства детей, лишенных родительского попечения, в семью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</si>
  <si>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БП05248</t>
  </si>
  <si>
    <t>БП07248</t>
  </si>
  <si>
    <t>Содержание ребенка в семье опекуна и приемной семье, а также вознаграждение, причитающееся приемному родителю,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</si>
  <si>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БП07151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</si>
  <si>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образования, в рамках  подпрограммы "Развитие системы дошкольного, общего образования и дополнительного образования детей и молодежи" государственной программы "Образование в Орловской области"</t>
  </si>
  <si>
    <t>БП05082</t>
  </si>
  <si>
    <t>БП075082</t>
  </si>
  <si>
    <t>БП07295</t>
  </si>
  <si>
    <t>Обеспечение жилищных прав детей-сирот и детей, оставшихся без попечения родителей, лиц из числа детей сирот и детей, оставшихся без попечения родителей в рамках государственной программы Орловской области "Стимулирование социального жилищного строительства в Орловской области"</t>
  </si>
  <si>
    <t>БП07133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</si>
  <si>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</si>
  <si>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1001</t>
  </si>
  <si>
    <t>БП08026</t>
  </si>
  <si>
    <t>Пенсионное обеспечение</t>
  </si>
  <si>
    <t xml:space="preserve">Дополнительное пенсионное обеспечение, доплата к пенсиям муниципальных служащих </t>
  </si>
  <si>
    <t>0709</t>
  </si>
  <si>
    <t>БП08024</t>
  </si>
  <si>
    <t>Другие вопросы в области образования</t>
  </si>
  <si>
    <t>Обеспечение деятельности (оказание услуг) учреждений, обеспечивающих предоставление услуг в сфере образования</t>
  </si>
  <si>
    <t>0501</t>
  </si>
  <si>
    <t>БП08016</t>
  </si>
  <si>
    <t>Жилищное хозяйство</t>
  </si>
  <si>
    <t>Капитальный ремонт муниципального жилищного фонда в рамках непрограммной части бюджета муниципального района</t>
  </si>
  <si>
    <t>0412</t>
  </si>
  <si>
    <t>БП08014</t>
  </si>
  <si>
    <t>Мероприятия по землеустройству и землепользованию</t>
  </si>
  <si>
    <t>0408</t>
  </si>
  <si>
    <t>800</t>
  </si>
  <si>
    <t>БП08012</t>
  </si>
  <si>
    <t>Транспорт</t>
  </si>
  <si>
    <t>Иные бюджетные ассигнования</t>
  </si>
  <si>
    <t>Субсидии на проведение отдельных мероприятий по другим видам транспорта</t>
  </si>
  <si>
    <t>0203</t>
  </si>
  <si>
    <t>БФ05118</t>
  </si>
  <si>
    <t>Мобилизация и вневойсковая подготовка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</si>
  <si>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</si>
  <si>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БП07161</t>
  </si>
  <si>
    <t>БГ07161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</si>
  <si>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</si>
  <si>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Выполнение  полномочий  в сфере трудовых отношений в рамках непрограммной части бюджета муниципального района</t>
  </si>
  <si>
    <t>БГ07159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</si>
  <si>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 в рамках непрограммной части областного бюджета</t>
  </si>
  <si>
    <t>БП07158</t>
  </si>
  <si>
    <t>БГ07158</t>
  </si>
  <si>
    <t xml:space="preserve"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правонарушениях, в рамках непрограммной части бюджета муниципального района </t>
  </si>
  <si>
    <t>БП08039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</si>
  <si>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</si>
  <si>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БП08011</t>
  </si>
  <si>
    <t>Оценка недвижимости, признание прав и регулирование отношений по муниципальной собственности в рамках непрограммной части бюджета муниципального района</t>
  </si>
  <si>
    <t>0111</t>
  </si>
  <si>
    <t>БП08010</t>
  </si>
  <si>
    <t>Резервные фонды</t>
  </si>
  <si>
    <t>Резервные фонды исполнительных органов местного самоуправления в рамках  непрограммной части бюджета муниципального района</t>
  </si>
  <si>
    <t>0104</t>
  </si>
  <si>
    <t>БП08009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</si>
  <si>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</si>
  <si>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Глава местной администрации (исполнительно-распорядительного органа муниципального образования) в рамках непрограммной части бюджета муниципального района</t>
  </si>
  <si>
    <t>0804</t>
  </si>
  <si>
    <t>БП08008</t>
  </si>
  <si>
    <t>Другие вопросы в области культуры, кинематографии</t>
  </si>
  <si>
    <t>0106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</si>
  <si>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</si>
  <si>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 ,местных администраций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</si>
  <si>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</si>
  <si>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</si>
  <si>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</si>
  <si>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в рамках непрограммной части бюджета муниципального района</t>
  </si>
  <si>
    <t>0102</t>
  </si>
  <si>
    <t>БП08007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</si>
  <si>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</si>
  <si>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в рамках непрограммной части бюджета муниципального района</t>
  </si>
  <si>
    <t>Непрограммная часть бюджета муниципального района</t>
  </si>
  <si>
    <t>ИТОГО</t>
  </si>
  <si>
    <t>4</t>
  </si>
  <si>
    <t>3</t>
  </si>
  <si>
    <t>2</t>
  </si>
  <si>
    <t>За счет средств областного бюджета, тыс.руб.</t>
  </si>
  <si>
    <t>За счет средств бюджета муниципального района, тыс.руб.</t>
  </si>
  <si>
    <t>Всего тыс.рублей</t>
  </si>
  <si>
    <t>Уточненный план 2015г</t>
  </si>
  <si>
    <t>Поправки</t>
  </si>
  <si>
    <t>План 2015г</t>
  </si>
  <si>
    <t>РПр</t>
  </si>
  <si>
    <t>ВР</t>
  </si>
  <si>
    <t>ЦСР</t>
  </si>
  <si>
    <t>от ______________2015 года №____</t>
  </si>
  <si>
    <t>Совета народных депутатов</t>
  </si>
  <si>
    <t>к решению Троснянского районного</t>
  </si>
  <si>
    <t>Приложение 6</t>
  </si>
  <si>
    <t>Ведомственная структура расходов районного бюджета на 2004 год с учетом изменений и дополнений</t>
  </si>
  <si>
    <t>Организация материально-технического и организационного обеспечения деятельности администрации района в рамках непрограммной части бюджета муниципального района</t>
  </si>
  <si>
    <t>БП08044</t>
  </si>
  <si>
    <t>БП08045</t>
  </si>
  <si>
    <t>БП08046</t>
  </si>
  <si>
    <t>БП08047</t>
  </si>
  <si>
    <t>БП08048</t>
  </si>
  <si>
    <t>БП08049</t>
  </si>
  <si>
    <t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</si>
  <si>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</si>
  <si>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</si>
  <si>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 администрации района (районный Совет) в рамках непрограммной части бюджета муниципального района</t>
  </si>
  <si>
    <t>Организация материально-технического и организационного обеспечения деятельности администрации района (контрольно-ревизионная комиссия) в рамках непрограммной части бюджета муниципального района</t>
  </si>
  <si>
    <t>Содержание и обеспечение деятельности единой дежурно- деспетчерской службы района</t>
  </si>
  <si>
    <t>Защита населения и территории от чрезвычайных ситуаций  природного и техногенного характера, гражданская оборона</t>
  </si>
  <si>
    <t>БП08043</t>
  </si>
  <si>
    <t>0309</t>
  </si>
  <si>
    <t>Ремонт автомобильных дорог общего пользования местного значения</t>
  </si>
  <si>
    <t>БП07055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</si>
</sst>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3">
    <xf numFmtId="0" fontId="0" fillId="0" borderId="0" xfId="0"/>
    <xf numFmtId="0" fontId="2" fillId="0" borderId="0" xfId="0" applyFont="1"/>
    <xf numFmtId="0" fontId="2" fillId="0" borderId="0" xfId="0" applyNumberFormat="1" applyFont="1" applyAlignment="1"/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2" fillId="0" borderId="1" xfId="0" applyFont="1" applyBorder="1"/>
    <xf numFmtId="0" fontId="2" fillId="0" borderId="1" xfId="0" applyNumberFormat="1" applyFont="1" applyBorder="1" applyAlignment="1"/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0" fontId="2" fillId="0" borderId="2" xfId="1" applyFont="1" applyFill="1" applyBorder="1" applyAlignment="1" applyProtection="1">
      <alignment horizontal="left" wrapText="1"/>
      <protection hidden="1"/>
    </xf>
    <xf numFmtId="49" fontId="2" fillId="0" borderId="1" xfId="0" applyNumberFormat="1" applyFont="1" applyBorder="1"/>
    <xf numFmtId="0" fontId="2" fillId="2" borderId="3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164" fontId="5" fillId="0" borderId="4" xfId="0" applyNumberFormat="1" applyFont="1" applyBorder="1" applyAlignment="1">
      <alignment horizontal="center"/>
    </xf>
    <xf numFmtId="0" fontId="2" fillId="0" borderId="4" xfId="0" applyNumberFormat="1" applyFont="1" applyBorder="1" applyAlignment="1"/>
    <xf numFmtId="49" fontId="3" fillId="0" borderId="4" xfId="0" applyNumberFormat="1" applyFont="1" applyBorder="1" applyAlignment="1">
      <alignment horizontal="center"/>
    </xf>
    <xf numFmtId="0" fontId="2" fillId="0" borderId="5" xfId="1" applyFont="1" applyFill="1" applyBorder="1" applyAlignment="1" applyProtection="1">
      <alignment horizontal="justify" wrapText="1"/>
      <protection hidden="1"/>
    </xf>
    <xf numFmtId="164" fontId="5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justify" wrapText="1"/>
    </xf>
    <xf numFmtId="164" fontId="2" fillId="0" borderId="1" xfId="0" applyNumberFormat="1" applyFont="1" applyBorder="1" applyAlignment="1"/>
    <xf numFmtId="164" fontId="4" fillId="0" borderId="1" xfId="0" applyNumberFormat="1" applyFont="1" applyBorder="1" applyAlignment="1"/>
    <xf numFmtId="49" fontId="4" fillId="0" borderId="1" xfId="0" applyNumberFormat="1" applyFont="1" applyBorder="1" applyAlignment="1">
      <alignment horizontal="center"/>
    </xf>
    <xf numFmtId="0" fontId="4" fillId="0" borderId="1" xfId="1" applyFont="1" applyFill="1" applyBorder="1" applyAlignment="1" applyProtection="1">
      <alignment horizontal="left" wrapText="1"/>
      <protection hidden="1"/>
    </xf>
    <xf numFmtId="0" fontId="4" fillId="2" borderId="3" xfId="0" applyFont="1" applyFill="1" applyBorder="1" applyAlignment="1">
      <alignment horizontal="justify" vertical="top" wrapText="1"/>
    </xf>
    <xf numFmtId="0" fontId="7" fillId="0" borderId="0" xfId="0" applyFont="1"/>
    <xf numFmtId="164" fontId="2" fillId="2" borderId="6" xfId="0" applyNumberFormat="1" applyFont="1" applyFill="1" applyBorder="1" applyAlignment="1">
      <alignment horizontal="right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3" xfId="1" applyFont="1" applyFill="1" applyBorder="1" applyAlignment="1" applyProtection="1">
      <alignment horizontal="left" wrapText="1" shrinkToFit="1"/>
      <protection hidden="1"/>
    </xf>
    <xf numFmtId="0" fontId="8" fillId="0" borderId="0" xfId="0" applyFont="1"/>
    <xf numFmtId="164" fontId="2" fillId="2" borderId="7" xfId="0" applyNumberFormat="1" applyFont="1" applyFill="1" applyBorder="1" applyAlignment="1">
      <alignment horizontal="right"/>
    </xf>
    <xf numFmtId="49" fontId="9" fillId="2" borderId="6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0" fontId="7" fillId="3" borderId="0" xfId="0" applyFont="1" applyFill="1"/>
    <xf numFmtId="164" fontId="10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164" fontId="9" fillId="3" borderId="1" xfId="0" applyNumberFormat="1" applyFont="1" applyFill="1" applyBorder="1" applyAlignment="1">
      <alignment horizontal="right"/>
    </xf>
    <xf numFmtId="49" fontId="9" fillId="3" borderId="6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0" fontId="9" fillId="0" borderId="0" xfId="0" applyFont="1"/>
    <xf numFmtId="0" fontId="9" fillId="3" borderId="0" xfId="0" applyFont="1" applyFill="1"/>
    <xf numFmtId="164" fontId="2" fillId="3" borderId="1" xfId="0" applyNumberFormat="1" applyFont="1" applyFill="1" applyBorder="1" applyAlignment="1">
      <alignment horizontal="right"/>
    </xf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0" fontId="9" fillId="3" borderId="3" xfId="0" applyFont="1" applyFill="1" applyBorder="1" applyAlignment="1">
      <alignment horizontal="justify" vertical="top" wrapText="1"/>
    </xf>
    <xf numFmtId="0" fontId="11" fillId="0" borderId="0" xfId="0" applyFont="1"/>
    <xf numFmtId="0" fontId="11" fillId="0" borderId="1" xfId="0" applyFont="1" applyBorder="1"/>
    <xf numFmtId="0" fontId="9" fillId="3" borderId="3" xfId="1" applyFont="1" applyFill="1" applyBorder="1" applyAlignment="1" applyProtection="1">
      <alignment horizontal="justify" wrapText="1"/>
      <protection hidden="1"/>
    </xf>
    <xf numFmtId="164" fontId="9" fillId="0" borderId="1" xfId="0" applyNumberFormat="1" applyFont="1" applyBorder="1"/>
    <xf numFmtId="0" fontId="2" fillId="0" borderId="1" xfId="1" applyFont="1" applyFill="1" applyBorder="1" applyAlignment="1" applyProtection="1">
      <alignment horizontal="justify" wrapText="1"/>
      <protection hidden="1"/>
    </xf>
    <xf numFmtId="0" fontId="2" fillId="0" borderId="1" xfId="1" applyFont="1" applyFill="1" applyBorder="1" applyAlignment="1" applyProtection="1">
      <alignment horizontal="left" wrapText="1"/>
      <protection hidden="1"/>
    </xf>
    <xf numFmtId="0" fontId="2" fillId="0" borderId="6" xfId="1" applyFont="1" applyFill="1" applyBorder="1" applyAlignment="1" applyProtection="1">
      <alignment horizontal="left" wrapText="1"/>
      <protection hidden="1"/>
    </xf>
    <xf numFmtId="0" fontId="2" fillId="2" borderId="2" xfId="0" applyFont="1" applyFill="1" applyBorder="1" applyAlignment="1">
      <alignment horizontal="justify" vertical="top" wrapText="1"/>
    </xf>
    <xf numFmtId="0" fontId="2" fillId="0" borderId="6" xfId="1" applyFont="1" applyFill="1" applyBorder="1" applyAlignment="1" applyProtection="1">
      <alignment horizontal="justify" wrapText="1"/>
      <protection hidden="1"/>
    </xf>
    <xf numFmtId="0" fontId="2" fillId="2" borderId="1" xfId="0" applyFont="1" applyFill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right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justify" vertical="top" wrapText="1"/>
    </xf>
    <xf numFmtId="0" fontId="2" fillId="0" borderId="3" xfId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4" fillId="0" borderId="1" xfId="0" applyFont="1" applyBorder="1"/>
    <xf numFmtId="0" fontId="9" fillId="3" borderId="6" xfId="1" applyFont="1" applyFill="1" applyBorder="1" applyAlignment="1" applyProtection="1">
      <alignment horizontal="left" wrapText="1"/>
      <protection hidden="1"/>
    </xf>
    <xf numFmtId="0" fontId="9" fillId="0" borderId="3" xfId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164" fontId="12" fillId="3" borderId="1" xfId="0" applyNumberFormat="1" applyFont="1" applyFill="1" applyBorder="1" applyAlignment="1">
      <alignment horizontal="center"/>
    </xf>
    <xf numFmtId="164" fontId="11" fillId="0" borderId="1" xfId="0" applyNumberFormat="1" applyFont="1" applyBorder="1"/>
    <xf numFmtId="0" fontId="9" fillId="3" borderId="3" xfId="1" applyFont="1" applyFill="1" applyBorder="1" applyAlignment="1" applyProtection="1">
      <alignment horizontal="left" wrapText="1"/>
      <protection hidden="1"/>
    </xf>
    <xf numFmtId="0" fontId="6" fillId="0" borderId="0" xfId="0" applyFont="1" applyAlignment="1">
      <alignment horizontal="justify" vertical="top" wrapText="1"/>
    </xf>
    <xf numFmtId="0" fontId="2" fillId="2" borderId="6" xfId="0" applyFont="1" applyFill="1" applyBorder="1" applyAlignment="1">
      <alignment horizontal="justify" vertical="top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9" fillId="2" borderId="6" xfId="0" applyFont="1" applyFill="1" applyBorder="1" applyAlignment="1">
      <alignment horizontal="justify" vertical="top" wrapText="1"/>
    </xf>
    <xf numFmtId="164" fontId="4" fillId="0" borderId="1" xfId="0" applyNumberFormat="1" applyFont="1" applyBorder="1"/>
    <xf numFmtId="0" fontId="11" fillId="3" borderId="0" xfId="0" applyFont="1" applyFill="1"/>
    <xf numFmtId="164" fontId="11" fillId="3" borderId="1" xfId="0" applyNumberFormat="1" applyFont="1" applyFill="1" applyBorder="1"/>
    <xf numFmtId="164" fontId="11" fillId="3" borderId="1" xfId="0" applyNumberFormat="1" applyFont="1" applyFill="1" applyBorder="1" applyAlignment="1">
      <alignment horizontal="right"/>
    </xf>
    <xf numFmtId="49" fontId="11" fillId="3" borderId="6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1" fillId="3" borderId="1" xfId="0" applyFont="1" applyFill="1" applyBorder="1"/>
    <xf numFmtId="0" fontId="14" fillId="0" borderId="0" xfId="0" applyFont="1"/>
    <xf numFmtId="49" fontId="2" fillId="0" borderId="6" xfId="1" applyNumberFormat="1" applyFont="1" applyFill="1" applyBorder="1" applyAlignment="1" applyProtection="1">
      <alignment horizontal="center" wrapText="1"/>
      <protection hidden="1"/>
    </xf>
    <xf numFmtId="0" fontId="15" fillId="0" borderId="0" xfId="0" applyFont="1"/>
    <xf numFmtId="164" fontId="4" fillId="0" borderId="1" xfId="0" applyNumberFormat="1" applyFont="1" applyBorder="1" applyAlignment="1">
      <alignment horizontal="right"/>
    </xf>
    <xf numFmtId="49" fontId="9" fillId="3" borderId="6" xfId="1" applyNumberFormat="1" applyFont="1" applyFill="1" applyBorder="1" applyAlignment="1" applyProtection="1">
      <alignment horizontal="center" wrapText="1"/>
      <protection hidden="1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left" vertical="justify" wrapText="1"/>
    </xf>
    <xf numFmtId="0" fontId="16" fillId="3" borderId="0" xfId="0" applyFont="1" applyFill="1"/>
    <xf numFmtId="2" fontId="10" fillId="0" borderId="1" xfId="0" applyNumberFormat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9" fillId="0" borderId="3" xfId="1" applyFont="1" applyFill="1" applyBorder="1" applyAlignment="1" applyProtection="1">
      <alignment horizontal="justify" wrapText="1"/>
      <protection hidden="1"/>
    </xf>
    <xf numFmtId="0" fontId="2" fillId="0" borderId="3" xfId="1" applyFont="1" applyFill="1" applyBorder="1" applyAlignment="1" applyProtection="1">
      <alignment horizontal="justify" wrapText="1"/>
      <protection hidden="1"/>
    </xf>
    <xf numFmtId="49" fontId="2" fillId="0" borderId="1" xfId="0" applyNumberFormat="1" applyFont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0" fontId="9" fillId="2" borderId="3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justify" vertical="top" wrapText="1"/>
    </xf>
    <xf numFmtId="0" fontId="7" fillId="4" borderId="0" xfId="0" applyFont="1" applyFill="1"/>
    <xf numFmtId="164" fontId="12" fillId="4" borderId="1" xfId="0" applyNumberFormat="1" applyFont="1" applyFill="1" applyBorder="1" applyAlignment="1">
      <alignment horizontal="center"/>
    </xf>
    <xf numFmtId="0" fontId="9" fillId="4" borderId="1" xfId="0" applyFont="1" applyFill="1" applyBorder="1"/>
    <xf numFmtId="164" fontId="9" fillId="4" borderId="1" xfId="0" applyNumberFormat="1" applyFont="1" applyFill="1" applyBorder="1"/>
    <xf numFmtId="49" fontId="9" fillId="4" borderId="6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2" fillId="4" borderId="1" xfId="1" applyNumberFormat="1" applyFont="1" applyFill="1" applyBorder="1" applyAlignment="1" applyProtection="1">
      <alignment horizontal="center" wrapText="1"/>
      <protection hidden="1"/>
    </xf>
    <xf numFmtId="0" fontId="9" fillId="4" borderId="1" xfId="1" applyFont="1" applyFill="1" applyBorder="1" applyAlignment="1" applyProtection="1">
      <alignment horizontal="justify" wrapText="1"/>
      <protection hidden="1"/>
    </xf>
    <xf numFmtId="164" fontId="10" fillId="4" borderId="1" xfId="0" applyNumberFormat="1" applyFont="1" applyFill="1" applyBorder="1" applyAlignment="1">
      <alignment horizontal="center"/>
    </xf>
    <xf numFmtId="164" fontId="9" fillId="4" borderId="1" xfId="0" applyNumberFormat="1" applyFont="1" applyFill="1" applyBorder="1" applyAlignment="1">
      <alignment horizontal="right"/>
    </xf>
    <xf numFmtId="49" fontId="9" fillId="4" borderId="1" xfId="0" applyNumberFormat="1" applyFont="1" applyFill="1" applyBorder="1" applyAlignment="1">
      <alignment horizontal="center"/>
    </xf>
    <xf numFmtId="0" fontId="9" fillId="4" borderId="3" xfId="0" applyFont="1" applyFill="1" applyBorder="1" applyAlignment="1">
      <alignment horizontal="justify" vertical="top" wrapText="1"/>
    </xf>
    <xf numFmtId="0" fontId="8" fillId="4" borderId="0" xfId="0" applyFont="1" applyFill="1"/>
    <xf numFmtId="164" fontId="2" fillId="4" borderId="1" xfId="0" applyNumberFormat="1" applyFont="1" applyFill="1" applyBorder="1"/>
    <xf numFmtId="164" fontId="2" fillId="4" borderId="1" xfId="0" applyNumberFormat="1" applyFont="1" applyFill="1" applyBorder="1" applyAlignment="1">
      <alignment horizontal="right"/>
    </xf>
    <xf numFmtId="49" fontId="2" fillId="4" borderId="6" xfId="0" applyNumberFormat="1" applyFont="1" applyFill="1" applyBorder="1" applyAlignment="1">
      <alignment horizontal="center" wrapText="1"/>
    </xf>
    <xf numFmtId="49" fontId="2" fillId="4" borderId="1" xfId="0" applyNumberFormat="1" applyFont="1" applyFill="1" applyBorder="1" applyAlignment="1">
      <alignment horizontal="center" wrapText="1"/>
    </xf>
    <xf numFmtId="49" fontId="2" fillId="4" borderId="1" xfId="0" applyNumberFormat="1" applyFont="1" applyFill="1" applyBorder="1" applyAlignment="1">
      <alignment horizontal="center"/>
    </xf>
    <xf numFmtId="0" fontId="9" fillId="4" borderId="3" xfId="1" applyFont="1" applyFill="1" applyBorder="1" applyAlignment="1" applyProtection="1">
      <alignment horizontal="justify" wrapText="1"/>
      <protection hidden="1"/>
    </xf>
    <xf numFmtId="164" fontId="10" fillId="0" borderId="1" xfId="0" applyNumberFormat="1" applyFont="1" applyBorder="1" applyAlignment="1">
      <alignment horizontal="right"/>
    </xf>
    <xf numFmtId="49" fontId="9" fillId="4" borderId="1" xfId="1" applyNumberFormat="1" applyFont="1" applyFill="1" applyBorder="1" applyAlignment="1" applyProtection="1">
      <alignment horizontal="center" wrapText="1"/>
      <protection hidden="1"/>
    </xf>
    <xf numFmtId="164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justify" vertical="top" wrapText="1"/>
    </xf>
    <xf numFmtId="0" fontId="6" fillId="0" borderId="1" xfId="0" applyFont="1" applyBorder="1"/>
    <xf numFmtId="0" fontId="2" fillId="0" borderId="1" xfId="1" applyFont="1" applyFill="1" applyBorder="1" applyAlignment="1" applyProtection="1">
      <alignment horizontal="left" wrapText="1" shrinkToFit="1"/>
      <protection hidden="1"/>
    </xf>
    <xf numFmtId="49" fontId="9" fillId="4" borderId="1" xfId="0" applyNumberFormat="1" applyFont="1" applyFill="1" applyBorder="1"/>
    <xf numFmtId="0" fontId="17" fillId="4" borderId="1" xfId="0" applyFont="1" applyFill="1" applyBorder="1" applyAlignment="1">
      <alignment wrapText="1"/>
    </xf>
    <xf numFmtId="49" fontId="6" fillId="0" borderId="1" xfId="0" applyNumberFormat="1" applyFont="1" applyBorder="1" applyAlignment="1"/>
    <xf numFmtId="49" fontId="17" fillId="4" borderId="1" xfId="0" applyNumberFormat="1" applyFont="1" applyFill="1" applyBorder="1" applyAlignment="1"/>
    <xf numFmtId="0" fontId="17" fillId="4" borderId="0" xfId="0" applyFont="1" applyFill="1" applyAlignment="1">
      <alignment wrapText="1"/>
    </xf>
    <xf numFmtId="0" fontId="17" fillId="4" borderId="6" xfId="0" applyFont="1" applyFill="1" applyBorder="1" applyAlignment="1">
      <alignment wrapText="1"/>
    </xf>
    <xf numFmtId="0" fontId="8" fillId="5" borderId="0" xfId="0" applyFont="1" applyFill="1"/>
    <xf numFmtId="164" fontId="10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/>
    <xf numFmtId="0" fontId="2" fillId="5" borderId="1" xfId="0" applyFont="1" applyFill="1" applyBorder="1"/>
    <xf numFmtId="164" fontId="2" fillId="5" borderId="1" xfId="0" applyNumberFormat="1" applyFont="1" applyFill="1" applyBorder="1" applyAlignment="1">
      <alignment horizontal="right"/>
    </xf>
    <xf numFmtId="49" fontId="6" fillId="4" borderId="1" xfId="0" applyNumberFormat="1" applyFont="1" applyFill="1" applyBorder="1" applyAlignment="1"/>
    <xf numFmtId="0" fontId="2" fillId="4" borderId="3" xfId="0" applyFont="1" applyFill="1" applyBorder="1" applyAlignment="1">
      <alignment horizontal="justify" vertical="top" wrapText="1"/>
    </xf>
    <xf numFmtId="0" fontId="9" fillId="4" borderId="6" xfId="1" applyFont="1" applyFill="1" applyBorder="1" applyAlignment="1" applyProtection="1">
      <alignment horizontal="left" wrapText="1"/>
      <protection hidden="1"/>
    </xf>
    <xf numFmtId="0" fontId="9" fillId="4" borderId="3" xfId="0" applyFont="1" applyFill="1" applyBorder="1" applyAlignment="1">
      <alignment vertical="top" wrapText="1"/>
    </xf>
    <xf numFmtId="49" fontId="2" fillId="0" borderId="8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0" fontId="2" fillId="0" borderId="4" xfId="1" applyFont="1" applyFill="1" applyBorder="1" applyAlignment="1" applyProtection="1">
      <alignment horizontal="left" wrapText="1"/>
      <protection hidden="1"/>
    </xf>
    <xf numFmtId="49" fontId="2" fillId="0" borderId="1" xfId="0" applyNumberFormat="1" applyFont="1" applyBorder="1" applyAlignment="1">
      <alignment horizontal="center" wrapText="1"/>
    </xf>
    <xf numFmtId="0" fontId="17" fillId="4" borderId="1" xfId="0" applyFont="1" applyFill="1" applyBorder="1" applyAlignment="1">
      <alignment horizontal="justify" wrapText="1"/>
    </xf>
    <xf numFmtId="0" fontId="9" fillId="4" borderId="1" xfId="1" applyFont="1" applyFill="1" applyBorder="1" applyAlignment="1" applyProtection="1">
      <alignment horizontal="left" wrapText="1"/>
      <protection hidden="1"/>
    </xf>
    <xf numFmtId="49" fontId="4" fillId="2" borderId="6" xfId="0" applyNumberFormat="1" applyFont="1" applyFill="1" applyBorder="1" applyAlignment="1">
      <alignment horizontal="center" wrapText="1"/>
    </xf>
    <xf numFmtId="49" fontId="2" fillId="5" borderId="6" xfId="0" applyNumberFormat="1" applyFont="1" applyFill="1" applyBorder="1" applyAlignment="1">
      <alignment horizontal="center" wrapText="1"/>
    </xf>
    <xf numFmtId="49" fontId="2" fillId="5" borderId="1" xfId="0" applyNumberFormat="1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justify" vertical="top" wrapText="1"/>
    </xf>
    <xf numFmtId="164" fontId="18" fillId="0" borderId="1" xfId="0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9" fillId="0" borderId="0" xfId="0" applyFont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left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4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164" fontId="8" fillId="0" borderId="0" xfId="0" applyNumberFormat="1" applyFont="1"/>
    <xf numFmtId="0" fontId="8" fillId="0" borderId="0" xfId="0" applyNumberFormat="1" applyFont="1"/>
    <xf numFmtId="49" fontId="8" fillId="0" borderId="0" xfId="0" applyNumberFormat="1" applyFont="1"/>
    <xf numFmtId="49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horizontal="right"/>
    </xf>
    <xf numFmtId="0" fontId="2" fillId="4" borderId="1" xfId="0" applyFont="1" applyFill="1" applyBorder="1"/>
    <xf numFmtId="49" fontId="2" fillId="5" borderId="1" xfId="1" applyNumberFormat="1" applyFont="1" applyFill="1" applyBorder="1" applyAlignment="1" applyProtection="1">
      <alignment horizontal="center" wrapText="1"/>
      <protection hidden="1"/>
    </xf>
    <xf numFmtId="49" fontId="2" fillId="4" borderId="4" xfId="0" applyNumberFormat="1" applyFont="1" applyFill="1" applyBorder="1" applyAlignment="1">
      <alignment horizontal="center" wrapText="1"/>
    </xf>
    <xf numFmtId="49" fontId="2" fillId="4" borderId="8" xfId="0" applyNumberFormat="1" applyFont="1" applyFill="1" applyBorder="1" applyAlignment="1">
      <alignment horizontal="center" wrapText="1"/>
    </xf>
    <xf numFmtId="0" fontId="17" fillId="4" borderId="3" xfId="0" applyFont="1" applyFill="1" applyBorder="1" applyAlignment="1">
      <alignment horizontal="justify" wrapText="1"/>
    </xf>
    <xf numFmtId="0" fontId="21" fillId="0" borderId="3" xfId="0" applyFont="1" applyBorder="1" applyAlignment="1">
      <alignment horizontal="justify" wrapText="1"/>
    </xf>
    <xf numFmtId="49" fontId="9" fillId="5" borderId="1" xfId="1" applyNumberFormat="1" applyFont="1" applyFill="1" applyBorder="1" applyAlignment="1" applyProtection="1">
      <alignment horizontal="center" wrapText="1"/>
      <protection hidden="1"/>
    </xf>
    <xf numFmtId="0" fontId="2" fillId="4" borderId="1" xfId="1" applyFont="1" applyFill="1" applyBorder="1" applyAlignment="1" applyProtection="1">
      <alignment horizontal="justify" wrapText="1"/>
      <protection hidden="1"/>
    </xf>
    <xf numFmtId="0" fontId="4" fillId="0" borderId="1" xfId="1" applyFont="1" applyFill="1" applyBorder="1" applyAlignment="1" applyProtection="1">
      <alignment horizontal="justify" wrapText="1"/>
      <protection hidden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</cellXfs>
  <cellStyles count="2">
    <cellStyle name="Normal_для Игоря копия с внесенными уведомлениями напрямую без экономической классификации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5"/>
  <sheetViews>
    <sheetView showZeros="0" topLeftCell="A8" zoomScale="75" zoomScaleNormal="75" workbookViewId="0">
      <pane xSplit="1" ySplit="10" topLeftCell="B18" activePane="bottomRight" state="frozen"/>
      <selection activeCell="A8" sqref="A8"/>
      <selection pane="topRight" activeCell="B8" sqref="B8"/>
      <selection pane="bottomLeft" activeCell="A18" sqref="A18"/>
      <selection pane="bottomRight" activeCell="O16" sqref="O16"/>
    </sheetView>
  </sheetViews>
  <sheetFormatPr defaultRowHeight="12.75"/>
  <cols>
    <col min="1" max="1" width="43.5703125" style="4" customWidth="1"/>
    <col min="2" max="2" width="9.42578125" style="3" customWidth="1"/>
    <col min="3" max="3" width="5.5703125" style="3" customWidth="1"/>
    <col min="4" max="4" width="5.140625" style="3" customWidth="1"/>
    <col min="5" max="5" width="12.85546875" style="2" customWidth="1"/>
    <col min="6" max="6" width="12.85546875" style="1" customWidth="1"/>
    <col min="7" max="7" width="13.42578125" style="1" customWidth="1"/>
    <col min="8" max="8" width="12.5703125" style="1" customWidth="1"/>
    <col min="9" max="9" width="10.42578125" style="1" customWidth="1"/>
    <col min="10" max="10" width="10.7109375" style="1" customWidth="1"/>
    <col min="11" max="11" width="11.42578125" style="1" customWidth="1"/>
    <col min="12" max="12" width="16" style="1" customWidth="1"/>
    <col min="13" max="13" width="18.140625" style="1" customWidth="1"/>
    <col min="14" max="16384" width="9.140625" style="1"/>
  </cols>
  <sheetData>
    <row r="1" spans="1:13" s="30" customFormat="1" ht="13.9" hidden="1" customHeight="1">
      <c r="A1" s="181"/>
      <c r="B1" s="180"/>
      <c r="C1" s="180"/>
      <c r="D1" s="180"/>
      <c r="E1" s="178"/>
    </row>
    <row r="2" spans="1:13" s="30" customFormat="1" ht="13.9" hidden="1" customHeight="1">
      <c r="A2" s="181"/>
      <c r="B2" s="180"/>
      <c r="C2" s="180"/>
      <c r="D2" s="180"/>
      <c r="E2" s="178"/>
    </row>
    <row r="3" spans="1:13" s="30" customFormat="1" ht="13.9" hidden="1" customHeight="1">
      <c r="A3" s="181"/>
      <c r="B3" s="180"/>
      <c r="C3" s="180"/>
      <c r="D3" s="180"/>
      <c r="E3" s="178"/>
    </row>
    <row r="4" spans="1:13" s="30" customFormat="1" ht="13.9" hidden="1" customHeight="1">
      <c r="A4" s="181"/>
      <c r="B4" s="180"/>
      <c r="C4" s="180"/>
      <c r="D4" s="180"/>
      <c r="E4" s="178"/>
    </row>
    <row r="5" spans="1:13" s="30" customFormat="1" ht="15" hidden="1" customHeight="1">
      <c r="A5" s="181"/>
      <c r="B5" s="180"/>
      <c r="C5" s="180"/>
      <c r="D5" s="180"/>
      <c r="E5" s="178"/>
    </row>
    <row r="6" spans="1:13" s="30" customFormat="1" ht="15" hidden="1" customHeight="1">
      <c r="A6" s="198" t="s">
        <v>277</v>
      </c>
      <c r="B6" s="198"/>
      <c r="C6" s="198"/>
      <c r="D6" s="198"/>
      <c r="E6" s="198"/>
    </row>
    <row r="7" spans="1:13" s="30" customFormat="1" ht="13.9" hidden="1" customHeight="1">
      <c r="A7" s="180"/>
      <c r="B7" s="179"/>
      <c r="C7" s="179"/>
      <c r="D7" s="179"/>
      <c r="E7" s="178"/>
    </row>
    <row r="8" spans="1:13" s="30" customFormat="1" ht="25.5" customHeight="1">
      <c r="A8" s="199" t="s">
        <v>276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</row>
    <row r="9" spans="1:13" s="30" customFormat="1" ht="13.5" customHeight="1">
      <c r="A9" s="199" t="s">
        <v>275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</row>
    <row r="10" spans="1:13" s="30" customFormat="1" ht="13.5" customHeight="1">
      <c r="A10" s="199" t="s">
        <v>274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</row>
    <row r="11" spans="1:13" s="30" customFormat="1" ht="13.5" customHeight="1">
      <c r="A11" s="199" t="s">
        <v>273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</row>
    <row r="12" spans="1:13" s="30" customFormat="1" ht="13.5" customHeight="1">
      <c r="A12" s="176"/>
      <c r="B12" s="175"/>
      <c r="C12" s="175"/>
      <c r="D12" s="175"/>
      <c r="E12" s="174"/>
      <c r="F12" s="177"/>
      <c r="G12" s="177"/>
    </row>
    <row r="13" spans="1:13" s="30" customFormat="1" ht="39.75" customHeight="1">
      <c r="A13" s="200"/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</row>
    <row r="14" spans="1:13" s="30" customFormat="1" ht="5.25" customHeight="1">
      <c r="A14" s="176"/>
      <c r="B14" s="175"/>
      <c r="C14" s="175"/>
      <c r="D14" s="175"/>
      <c r="E14" s="174"/>
    </row>
    <row r="15" spans="1:13" s="170" customFormat="1" ht="31.5" customHeight="1">
      <c r="A15" s="173"/>
      <c r="B15" s="201" t="s">
        <v>272</v>
      </c>
      <c r="C15" s="201" t="s">
        <v>271</v>
      </c>
      <c r="D15" s="201" t="s">
        <v>270</v>
      </c>
      <c r="E15" s="192" t="s">
        <v>269</v>
      </c>
      <c r="F15" s="193"/>
      <c r="G15" s="194"/>
      <c r="H15" s="195" t="s">
        <v>268</v>
      </c>
      <c r="I15" s="196"/>
      <c r="J15" s="197"/>
      <c r="K15" s="195" t="s">
        <v>267</v>
      </c>
      <c r="L15" s="196"/>
      <c r="M15" s="197"/>
    </row>
    <row r="16" spans="1:13" s="170" customFormat="1" ht="79.5" customHeight="1">
      <c r="A16" s="172"/>
      <c r="B16" s="202"/>
      <c r="C16" s="202"/>
      <c r="D16" s="202"/>
      <c r="E16" s="171" t="s">
        <v>266</v>
      </c>
      <c r="F16" s="171" t="s">
        <v>265</v>
      </c>
      <c r="G16" s="171" t="s">
        <v>264</v>
      </c>
      <c r="H16" s="171" t="s">
        <v>266</v>
      </c>
      <c r="I16" s="171" t="s">
        <v>265</v>
      </c>
      <c r="J16" s="171" t="s">
        <v>264</v>
      </c>
      <c r="K16" s="171" t="s">
        <v>266</v>
      </c>
      <c r="L16" s="171" t="s">
        <v>265</v>
      </c>
      <c r="M16" s="171" t="s">
        <v>264</v>
      </c>
    </row>
    <row r="17" spans="1:13" s="166" customFormat="1" ht="15">
      <c r="A17" s="100">
        <v>1</v>
      </c>
      <c r="B17" s="169" t="s">
        <v>263</v>
      </c>
      <c r="C17" s="169" t="s">
        <v>262</v>
      </c>
      <c r="D17" s="169" t="s">
        <v>261</v>
      </c>
      <c r="E17" s="168">
        <v>5</v>
      </c>
      <c r="F17" s="167">
        <v>6</v>
      </c>
      <c r="G17" s="167">
        <v>7</v>
      </c>
      <c r="H17" s="167">
        <v>8</v>
      </c>
      <c r="I17" s="167">
        <v>9</v>
      </c>
      <c r="J17" s="167">
        <v>10</v>
      </c>
      <c r="K17" s="167">
        <v>11</v>
      </c>
      <c r="L17" s="167">
        <v>12</v>
      </c>
      <c r="M17" s="167">
        <v>13</v>
      </c>
    </row>
    <row r="18" spans="1:13" s="162" customFormat="1" ht="15">
      <c r="A18" s="165" t="s">
        <v>260</v>
      </c>
      <c r="B18" s="164"/>
      <c r="C18" s="164"/>
      <c r="D18" s="163"/>
      <c r="E18" s="20">
        <f>F18+G18</f>
        <v>171766.09999999998</v>
      </c>
      <c r="F18" s="20">
        <f>F19+F151+F154+F157+F178+F190+F202+F205+F208+F260+F263+F282+F285+F288</f>
        <v>81319.7</v>
      </c>
      <c r="G18" s="20">
        <f>G19+G151+G154+G157+G178+G190+G202+G205+G208+G260+G263+G282+G285+G288</f>
        <v>90446.399999999994</v>
      </c>
      <c r="H18" s="20">
        <f>I18+J18</f>
        <v>0</v>
      </c>
      <c r="I18" s="20">
        <f>I19+I151+I154+I157+I178+I190+I202+I205+I208+I241+I251+I263+I282+I285+I288</f>
        <v>0</v>
      </c>
      <c r="J18" s="20">
        <f>J19+J151+J154+J157+J178+J190+J202+J205+J208+J241+J251+J263+J282+J285+J288</f>
        <v>0</v>
      </c>
      <c r="K18" s="160">
        <f t="shared" ref="K18:K49" si="0">E18+H18</f>
        <v>171766.09999999998</v>
      </c>
      <c r="L18" s="160">
        <f t="shared" ref="L18:L49" si="1">F18+I18</f>
        <v>81319.7</v>
      </c>
      <c r="M18" s="160">
        <f t="shared" ref="M18:M49" si="2">G18+J18</f>
        <v>90446.399999999994</v>
      </c>
    </row>
    <row r="19" spans="1:13" s="30" customFormat="1" ht="15.75" customHeight="1">
      <c r="A19" s="23" t="s">
        <v>259</v>
      </c>
      <c r="B19" s="161" t="s">
        <v>9</v>
      </c>
      <c r="C19" s="161"/>
      <c r="D19" s="156"/>
      <c r="E19" s="91">
        <f>E20+E23+E44+E47+E50+E53+E60+E63+E68+E73+E78+E81+E84+E87+E90+E93+E96+E104+E110+E113+E120+E129+E134+E107+E123+E139+E142+E145+E99</f>
        <v>43915.899999999994</v>
      </c>
      <c r="F19" s="91">
        <f>F20+F23+F44+F47+F50+F53+F60+F63+F68+F73+F78+F81+F84+F87+F90+F93+F96+F104+F110+F113+F120+F129+F134+F107+F123+F139+F142+F145+F99</f>
        <v>26377.9</v>
      </c>
      <c r="G19" s="91">
        <f>G20+G23+G44+G47+G50+G53+G60+G63+G68+G73+G78+G81+G84+G87+G90+G93+G96+G104+G110+G113+G120+G129+G134+G107+G123+G139+G142+G145+G99</f>
        <v>17538</v>
      </c>
      <c r="H19" s="91">
        <f>I19+J19</f>
        <v>-100</v>
      </c>
      <c r="I19" s="91">
        <f>I20+I23+I44+I47+I50+I53+I60+I63+I68+I73+I78+I81+I84+I87+I90+I93+I96+I104+I107+I110+I113+I120+I123+I129+I134+I139+I142+I145</f>
        <v>-100</v>
      </c>
      <c r="J19" s="91">
        <f>J20+J23+J44+J47+J50+J53+J60+J63+J68+J73+J78+J81+J84+J87+J90+J93+J96+J104+J107+J110+J113+J120+J123+J129+J134+J139+J142+J145+J99</f>
        <v>0</v>
      </c>
      <c r="K19" s="160">
        <f t="shared" si="0"/>
        <v>43815.899999999994</v>
      </c>
      <c r="L19" s="160">
        <f t="shared" si="1"/>
        <v>26277.9</v>
      </c>
      <c r="M19" s="160">
        <f t="shared" si="2"/>
        <v>17538</v>
      </c>
    </row>
    <row r="20" spans="1:13" s="110" customFormat="1" ht="27.75" customHeight="1">
      <c r="A20" s="121" t="s">
        <v>258</v>
      </c>
      <c r="B20" s="115" t="s">
        <v>256</v>
      </c>
      <c r="C20" s="115"/>
      <c r="D20" s="114"/>
      <c r="E20" s="119">
        <f t="shared" ref="E20:E25" si="3">F20+G20</f>
        <v>871.2</v>
      </c>
      <c r="F20" s="112">
        <f>F21</f>
        <v>871.2</v>
      </c>
      <c r="G20" s="112">
        <f>G21</f>
        <v>0</v>
      </c>
      <c r="H20" s="118">
        <f>I20+J20</f>
        <v>0</v>
      </c>
      <c r="I20" s="112"/>
      <c r="J20" s="112"/>
      <c r="K20" s="111">
        <f t="shared" si="0"/>
        <v>871.2</v>
      </c>
      <c r="L20" s="111">
        <f t="shared" si="1"/>
        <v>871.2</v>
      </c>
      <c r="M20" s="111">
        <f t="shared" si="2"/>
        <v>0</v>
      </c>
    </row>
    <row r="21" spans="1:13" s="30" customFormat="1" ht="55.5" customHeight="1">
      <c r="A21" s="11" t="s">
        <v>182</v>
      </c>
      <c r="B21" s="27" t="s">
        <v>256</v>
      </c>
      <c r="C21" s="27" t="s">
        <v>181</v>
      </c>
      <c r="D21" s="26"/>
      <c r="E21" s="36">
        <f t="shared" si="3"/>
        <v>871.2</v>
      </c>
      <c r="F21" s="5">
        <f>F22</f>
        <v>871.2</v>
      </c>
      <c r="G21" s="5">
        <f>G22</f>
        <v>0</v>
      </c>
      <c r="H21" s="33">
        <f>I21+J21</f>
        <v>0</v>
      </c>
      <c r="I21" s="5"/>
      <c r="J21" s="5"/>
      <c r="K21" s="33">
        <f t="shared" si="0"/>
        <v>871.2</v>
      </c>
      <c r="L21" s="33">
        <f t="shared" si="1"/>
        <v>871.2</v>
      </c>
      <c r="M21" s="33">
        <f t="shared" si="2"/>
        <v>0</v>
      </c>
    </row>
    <row r="22" spans="1:13" s="30" customFormat="1" ht="30.75" customHeight="1">
      <c r="A22" s="11" t="s">
        <v>257</v>
      </c>
      <c r="B22" s="27" t="s">
        <v>256</v>
      </c>
      <c r="C22" s="27" t="s">
        <v>181</v>
      </c>
      <c r="D22" s="26" t="s">
        <v>255</v>
      </c>
      <c r="E22" s="36">
        <f t="shared" si="3"/>
        <v>871.2</v>
      </c>
      <c r="F22" s="5">
        <v>871.2</v>
      </c>
      <c r="G22" s="5"/>
      <c r="H22" s="33">
        <f>I22+J22</f>
        <v>0</v>
      </c>
      <c r="I22" s="5"/>
      <c r="J22" s="5"/>
      <c r="K22" s="33">
        <f t="shared" si="0"/>
        <v>871.2</v>
      </c>
      <c r="L22" s="33">
        <f t="shared" si="1"/>
        <v>871.2</v>
      </c>
      <c r="M22" s="33">
        <f t="shared" si="2"/>
        <v>0</v>
      </c>
    </row>
    <row r="23" spans="1:13" s="110" customFormat="1" ht="27" customHeight="1">
      <c r="A23" s="121" t="s">
        <v>254</v>
      </c>
      <c r="B23" s="115" t="s">
        <v>246</v>
      </c>
      <c r="C23" s="115"/>
      <c r="D23" s="114"/>
      <c r="E23" s="119">
        <f t="shared" si="3"/>
        <v>17757.400000000001</v>
      </c>
      <c r="F23" s="113">
        <f>F24+F26+F28+F30+F32+F34+F36+F38+F40+F42</f>
        <v>17757.400000000001</v>
      </c>
      <c r="G23" s="112"/>
      <c r="H23" s="118">
        <f>H24+H26+H28+H30+H32+H34+H36+H38+H40+H42</f>
        <v>-100</v>
      </c>
      <c r="I23" s="118">
        <f>I24+I26+I28+I30+I32+I34+I36+I38+I40+I42</f>
        <v>-100</v>
      </c>
      <c r="J23" s="118">
        <f>J24+J26+J28+J30+J32+J34+J36+J38+J40+J42</f>
        <v>0</v>
      </c>
      <c r="K23" s="111">
        <f t="shared" si="0"/>
        <v>17657.400000000001</v>
      </c>
      <c r="L23" s="111">
        <f t="shared" si="1"/>
        <v>17657.400000000001</v>
      </c>
      <c r="M23" s="111">
        <f t="shared" si="2"/>
        <v>0</v>
      </c>
    </row>
    <row r="24" spans="1:13" s="30" customFormat="1" ht="53.25" customHeight="1">
      <c r="A24" s="11" t="s">
        <v>226</v>
      </c>
      <c r="B24" s="27" t="s">
        <v>246</v>
      </c>
      <c r="C24" s="27" t="s">
        <v>181</v>
      </c>
      <c r="D24" s="26"/>
      <c r="E24" s="36">
        <f t="shared" si="3"/>
        <v>488</v>
      </c>
      <c r="F24" s="35">
        <f>F25</f>
        <v>488</v>
      </c>
      <c r="G24" s="5">
        <f>G25</f>
        <v>0</v>
      </c>
      <c r="H24" s="33">
        <f t="shared" ref="H24:H29" si="4">I24+J24</f>
        <v>0</v>
      </c>
      <c r="I24" s="5"/>
      <c r="J24" s="5"/>
      <c r="K24" s="33">
        <f t="shared" si="0"/>
        <v>488</v>
      </c>
      <c r="L24" s="33">
        <f t="shared" si="1"/>
        <v>488</v>
      </c>
      <c r="M24" s="33">
        <f t="shared" si="2"/>
        <v>0</v>
      </c>
    </row>
    <row r="25" spans="1:13" s="30" customFormat="1" ht="42.75" customHeight="1">
      <c r="A25" s="11" t="s">
        <v>253</v>
      </c>
      <c r="B25" s="27" t="s">
        <v>246</v>
      </c>
      <c r="C25" s="27" t="s">
        <v>181</v>
      </c>
      <c r="D25" s="26" t="s">
        <v>252</v>
      </c>
      <c r="E25" s="36">
        <f t="shared" si="3"/>
        <v>488</v>
      </c>
      <c r="F25" s="35">
        <v>488</v>
      </c>
      <c r="G25" s="5"/>
      <c r="H25" s="33">
        <f t="shared" si="4"/>
        <v>0</v>
      </c>
      <c r="I25" s="5"/>
      <c r="J25" s="5"/>
      <c r="K25" s="33">
        <f t="shared" si="0"/>
        <v>488</v>
      </c>
      <c r="L25" s="33">
        <f t="shared" si="1"/>
        <v>488</v>
      </c>
      <c r="M25" s="33">
        <f t="shared" si="2"/>
        <v>0</v>
      </c>
    </row>
    <row r="26" spans="1:13" s="30" customFormat="1" ht="25.5" customHeight="1">
      <c r="A26" s="11" t="s">
        <v>20</v>
      </c>
      <c r="B26" s="27" t="s">
        <v>246</v>
      </c>
      <c r="C26" s="27" t="s">
        <v>17</v>
      </c>
      <c r="D26" s="26"/>
      <c r="E26" s="36">
        <f>E27</f>
        <v>239.2</v>
      </c>
      <c r="F26" s="5">
        <f>F27</f>
        <v>239.2</v>
      </c>
      <c r="G26" s="5">
        <f>G27</f>
        <v>0</v>
      </c>
      <c r="H26" s="33">
        <f t="shared" si="4"/>
        <v>0</v>
      </c>
      <c r="I26" s="5"/>
      <c r="J26" s="5"/>
      <c r="K26" s="33">
        <f t="shared" si="0"/>
        <v>239.2</v>
      </c>
      <c r="L26" s="33">
        <f t="shared" si="1"/>
        <v>239.2</v>
      </c>
      <c r="M26" s="33">
        <f t="shared" si="2"/>
        <v>0</v>
      </c>
    </row>
    <row r="27" spans="1:13" s="30" customFormat="1" ht="42.75" customHeight="1">
      <c r="A27" s="11" t="s">
        <v>253</v>
      </c>
      <c r="B27" s="27" t="s">
        <v>246</v>
      </c>
      <c r="C27" s="27" t="s">
        <v>17</v>
      </c>
      <c r="D27" s="26" t="s">
        <v>252</v>
      </c>
      <c r="E27" s="36">
        <f t="shared" ref="E27:E52" si="5">F27+G27</f>
        <v>239.2</v>
      </c>
      <c r="F27" s="5">
        <v>239.2</v>
      </c>
      <c r="G27" s="5"/>
      <c r="H27" s="33">
        <f t="shared" si="4"/>
        <v>0</v>
      </c>
      <c r="I27" s="5"/>
      <c r="J27" s="5"/>
      <c r="K27" s="33">
        <f t="shared" si="0"/>
        <v>239.2</v>
      </c>
      <c r="L27" s="33">
        <f t="shared" si="1"/>
        <v>239.2</v>
      </c>
      <c r="M27" s="33">
        <f t="shared" si="2"/>
        <v>0</v>
      </c>
    </row>
    <row r="28" spans="1:13" s="30" customFormat="1" ht="42.75" customHeight="1">
      <c r="A28" s="11" t="s">
        <v>226</v>
      </c>
      <c r="B28" s="27" t="s">
        <v>246</v>
      </c>
      <c r="C28" s="27" t="s">
        <v>181</v>
      </c>
      <c r="D28" s="26"/>
      <c r="E28" s="36">
        <f t="shared" si="5"/>
        <v>9186.6</v>
      </c>
      <c r="F28" s="5">
        <f>F29</f>
        <v>9186.6</v>
      </c>
      <c r="G28" s="5">
        <f>G29</f>
        <v>0</v>
      </c>
      <c r="H28" s="33">
        <f t="shared" si="4"/>
        <v>0</v>
      </c>
      <c r="I28" s="5"/>
      <c r="J28" s="5"/>
      <c r="K28" s="33">
        <f t="shared" si="0"/>
        <v>9186.6</v>
      </c>
      <c r="L28" s="33">
        <f t="shared" si="1"/>
        <v>9186.6</v>
      </c>
      <c r="M28" s="33">
        <f t="shared" si="2"/>
        <v>0</v>
      </c>
    </row>
    <row r="29" spans="1:13" s="30" customFormat="1" ht="42.75" customHeight="1">
      <c r="A29" s="11" t="s">
        <v>251</v>
      </c>
      <c r="B29" s="27" t="s">
        <v>242</v>
      </c>
      <c r="C29" s="27" t="s">
        <v>181</v>
      </c>
      <c r="D29" s="26" t="s">
        <v>241</v>
      </c>
      <c r="E29" s="36">
        <f t="shared" si="5"/>
        <v>9186.6</v>
      </c>
      <c r="F29" s="5">
        <v>9186.6</v>
      </c>
      <c r="G29" s="5"/>
      <c r="H29" s="33">
        <f t="shared" si="4"/>
        <v>0</v>
      </c>
      <c r="I29" s="5"/>
      <c r="J29" s="5"/>
      <c r="K29" s="33">
        <f t="shared" si="0"/>
        <v>9186.6</v>
      </c>
      <c r="L29" s="33">
        <f t="shared" si="1"/>
        <v>9186.6</v>
      </c>
      <c r="M29" s="33">
        <f t="shared" si="2"/>
        <v>0</v>
      </c>
    </row>
    <row r="30" spans="1:13" s="30" customFormat="1" ht="24.75" customHeight="1">
      <c r="A30" s="11" t="s">
        <v>32</v>
      </c>
      <c r="B30" s="27" t="s">
        <v>246</v>
      </c>
      <c r="C30" s="27" t="s">
        <v>17</v>
      </c>
      <c r="D30" s="26"/>
      <c r="E30" s="36">
        <f t="shared" si="5"/>
        <v>1827.6</v>
      </c>
      <c r="F30" s="5">
        <f>F31</f>
        <v>1827.6</v>
      </c>
      <c r="G30" s="5">
        <f>G31</f>
        <v>0</v>
      </c>
      <c r="H30" s="33">
        <f>H31</f>
        <v>-100</v>
      </c>
      <c r="I30" s="5">
        <f>I31</f>
        <v>-100</v>
      </c>
      <c r="J30" s="5">
        <f>J31</f>
        <v>0</v>
      </c>
      <c r="K30" s="33">
        <f t="shared" si="0"/>
        <v>1727.6</v>
      </c>
      <c r="L30" s="33">
        <f t="shared" si="1"/>
        <v>1727.6</v>
      </c>
      <c r="M30" s="33">
        <f t="shared" si="2"/>
        <v>0</v>
      </c>
    </row>
    <row r="31" spans="1:13" s="30" customFormat="1" ht="42.75" customHeight="1">
      <c r="A31" s="11" t="s">
        <v>250</v>
      </c>
      <c r="B31" s="27" t="s">
        <v>242</v>
      </c>
      <c r="C31" s="27" t="s">
        <v>17</v>
      </c>
      <c r="D31" s="26" t="s">
        <v>241</v>
      </c>
      <c r="E31" s="36">
        <f t="shared" si="5"/>
        <v>1827.6</v>
      </c>
      <c r="F31" s="5">
        <v>1827.6</v>
      </c>
      <c r="G31" s="5"/>
      <c r="H31" s="33">
        <f t="shared" ref="H31:H52" si="6">I31+J31</f>
        <v>-100</v>
      </c>
      <c r="I31" s="5">
        <v>-100</v>
      </c>
      <c r="J31" s="5"/>
      <c r="K31" s="33">
        <f t="shared" si="0"/>
        <v>1727.6</v>
      </c>
      <c r="L31" s="33">
        <f t="shared" si="1"/>
        <v>1727.6</v>
      </c>
      <c r="M31" s="33">
        <f t="shared" si="2"/>
        <v>0</v>
      </c>
    </row>
    <row r="32" spans="1:13" s="141" customFormat="1" ht="42.75" customHeight="1">
      <c r="A32" s="159" t="s">
        <v>226</v>
      </c>
      <c r="B32" s="158" t="s">
        <v>246</v>
      </c>
      <c r="C32" s="158" t="s">
        <v>181</v>
      </c>
      <c r="D32" s="157"/>
      <c r="E32" s="145">
        <f t="shared" si="5"/>
        <v>2465.1999999999998</v>
      </c>
      <c r="F32" s="144">
        <f>F33</f>
        <v>2465.1999999999998</v>
      </c>
      <c r="G32" s="144">
        <f>G33</f>
        <v>0</v>
      </c>
      <c r="H32" s="142">
        <f t="shared" si="6"/>
        <v>0</v>
      </c>
      <c r="I32" s="144">
        <f>I33</f>
        <v>0</v>
      </c>
      <c r="J32" s="144"/>
      <c r="K32" s="142">
        <f t="shared" si="0"/>
        <v>2465.1999999999998</v>
      </c>
      <c r="L32" s="142">
        <f t="shared" si="1"/>
        <v>2465.1999999999998</v>
      </c>
      <c r="M32" s="142">
        <f t="shared" si="2"/>
        <v>0</v>
      </c>
    </row>
    <row r="33" spans="1:13" s="30" customFormat="1" ht="42.75" customHeight="1">
      <c r="A33" s="11" t="s">
        <v>249</v>
      </c>
      <c r="B33" s="27" t="s">
        <v>246</v>
      </c>
      <c r="C33" s="27" t="s">
        <v>181</v>
      </c>
      <c r="D33" s="26" t="s">
        <v>248</v>
      </c>
      <c r="E33" s="36">
        <f t="shared" si="5"/>
        <v>2465.1999999999998</v>
      </c>
      <c r="F33" s="5">
        <v>2465.1999999999998</v>
      </c>
      <c r="G33" s="5"/>
      <c r="H33" s="33">
        <f t="shared" si="6"/>
        <v>0</v>
      </c>
      <c r="I33" s="5"/>
      <c r="J33" s="5"/>
      <c r="K33" s="33">
        <f t="shared" si="0"/>
        <v>2465.1999999999998</v>
      </c>
      <c r="L33" s="33">
        <f t="shared" si="1"/>
        <v>2465.1999999999998</v>
      </c>
      <c r="M33" s="33">
        <f t="shared" si="2"/>
        <v>0</v>
      </c>
    </row>
    <row r="34" spans="1:13" s="30" customFormat="1" ht="26.25" customHeight="1">
      <c r="A34" s="11" t="s">
        <v>20</v>
      </c>
      <c r="B34" s="27" t="s">
        <v>246</v>
      </c>
      <c r="C34" s="27" t="s">
        <v>17</v>
      </c>
      <c r="D34" s="26"/>
      <c r="E34" s="36">
        <f t="shared" si="5"/>
        <v>387.2</v>
      </c>
      <c r="F34" s="5">
        <f>F35</f>
        <v>387.2</v>
      </c>
      <c r="G34" s="5">
        <f>G35</f>
        <v>0</v>
      </c>
      <c r="H34" s="33">
        <f t="shared" si="6"/>
        <v>0</v>
      </c>
      <c r="I34" s="5">
        <f>I35</f>
        <v>0</v>
      </c>
      <c r="J34" s="5">
        <f>J35</f>
        <v>0</v>
      </c>
      <c r="K34" s="33">
        <f t="shared" si="0"/>
        <v>387.2</v>
      </c>
      <c r="L34" s="33">
        <f t="shared" si="1"/>
        <v>387.2</v>
      </c>
      <c r="M34" s="33">
        <f t="shared" si="2"/>
        <v>0</v>
      </c>
    </row>
    <row r="35" spans="1:13" s="30" customFormat="1" ht="38.25">
      <c r="A35" s="11" t="s">
        <v>249</v>
      </c>
      <c r="B35" s="27" t="s">
        <v>246</v>
      </c>
      <c r="C35" s="27" t="s">
        <v>17</v>
      </c>
      <c r="D35" s="26" t="s">
        <v>248</v>
      </c>
      <c r="E35" s="36">
        <f t="shared" si="5"/>
        <v>387.2</v>
      </c>
      <c r="F35" s="5">
        <v>387.2</v>
      </c>
      <c r="G35" s="5"/>
      <c r="H35" s="33">
        <f t="shared" si="6"/>
        <v>0</v>
      </c>
      <c r="I35" s="5"/>
      <c r="J35" s="5"/>
      <c r="K35" s="33">
        <f t="shared" si="0"/>
        <v>387.2</v>
      </c>
      <c r="L35" s="33">
        <f t="shared" si="1"/>
        <v>387.2</v>
      </c>
      <c r="M35" s="33">
        <f t="shared" si="2"/>
        <v>0</v>
      </c>
    </row>
    <row r="36" spans="1:13" s="30" customFormat="1" ht="49.5" customHeight="1">
      <c r="A36" s="11" t="s">
        <v>182</v>
      </c>
      <c r="B36" s="27" t="s">
        <v>246</v>
      </c>
      <c r="C36" s="27" t="s">
        <v>181</v>
      </c>
      <c r="D36" s="26"/>
      <c r="E36" s="36">
        <f t="shared" si="5"/>
        <v>2033.8</v>
      </c>
      <c r="F36" s="5">
        <f>F37</f>
        <v>2033.8</v>
      </c>
      <c r="G36" s="5">
        <f>G37</f>
        <v>0</v>
      </c>
      <c r="H36" s="33">
        <f t="shared" si="6"/>
        <v>0</v>
      </c>
      <c r="I36" s="5"/>
      <c r="J36" s="5"/>
      <c r="K36" s="33">
        <f t="shared" si="0"/>
        <v>2033.8</v>
      </c>
      <c r="L36" s="33">
        <f t="shared" si="1"/>
        <v>2033.8</v>
      </c>
      <c r="M36" s="33">
        <f t="shared" si="2"/>
        <v>0</v>
      </c>
    </row>
    <row r="37" spans="1:13" s="30" customFormat="1" ht="12.75" customHeight="1">
      <c r="A37" s="11" t="s">
        <v>205</v>
      </c>
      <c r="B37" s="27" t="s">
        <v>246</v>
      </c>
      <c r="C37" s="27" t="s">
        <v>181</v>
      </c>
      <c r="D37" s="26" t="s">
        <v>203</v>
      </c>
      <c r="E37" s="36">
        <f t="shared" si="5"/>
        <v>2033.8</v>
      </c>
      <c r="F37" s="5">
        <v>2033.8</v>
      </c>
      <c r="G37" s="5"/>
      <c r="H37" s="33">
        <f t="shared" si="6"/>
        <v>0</v>
      </c>
      <c r="I37" s="5"/>
      <c r="J37" s="5"/>
      <c r="K37" s="33">
        <f t="shared" si="0"/>
        <v>2033.8</v>
      </c>
      <c r="L37" s="33">
        <f t="shared" si="1"/>
        <v>2033.8</v>
      </c>
      <c r="M37" s="33">
        <f t="shared" si="2"/>
        <v>0</v>
      </c>
    </row>
    <row r="38" spans="1:13" s="30" customFormat="1" ht="26.25" customHeight="1">
      <c r="A38" s="11" t="s">
        <v>180</v>
      </c>
      <c r="B38" s="27" t="s">
        <v>246</v>
      </c>
      <c r="C38" s="27" t="s">
        <v>17</v>
      </c>
      <c r="D38" s="26"/>
      <c r="E38" s="36">
        <f t="shared" si="5"/>
        <v>102</v>
      </c>
      <c r="F38" s="35">
        <f>F39</f>
        <v>102</v>
      </c>
      <c r="G38" s="5">
        <f>G39</f>
        <v>0</v>
      </c>
      <c r="H38" s="33">
        <f t="shared" si="6"/>
        <v>0</v>
      </c>
      <c r="I38" s="5"/>
      <c r="J38" s="5"/>
      <c r="K38" s="33">
        <f t="shared" si="0"/>
        <v>102</v>
      </c>
      <c r="L38" s="33">
        <f t="shared" si="1"/>
        <v>102</v>
      </c>
      <c r="M38" s="33">
        <f t="shared" si="2"/>
        <v>0</v>
      </c>
    </row>
    <row r="39" spans="1:13" s="30" customFormat="1" ht="13.5" customHeight="1">
      <c r="A39" s="11" t="s">
        <v>205</v>
      </c>
      <c r="B39" s="27" t="s">
        <v>246</v>
      </c>
      <c r="C39" s="27" t="s">
        <v>17</v>
      </c>
      <c r="D39" s="26" t="s">
        <v>203</v>
      </c>
      <c r="E39" s="36">
        <f t="shared" si="5"/>
        <v>102</v>
      </c>
      <c r="F39" s="35">
        <v>102</v>
      </c>
      <c r="G39" s="5"/>
      <c r="H39" s="33">
        <f t="shared" si="6"/>
        <v>0</v>
      </c>
      <c r="I39" s="5"/>
      <c r="J39" s="5"/>
      <c r="K39" s="33">
        <f t="shared" si="0"/>
        <v>102</v>
      </c>
      <c r="L39" s="33">
        <f t="shared" si="1"/>
        <v>102</v>
      </c>
      <c r="M39" s="33">
        <f t="shared" si="2"/>
        <v>0</v>
      </c>
    </row>
    <row r="40" spans="1:13" s="30" customFormat="1" ht="51.75" customHeight="1">
      <c r="A40" s="11" t="s">
        <v>226</v>
      </c>
      <c r="B40" s="27" t="s">
        <v>246</v>
      </c>
      <c r="C40" s="27" t="s">
        <v>181</v>
      </c>
      <c r="D40" s="26"/>
      <c r="E40" s="36">
        <f t="shared" si="5"/>
        <v>790.3</v>
      </c>
      <c r="F40" s="35">
        <f>F41</f>
        <v>790.3</v>
      </c>
      <c r="G40" s="5"/>
      <c r="H40" s="33">
        <f t="shared" si="6"/>
        <v>0</v>
      </c>
      <c r="I40" s="5"/>
      <c r="J40" s="5"/>
      <c r="K40" s="33">
        <f t="shared" si="0"/>
        <v>790.3</v>
      </c>
      <c r="L40" s="33">
        <f t="shared" si="1"/>
        <v>790.3</v>
      </c>
      <c r="M40" s="33">
        <f t="shared" si="2"/>
        <v>0</v>
      </c>
    </row>
    <row r="41" spans="1:13" s="30" customFormat="1" ht="13.5" customHeight="1">
      <c r="A41" s="11" t="s">
        <v>247</v>
      </c>
      <c r="B41" s="27" t="s">
        <v>246</v>
      </c>
      <c r="C41" s="27" t="s">
        <v>181</v>
      </c>
      <c r="D41" s="26" t="s">
        <v>245</v>
      </c>
      <c r="E41" s="36">
        <f t="shared" si="5"/>
        <v>790.3</v>
      </c>
      <c r="F41" s="35">
        <v>790.3</v>
      </c>
      <c r="G41" s="5"/>
      <c r="H41" s="33">
        <f t="shared" si="6"/>
        <v>0</v>
      </c>
      <c r="I41" s="5"/>
      <c r="J41" s="5"/>
      <c r="K41" s="33">
        <f t="shared" si="0"/>
        <v>790.3</v>
      </c>
      <c r="L41" s="33">
        <f t="shared" si="1"/>
        <v>790.3</v>
      </c>
      <c r="M41" s="33">
        <f t="shared" si="2"/>
        <v>0</v>
      </c>
    </row>
    <row r="42" spans="1:13" s="30" customFormat="1" ht="25.5">
      <c r="A42" s="11" t="s">
        <v>20</v>
      </c>
      <c r="B42" s="27" t="s">
        <v>246</v>
      </c>
      <c r="C42" s="27" t="s">
        <v>17</v>
      </c>
      <c r="D42" s="26"/>
      <c r="E42" s="36">
        <f t="shared" si="5"/>
        <v>237.5</v>
      </c>
      <c r="F42" s="35">
        <f>F43</f>
        <v>237.5</v>
      </c>
      <c r="G42" s="5"/>
      <c r="H42" s="33">
        <f t="shared" si="6"/>
        <v>0</v>
      </c>
      <c r="I42" s="5"/>
      <c r="J42" s="5"/>
      <c r="K42" s="33">
        <f t="shared" si="0"/>
        <v>237.5</v>
      </c>
      <c r="L42" s="33">
        <f t="shared" si="1"/>
        <v>237.5</v>
      </c>
      <c r="M42" s="33">
        <f t="shared" si="2"/>
        <v>0</v>
      </c>
    </row>
    <row r="43" spans="1:13" s="30" customFormat="1" ht="16.5" customHeight="1">
      <c r="A43" s="11" t="s">
        <v>247</v>
      </c>
      <c r="B43" s="27" t="s">
        <v>246</v>
      </c>
      <c r="C43" s="27" t="s">
        <v>17</v>
      </c>
      <c r="D43" s="26" t="s">
        <v>245</v>
      </c>
      <c r="E43" s="36">
        <f t="shared" si="5"/>
        <v>237.5</v>
      </c>
      <c r="F43" s="35">
        <v>237.5</v>
      </c>
      <c r="G43" s="5"/>
      <c r="H43" s="33">
        <f t="shared" si="6"/>
        <v>0</v>
      </c>
      <c r="I43" s="5"/>
      <c r="J43" s="5"/>
      <c r="K43" s="33">
        <f t="shared" si="0"/>
        <v>237.5</v>
      </c>
      <c r="L43" s="33">
        <f t="shared" si="1"/>
        <v>237.5</v>
      </c>
      <c r="M43" s="33">
        <f t="shared" si="2"/>
        <v>0</v>
      </c>
    </row>
    <row r="44" spans="1:13" s="110" customFormat="1" ht="51">
      <c r="A44" s="121" t="s">
        <v>244</v>
      </c>
      <c r="B44" s="115" t="s">
        <v>242</v>
      </c>
      <c r="C44" s="115"/>
      <c r="D44" s="114"/>
      <c r="E44" s="119">
        <f t="shared" si="5"/>
        <v>848</v>
      </c>
      <c r="F44" s="113">
        <f>F45</f>
        <v>848</v>
      </c>
      <c r="G44" s="112"/>
      <c r="H44" s="118">
        <f t="shared" si="6"/>
        <v>0</v>
      </c>
      <c r="I44" s="112"/>
      <c r="J44" s="112"/>
      <c r="K44" s="111">
        <f t="shared" si="0"/>
        <v>848</v>
      </c>
      <c r="L44" s="111">
        <f t="shared" si="1"/>
        <v>848</v>
      </c>
      <c r="M44" s="111">
        <f t="shared" si="2"/>
        <v>0</v>
      </c>
    </row>
    <row r="45" spans="1:13" s="30" customFormat="1" ht="52.5" customHeight="1">
      <c r="A45" s="11" t="s">
        <v>182</v>
      </c>
      <c r="B45" s="27" t="s">
        <v>242</v>
      </c>
      <c r="C45" s="27" t="s">
        <v>181</v>
      </c>
      <c r="D45" s="26"/>
      <c r="E45" s="36">
        <f t="shared" si="5"/>
        <v>848</v>
      </c>
      <c r="F45" s="35">
        <f>F46</f>
        <v>848</v>
      </c>
      <c r="G45" s="5"/>
      <c r="H45" s="33">
        <f t="shared" si="6"/>
        <v>0</v>
      </c>
      <c r="I45" s="5"/>
      <c r="J45" s="5"/>
      <c r="K45" s="33">
        <f t="shared" si="0"/>
        <v>848</v>
      </c>
      <c r="L45" s="33">
        <f t="shared" si="1"/>
        <v>848</v>
      </c>
      <c r="M45" s="33">
        <f t="shared" si="2"/>
        <v>0</v>
      </c>
    </row>
    <row r="46" spans="1:13" s="30" customFormat="1" ht="28.5" customHeight="1">
      <c r="A46" s="11" t="s">
        <v>243</v>
      </c>
      <c r="B46" s="27" t="s">
        <v>242</v>
      </c>
      <c r="C46" s="27" t="s">
        <v>181</v>
      </c>
      <c r="D46" s="26" t="s">
        <v>241</v>
      </c>
      <c r="E46" s="36">
        <f t="shared" si="5"/>
        <v>848</v>
      </c>
      <c r="F46" s="35">
        <v>848</v>
      </c>
      <c r="G46" s="5"/>
      <c r="H46" s="33">
        <f t="shared" si="6"/>
        <v>0</v>
      </c>
      <c r="I46" s="5"/>
      <c r="J46" s="5"/>
      <c r="K46" s="33">
        <f t="shared" si="0"/>
        <v>848</v>
      </c>
      <c r="L46" s="33">
        <f t="shared" si="1"/>
        <v>848</v>
      </c>
      <c r="M46" s="33">
        <f t="shared" si="2"/>
        <v>0</v>
      </c>
    </row>
    <row r="47" spans="1:13" s="110" customFormat="1" ht="38.25" customHeight="1">
      <c r="A47" s="139" t="s">
        <v>240</v>
      </c>
      <c r="B47" s="115" t="s">
        <v>238</v>
      </c>
      <c r="C47" s="115" t="s">
        <v>7</v>
      </c>
      <c r="D47" s="114"/>
      <c r="E47" s="119">
        <f t="shared" si="5"/>
        <v>100</v>
      </c>
      <c r="F47" s="113">
        <f>F48</f>
        <v>100</v>
      </c>
      <c r="G47" s="112"/>
      <c r="H47" s="118">
        <f t="shared" si="6"/>
        <v>0</v>
      </c>
      <c r="I47" s="112"/>
      <c r="J47" s="112"/>
      <c r="K47" s="111">
        <f t="shared" si="0"/>
        <v>100</v>
      </c>
      <c r="L47" s="111">
        <f t="shared" si="1"/>
        <v>100</v>
      </c>
      <c r="M47" s="111">
        <f t="shared" si="2"/>
        <v>0</v>
      </c>
    </row>
    <row r="48" spans="1:13" s="30" customFormat="1" ht="15">
      <c r="A48" s="11" t="s">
        <v>218</v>
      </c>
      <c r="B48" s="27" t="s">
        <v>238</v>
      </c>
      <c r="C48" s="27" t="s">
        <v>215</v>
      </c>
      <c r="D48" s="26"/>
      <c r="E48" s="36">
        <f t="shared" si="5"/>
        <v>100</v>
      </c>
      <c r="F48" s="35">
        <f>F49</f>
        <v>100</v>
      </c>
      <c r="G48" s="5"/>
      <c r="H48" s="33">
        <f t="shared" si="6"/>
        <v>0</v>
      </c>
      <c r="I48" s="5"/>
      <c r="J48" s="5"/>
      <c r="K48" s="33">
        <f t="shared" si="0"/>
        <v>100</v>
      </c>
      <c r="L48" s="33">
        <f t="shared" si="1"/>
        <v>100</v>
      </c>
      <c r="M48" s="33">
        <f t="shared" si="2"/>
        <v>0</v>
      </c>
    </row>
    <row r="49" spans="1:13" s="30" customFormat="1" ht="15">
      <c r="A49" s="11" t="s">
        <v>239</v>
      </c>
      <c r="B49" s="27" t="s">
        <v>238</v>
      </c>
      <c r="C49" s="27" t="s">
        <v>215</v>
      </c>
      <c r="D49" s="26" t="s">
        <v>237</v>
      </c>
      <c r="E49" s="36">
        <f t="shared" si="5"/>
        <v>100</v>
      </c>
      <c r="F49" s="35">
        <v>100</v>
      </c>
      <c r="G49" s="5"/>
      <c r="H49" s="33">
        <f t="shared" si="6"/>
        <v>0</v>
      </c>
      <c r="I49" s="5"/>
      <c r="J49" s="5"/>
      <c r="K49" s="33">
        <f t="shared" si="0"/>
        <v>100</v>
      </c>
      <c r="L49" s="33">
        <f t="shared" si="1"/>
        <v>100</v>
      </c>
      <c r="M49" s="33">
        <f t="shared" si="2"/>
        <v>0</v>
      </c>
    </row>
    <row r="50" spans="1:13" s="110" customFormat="1" ht="51">
      <c r="A50" s="121" t="s">
        <v>236</v>
      </c>
      <c r="B50" s="130" t="s">
        <v>235</v>
      </c>
      <c r="C50" s="115"/>
      <c r="D50" s="114"/>
      <c r="E50" s="119">
        <f t="shared" si="5"/>
        <v>70</v>
      </c>
      <c r="F50" s="113">
        <f>F51</f>
        <v>70</v>
      </c>
      <c r="G50" s="112"/>
      <c r="H50" s="118">
        <f t="shared" si="6"/>
        <v>0</v>
      </c>
      <c r="I50" s="113">
        <f>I51</f>
        <v>0</v>
      </c>
      <c r="J50" s="112"/>
      <c r="K50" s="111">
        <f t="shared" ref="K50:K81" si="7">E50+H50</f>
        <v>70</v>
      </c>
      <c r="L50" s="111">
        <f t="shared" ref="L50:L81" si="8">F50+I50</f>
        <v>70</v>
      </c>
      <c r="M50" s="111">
        <f t="shared" ref="M50:M81" si="9">G50+J50</f>
        <v>0</v>
      </c>
    </row>
    <row r="51" spans="1:13" s="30" customFormat="1" ht="25.5">
      <c r="A51" s="11" t="s">
        <v>32</v>
      </c>
      <c r="B51" s="28" t="s">
        <v>235</v>
      </c>
      <c r="C51" s="27" t="s">
        <v>17</v>
      </c>
      <c r="D51" s="26"/>
      <c r="E51" s="36">
        <f t="shared" si="5"/>
        <v>70</v>
      </c>
      <c r="F51" s="35">
        <f>F52</f>
        <v>70</v>
      </c>
      <c r="G51" s="5"/>
      <c r="H51" s="33">
        <f t="shared" si="6"/>
        <v>0</v>
      </c>
      <c r="I51" s="35">
        <f>I52</f>
        <v>0</v>
      </c>
      <c r="J51" s="5"/>
      <c r="K51" s="33">
        <f t="shared" si="7"/>
        <v>70</v>
      </c>
      <c r="L51" s="33">
        <f t="shared" si="8"/>
        <v>70</v>
      </c>
      <c r="M51" s="33">
        <f t="shared" si="9"/>
        <v>0</v>
      </c>
    </row>
    <row r="52" spans="1:13" s="30" customFormat="1" ht="15">
      <c r="A52" s="11" t="s">
        <v>130</v>
      </c>
      <c r="B52" s="28" t="s">
        <v>235</v>
      </c>
      <c r="C52" s="27" t="s">
        <v>17</v>
      </c>
      <c r="D52" s="26" t="s">
        <v>128</v>
      </c>
      <c r="E52" s="36">
        <f t="shared" si="5"/>
        <v>70</v>
      </c>
      <c r="F52" s="35">
        <v>70</v>
      </c>
      <c r="G52" s="5"/>
      <c r="H52" s="33">
        <f t="shared" si="6"/>
        <v>0</v>
      </c>
      <c r="I52" s="35"/>
      <c r="J52" s="5"/>
      <c r="K52" s="33">
        <f t="shared" si="7"/>
        <v>70</v>
      </c>
      <c r="L52" s="33">
        <f t="shared" si="8"/>
        <v>70</v>
      </c>
      <c r="M52" s="33">
        <f t="shared" si="9"/>
        <v>0</v>
      </c>
    </row>
    <row r="53" spans="1:13" s="110" customFormat="1" ht="26.25">
      <c r="A53" s="155" t="s">
        <v>8</v>
      </c>
      <c r="B53" s="130" t="s">
        <v>2</v>
      </c>
      <c r="C53" s="115"/>
      <c r="D53" s="114"/>
      <c r="E53" s="119">
        <f>E54+E56+E58</f>
        <v>102</v>
      </c>
      <c r="F53" s="119">
        <f>F54+F56+F58</f>
        <v>102</v>
      </c>
      <c r="G53" s="112"/>
      <c r="H53" s="118">
        <f>H54</f>
        <v>0</v>
      </c>
      <c r="I53" s="118">
        <f>I54+I56+I58</f>
        <v>0</v>
      </c>
      <c r="J53" s="118">
        <f>J54+J56+J58</f>
        <v>0</v>
      </c>
      <c r="K53" s="111">
        <f t="shared" si="7"/>
        <v>102</v>
      </c>
      <c r="L53" s="111">
        <f t="shared" si="8"/>
        <v>102</v>
      </c>
      <c r="M53" s="111">
        <f t="shared" si="9"/>
        <v>0</v>
      </c>
    </row>
    <row r="54" spans="1:13" s="30" customFormat="1" ht="25.5">
      <c r="A54" s="11" t="s">
        <v>32</v>
      </c>
      <c r="B54" s="28" t="s">
        <v>2</v>
      </c>
      <c r="C54" s="27" t="s">
        <v>17</v>
      </c>
      <c r="D54" s="26"/>
      <c r="E54" s="36">
        <f>F54+G54</f>
        <v>0</v>
      </c>
      <c r="F54" s="35">
        <f>F55</f>
        <v>0</v>
      </c>
      <c r="G54" s="5"/>
      <c r="H54" s="33">
        <f>H55</f>
        <v>0</v>
      </c>
      <c r="I54" s="33">
        <f>I55</f>
        <v>0</v>
      </c>
      <c r="J54" s="5"/>
      <c r="K54" s="33">
        <f t="shared" si="7"/>
        <v>0</v>
      </c>
      <c r="L54" s="33">
        <f t="shared" si="8"/>
        <v>0</v>
      </c>
      <c r="M54" s="33">
        <f t="shared" si="9"/>
        <v>0</v>
      </c>
    </row>
    <row r="55" spans="1:13" s="30" customFormat="1" ht="15">
      <c r="A55" s="11" t="s">
        <v>130</v>
      </c>
      <c r="B55" s="28" t="s">
        <v>2</v>
      </c>
      <c r="C55" s="27" t="s">
        <v>17</v>
      </c>
      <c r="D55" s="26" t="s">
        <v>128</v>
      </c>
      <c r="E55" s="36">
        <f>F55+G55</f>
        <v>0</v>
      </c>
      <c r="F55" s="35"/>
      <c r="G55" s="5"/>
      <c r="H55" s="33">
        <f>I55+J55</f>
        <v>0</v>
      </c>
      <c r="I55" s="103"/>
      <c r="J55" s="5"/>
      <c r="K55" s="33">
        <f t="shared" si="7"/>
        <v>0</v>
      </c>
      <c r="L55" s="33">
        <f t="shared" si="8"/>
        <v>0</v>
      </c>
      <c r="M55" s="33">
        <f t="shared" si="9"/>
        <v>0</v>
      </c>
    </row>
    <row r="56" spans="1:13" s="30" customFormat="1" ht="39">
      <c r="A56" s="55" t="s">
        <v>38</v>
      </c>
      <c r="B56" s="28" t="s">
        <v>2</v>
      </c>
      <c r="C56" s="27" t="s">
        <v>29</v>
      </c>
      <c r="D56" s="26"/>
      <c r="E56" s="36">
        <f>F56+G56</f>
        <v>36</v>
      </c>
      <c r="F56" s="35">
        <f>F57</f>
        <v>36</v>
      </c>
      <c r="G56" s="5"/>
      <c r="H56" s="33">
        <f>H57</f>
        <v>0</v>
      </c>
      <c r="I56" s="33">
        <f>I57</f>
        <v>0</v>
      </c>
      <c r="J56" s="5"/>
      <c r="K56" s="33">
        <f t="shared" si="7"/>
        <v>36</v>
      </c>
      <c r="L56" s="33">
        <f t="shared" si="8"/>
        <v>36</v>
      </c>
      <c r="M56" s="33">
        <f t="shared" si="9"/>
        <v>0</v>
      </c>
    </row>
    <row r="57" spans="1:13" s="30" customFormat="1" ht="15">
      <c r="A57" s="11" t="s">
        <v>47</v>
      </c>
      <c r="B57" s="28" t="s">
        <v>2</v>
      </c>
      <c r="C57" s="27" t="s">
        <v>29</v>
      </c>
      <c r="D57" s="26" t="s">
        <v>45</v>
      </c>
      <c r="E57" s="36">
        <f>F57+G57</f>
        <v>36</v>
      </c>
      <c r="F57" s="36">
        <v>36</v>
      </c>
      <c r="G57" s="5"/>
      <c r="H57" s="33">
        <f>I57+J57</f>
        <v>0</v>
      </c>
      <c r="I57" s="103"/>
      <c r="J57" s="5"/>
      <c r="K57" s="33">
        <f t="shared" si="7"/>
        <v>36</v>
      </c>
      <c r="L57" s="33">
        <f t="shared" si="8"/>
        <v>36</v>
      </c>
      <c r="M57" s="33">
        <f t="shared" si="9"/>
        <v>0</v>
      </c>
    </row>
    <row r="58" spans="1:13" s="30" customFormat="1" ht="15">
      <c r="A58" s="93" t="s">
        <v>6</v>
      </c>
      <c r="B58" s="28" t="s">
        <v>2</v>
      </c>
      <c r="C58" s="27" t="s">
        <v>5</v>
      </c>
      <c r="D58" s="26"/>
      <c r="E58" s="36">
        <f>E59</f>
        <v>66</v>
      </c>
      <c r="F58" s="36">
        <f>F59</f>
        <v>66</v>
      </c>
      <c r="G58" s="5"/>
      <c r="H58" s="33">
        <f>H59</f>
        <v>0</v>
      </c>
      <c r="I58" s="33">
        <f>I59</f>
        <v>0</v>
      </c>
      <c r="J58" s="5"/>
      <c r="K58" s="33">
        <f t="shared" si="7"/>
        <v>66</v>
      </c>
      <c r="L58" s="33">
        <f t="shared" si="8"/>
        <v>66</v>
      </c>
      <c r="M58" s="33">
        <f t="shared" si="9"/>
        <v>0</v>
      </c>
    </row>
    <row r="59" spans="1:13" s="30" customFormat="1" ht="38.25">
      <c r="A59" s="11" t="s">
        <v>12</v>
      </c>
      <c r="B59" s="28" t="s">
        <v>2</v>
      </c>
      <c r="C59" s="27" t="s">
        <v>5</v>
      </c>
      <c r="D59" s="26" t="s">
        <v>169</v>
      </c>
      <c r="E59" s="36">
        <f t="shared" ref="E59:E90" si="10">F59+G59</f>
        <v>66</v>
      </c>
      <c r="F59" s="35">
        <v>66</v>
      </c>
      <c r="G59" s="5"/>
      <c r="H59" s="33">
        <f t="shared" ref="H59:H95" si="11">I59+J59</f>
        <v>0</v>
      </c>
      <c r="I59" s="103"/>
      <c r="J59" s="5"/>
      <c r="K59" s="33">
        <f t="shared" si="7"/>
        <v>66</v>
      </c>
      <c r="L59" s="33">
        <f t="shared" si="8"/>
        <v>66</v>
      </c>
      <c r="M59" s="33">
        <f t="shared" si="9"/>
        <v>0</v>
      </c>
    </row>
    <row r="60" spans="1:13" s="110" customFormat="1" ht="51.75">
      <c r="A60" s="136" t="s">
        <v>234</v>
      </c>
      <c r="B60" s="130" t="s">
        <v>233</v>
      </c>
      <c r="C60" s="115"/>
      <c r="D60" s="114"/>
      <c r="E60" s="119">
        <f t="shared" si="10"/>
        <v>357</v>
      </c>
      <c r="F60" s="113">
        <f>F61</f>
        <v>357</v>
      </c>
      <c r="G60" s="112"/>
      <c r="H60" s="111">
        <f t="shared" si="11"/>
        <v>0</v>
      </c>
      <c r="I60" s="112"/>
      <c r="J60" s="112"/>
      <c r="K60" s="111">
        <f t="shared" si="7"/>
        <v>357</v>
      </c>
      <c r="L60" s="111">
        <f t="shared" si="8"/>
        <v>357</v>
      </c>
      <c r="M60" s="111">
        <f t="shared" si="9"/>
        <v>0</v>
      </c>
    </row>
    <row r="61" spans="1:13" s="30" customFormat="1" ht="25.5">
      <c r="A61" s="11" t="s">
        <v>32</v>
      </c>
      <c r="B61" s="28" t="s">
        <v>233</v>
      </c>
      <c r="C61" s="27" t="s">
        <v>17</v>
      </c>
      <c r="D61" s="26"/>
      <c r="E61" s="36">
        <f t="shared" si="10"/>
        <v>357</v>
      </c>
      <c r="F61" s="35">
        <f>F62</f>
        <v>357</v>
      </c>
      <c r="G61" s="5"/>
      <c r="H61" s="33">
        <f t="shared" si="11"/>
        <v>0</v>
      </c>
      <c r="I61" s="5"/>
      <c r="J61" s="5"/>
      <c r="K61" s="33">
        <f t="shared" si="7"/>
        <v>357</v>
      </c>
      <c r="L61" s="33">
        <f t="shared" si="8"/>
        <v>357</v>
      </c>
      <c r="M61" s="33">
        <f t="shared" si="9"/>
        <v>0</v>
      </c>
    </row>
    <row r="62" spans="1:13" s="30" customFormat="1" ht="15" customHeight="1">
      <c r="A62" s="11" t="s">
        <v>130</v>
      </c>
      <c r="B62" s="28" t="s">
        <v>233</v>
      </c>
      <c r="C62" s="27" t="s">
        <v>17</v>
      </c>
      <c r="D62" s="26" t="s">
        <v>128</v>
      </c>
      <c r="E62" s="36">
        <f t="shared" si="10"/>
        <v>357</v>
      </c>
      <c r="F62" s="35">
        <v>357</v>
      </c>
      <c r="G62" s="5"/>
      <c r="H62" s="33">
        <f t="shared" si="11"/>
        <v>0</v>
      </c>
      <c r="I62" s="5"/>
      <c r="J62" s="5"/>
      <c r="K62" s="33">
        <f t="shared" si="7"/>
        <v>357</v>
      </c>
      <c r="L62" s="33">
        <f t="shared" si="8"/>
        <v>357</v>
      </c>
      <c r="M62" s="33">
        <f t="shared" si="9"/>
        <v>0</v>
      </c>
    </row>
    <row r="63" spans="1:13" s="110" customFormat="1" ht="77.25">
      <c r="A63" s="155" t="s">
        <v>232</v>
      </c>
      <c r="B63" s="130" t="s">
        <v>231</v>
      </c>
      <c r="C63" s="115"/>
      <c r="D63" s="114"/>
      <c r="E63" s="119">
        <f t="shared" si="10"/>
        <v>227.6</v>
      </c>
      <c r="F63" s="113">
        <f>F64+F66</f>
        <v>0</v>
      </c>
      <c r="G63" s="113">
        <f>G64+G66</f>
        <v>227.6</v>
      </c>
      <c r="H63" s="118">
        <f t="shared" si="11"/>
        <v>0</v>
      </c>
      <c r="I63" s="112"/>
      <c r="J63" s="112"/>
      <c r="K63" s="111">
        <f t="shared" si="7"/>
        <v>227.6</v>
      </c>
      <c r="L63" s="111">
        <f t="shared" si="8"/>
        <v>0</v>
      </c>
      <c r="M63" s="111">
        <f t="shared" si="9"/>
        <v>227.6</v>
      </c>
    </row>
    <row r="64" spans="1:13" s="30" customFormat="1" ht="53.25" customHeight="1">
      <c r="A64" s="11" t="s">
        <v>182</v>
      </c>
      <c r="B64" s="28" t="s">
        <v>231</v>
      </c>
      <c r="C64" s="27" t="s">
        <v>181</v>
      </c>
      <c r="D64" s="156"/>
      <c r="E64" s="36">
        <f t="shared" si="10"/>
        <v>217.6</v>
      </c>
      <c r="F64" s="35">
        <f>F65</f>
        <v>0</v>
      </c>
      <c r="G64" s="35">
        <f>G65</f>
        <v>217.6</v>
      </c>
      <c r="H64" s="33">
        <f t="shared" si="11"/>
        <v>0</v>
      </c>
      <c r="I64" s="5"/>
      <c r="J64" s="5"/>
      <c r="K64" s="33">
        <f t="shared" si="7"/>
        <v>217.6</v>
      </c>
      <c r="L64" s="33">
        <f t="shared" si="8"/>
        <v>0</v>
      </c>
      <c r="M64" s="33">
        <f t="shared" si="9"/>
        <v>217.6</v>
      </c>
    </row>
    <row r="65" spans="1:13" s="30" customFormat="1" ht="15" customHeight="1">
      <c r="A65" s="11" t="s">
        <v>130</v>
      </c>
      <c r="B65" s="28" t="s">
        <v>230</v>
      </c>
      <c r="C65" s="27" t="s">
        <v>181</v>
      </c>
      <c r="D65" s="26" t="s">
        <v>128</v>
      </c>
      <c r="E65" s="36">
        <f t="shared" si="10"/>
        <v>217.6</v>
      </c>
      <c r="F65" s="35"/>
      <c r="G65" s="5">
        <v>217.6</v>
      </c>
      <c r="H65" s="33">
        <f t="shared" si="11"/>
        <v>0</v>
      </c>
      <c r="I65" s="5"/>
      <c r="J65" s="5"/>
      <c r="K65" s="33">
        <f t="shared" si="7"/>
        <v>217.6</v>
      </c>
      <c r="L65" s="33">
        <f t="shared" si="8"/>
        <v>0</v>
      </c>
      <c r="M65" s="33">
        <f t="shared" si="9"/>
        <v>217.6</v>
      </c>
    </row>
    <row r="66" spans="1:13" s="30" customFormat="1" ht="25.5">
      <c r="A66" s="11" t="s">
        <v>32</v>
      </c>
      <c r="B66" s="28" t="s">
        <v>231</v>
      </c>
      <c r="C66" s="27" t="s">
        <v>17</v>
      </c>
      <c r="D66" s="26"/>
      <c r="E66" s="36">
        <f t="shared" si="10"/>
        <v>10</v>
      </c>
      <c r="F66" s="35">
        <f>F67</f>
        <v>0</v>
      </c>
      <c r="G66" s="35">
        <f>G67</f>
        <v>10</v>
      </c>
      <c r="H66" s="33">
        <f t="shared" si="11"/>
        <v>0</v>
      </c>
      <c r="I66" s="5"/>
      <c r="J66" s="5"/>
      <c r="K66" s="33">
        <f t="shared" si="7"/>
        <v>10</v>
      </c>
      <c r="L66" s="33">
        <f t="shared" si="8"/>
        <v>0</v>
      </c>
      <c r="M66" s="33">
        <f t="shared" si="9"/>
        <v>10</v>
      </c>
    </row>
    <row r="67" spans="1:13" s="30" customFormat="1" ht="15" customHeight="1">
      <c r="A67" s="11" t="s">
        <v>130</v>
      </c>
      <c r="B67" s="28" t="s">
        <v>230</v>
      </c>
      <c r="C67" s="27" t="s">
        <v>17</v>
      </c>
      <c r="D67" s="26" t="s">
        <v>128</v>
      </c>
      <c r="E67" s="36">
        <f t="shared" si="10"/>
        <v>10</v>
      </c>
      <c r="F67" s="35"/>
      <c r="G67" s="35">
        <v>10</v>
      </c>
      <c r="H67" s="33">
        <f t="shared" si="11"/>
        <v>0</v>
      </c>
      <c r="I67" s="5"/>
      <c r="J67" s="5"/>
      <c r="K67" s="33">
        <f t="shared" si="7"/>
        <v>10</v>
      </c>
      <c r="L67" s="33">
        <f t="shared" si="8"/>
        <v>0</v>
      </c>
      <c r="M67" s="33">
        <f t="shared" si="9"/>
        <v>10</v>
      </c>
    </row>
    <row r="68" spans="1:13" s="110" customFormat="1" ht="77.25">
      <c r="A68" s="154" t="s">
        <v>229</v>
      </c>
      <c r="B68" s="130" t="s">
        <v>228</v>
      </c>
      <c r="C68" s="115"/>
      <c r="D68" s="114"/>
      <c r="E68" s="119">
        <f t="shared" si="10"/>
        <v>260.8</v>
      </c>
      <c r="F68" s="113">
        <f>F69+F71</f>
        <v>0</v>
      </c>
      <c r="G68" s="113">
        <f>G69+G71</f>
        <v>260.8</v>
      </c>
      <c r="H68" s="118">
        <f t="shared" si="11"/>
        <v>0</v>
      </c>
      <c r="I68" s="112"/>
      <c r="J68" s="112"/>
      <c r="K68" s="111">
        <f t="shared" si="7"/>
        <v>260.8</v>
      </c>
      <c r="L68" s="111">
        <f t="shared" si="8"/>
        <v>0</v>
      </c>
      <c r="M68" s="111">
        <f t="shared" si="9"/>
        <v>260.8</v>
      </c>
    </row>
    <row r="69" spans="1:13" s="30" customFormat="1" ht="15" customHeight="1">
      <c r="A69" s="60" t="s">
        <v>182</v>
      </c>
      <c r="B69" s="28" t="s">
        <v>228</v>
      </c>
      <c r="C69" s="27" t="s">
        <v>181</v>
      </c>
      <c r="D69" s="26"/>
      <c r="E69" s="36">
        <f t="shared" si="10"/>
        <v>250.8</v>
      </c>
      <c r="F69" s="35">
        <f>F70</f>
        <v>0</v>
      </c>
      <c r="G69" s="35">
        <f>G70</f>
        <v>250.8</v>
      </c>
      <c r="H69" s="33">
        <f t="shared" si="11"/>
        <v>0</v>
      </c>
      <c r="I69" s="5"/>
      <c r="J69" s="5"/>
      <c r="K69" s="33">
        <f t="shared" si="7"/>
        <v>250.8</v>
      </c>
      <c r="L69" s="33">
        <f t="shared" si="8"/>
        <v>0</v>
      </c>
      <c r="M69" s="33">
        <f t="shared" si="9"/>
        <v>250.8</v>
      </c>
    </row>
    <row r="70" spans="1:13" s="30" customFormat="1" ht="15" customHeight="1">
      <c r="A70" s="11" t="s">
        <v>130</v>
      </c>
      <c r="B70" s="28" t="s">
        <v>228</v>
      </c>
      <c r="C70" s="27" t="s">
        <v>181</v>
      </c>
      <c r="D70" s="26" t="s">
        <v>128</v>
      </c>
      <c r="E70" s="36">
        <f t="shared" si="10"/>
        <v>250.8</v>
      </c>
      <c r="F70" s="35"/>
      <c r="G70" s="5">
        <v>250.8</v>
      </c>
      <c r="H70" s="33">
        <f t="shared" si="11"/>
        <v>0</v>
      </c>
      <c r="I70" s="5"/>
      <c r="J70" s="5"/>
      <c r="K70" s="33">
        <f t="shared" si="7"/>
        <v>250.8</v>
      </c>
      <c r="L70" s="33">
        <f t="shared" si="8"/>
        <v>0</v>
      </c>
      <c r="M70" s="33">
        <f t="shared" si="9"/>
        <v>250.8</v>
      </c>
    </row>
    <row r="71" spans="1:13" s="30" customFormat="1" ht="15" customHeight="1">
      <c r="A71" s="11" t="s">
        <v>32</v>
      </c>
      <c r="B71" s="28" t="s">
        <v>228</v>
      </c>
      <c r="C71" s="27" t="s">
        <v>17</v>
      </c>
      <c r="D71" s="26"/>
      <c r="E71" s="36">
        <f t="shared" si="10"/>
        <v>10</v>
      </c>
      <c r="F71" s="35">
        <f>F72</f>
        <v>0</v>
      </c>
      <c r="G71" s="35">
        <f>G72</f>
        <v>10</v>
      </c>
      <c r="H71" s="33">
        <f t="shared" si="11"/>
        <v>0</v>
      </c>
      <c r="I71" s="5"/>
      <c r="J71" s="5"/>
      <c r="K71" s="33">
        <f t="shared" si="7"/>
        <v>10</v>
      </c>
      <c r="L71" s="33">
        <f t="shared" si="8"/>
        <v>0</v>
      </c>
      <c r="M71" s="33">
        <f t="shared" si="9"/>
        <v>10</v>
      </c>
    </row>
    <row r="72" spans="1:13" s="30" customFormat="1" ht="15" customHeight="1">
      <c r="A72" s="11" t="s">
        <v>130</v>
      </c>
      <c r="B72" s="28" t="s">
        <v>228</v>
      </c>
      <c r="C72" s="27" t="s">
        <v>17</v>
      </c>
      <c r="D72" s="26" t="s">
        <v>128</v>
      </c>
      <c r="E72" s="36">
        <f t="shared" si="10"/>
        <v>10</v>
      </c>
      <c r="F72" s="35"/>
      <c r="G72" s="35">
        <v>10</v>
      </c>
      <c r="H72" s="33">
        <f t="shared" si="11"/>
        <v>0</v>
      </c>
      <c r="I72" s="5"/>
      <c r="J72" s="5"/>
      <c r="K72" s="33">
        <f t="shared" si="7"/>
        <v>10</v>
      </c>
      <c r="L72" s="33">
        <f t="shared" si="8"/>
        <v>0</v>
      </c>
      <c r="M72" s="33">
        <f t="shared" si="9"/>
        <v>10</v>
      </c>
    </row>
    <row r="73" spans="1:13" s="110" customFormat="1" ht="39">
      <c r="A73" s="155" t="s">
        <v>227</v>
      </c>
      <c r="B73" s="130" t="s">
        <v>225</v>
      </c>
      <c r="C73" s="115"/>
      <c r="D73" s="114"/>
      <c r="E73" s="119">
        <f t="shared" si="10"/>
        <v>227.3</v>
      </c>
      <c r="F73" s="113">
        <f>F74+F76</f>
        <v>0</v>
      </c>
      <c r="G73" s="113">
        <f>G74+G76</f>
        <v>227.3</v>
      </c>
      <c r="H73" s="118">
        <f t="shared" si="11"/>
        <v>0</v>
      </c>
      <c r="I73" s="112"/>
      <c r="J73" s="112"/>
      <c r="K73" s="111">
        <f t="shared" si="7"/>
        <v>227.3</v>
      </c>
      <c r="L73" s="111">
        <f t="shared" si="8"/>
        <v>0</v>
      </c>
      <c r="M73" s="111">
        <f t="shared" si="9"/>
        <v>227.3</v>
      </c>
    </row>
    <row r="74" spans="1:13" s="30" customFormat="1" ht="52.5" customHeight="1">
      <c r="A74" s="11" t="s">
        <v>226</v>
      </c>
      <c r="B74" s="28" t="s">
        <v>225</v>
      </c>
      <c r="C74" s="27" t="s">
        <v>181</v>
      </c>
      <c r="D74" s="26"/>
      <c r="E74" s="36">
        <f t="shared" si="10"/>
        <v>217.3</v>
      </c>
      <c r="F74" s="35">
        <f>F75</f>
        <v>0</v>
      </c>
      <c r="G74" s="35">
        <f>G75</f>
        <v>217.3</v>
      </c>
      <c r="H74" s="33">
        <f t="shared" si="11"/>
        <v>0</v>
      </c>
      <c r="I74" s="5"/>
      <c r="J74" s="5"/>
      <c r="K74" s="33">
        <f t="shared" si="7"/>
        <v>217.3</v>
      </c>
      <c r="L74" s="33">
        <f t="shared" si="8"/>
        <v>0</v>
      </c>
      <c r="M74" s="33">
        <f t="shared" si="9"/>
        <v>217.3</v>
      </c>
    </row>
    <row r="75" spans="1:13" s="30" customFormat="1" ht="15" customHeight="1">
      <c r="A75" s="11" t="s">
        <v>130</v>
      </c>
      <c r="B75" s="28" t="s">
        <v>224</v>
      </c>
      <c r="C75" s="27" t="s">
        <v>181</v>
      </c>
      <c r="D75" s="26" t="s">
        <v>128</v>
      </c>
      <c r="E75" s="36">
        <f t="shared" si="10"/>
        <v>217.3</v>
      </c>
      <c r="F75" s="35"/>
      <c r="G75" s="5">
        <v>217.3</v>
      </c>
      <c r="H75" s="33">
        <f t="shared" si="11"/>
        <v>0</v>
      </c>
      <c r="I75" s="5"/>
      <c r="J75" s="5"/>
      <c r="K75" s="33">
        <f t="shared" si="7"/>
        <v>217.3</v>
      </c>
      <c r="L75" s="33">
        <f t="shared" si="8"/>
        <v>0</v>
      </c>
      <c r="M75" s="33">
        <f t="shared" si="9"/>
        <v>217.3</v>
      </c>
    </row>
    <row r="76" spans="1:13" s="30" customFormat="1" ht="25.5">
      <c r="A76" s="11" t="s">
        <v>32</v>
      </c>
      <c r="B76" s="28" t="s">
        <v>225</v>
      </c>
      <c r="C76" s="27" t="s">
        <v>17</v>
      </c>
      <c r="D76" s="26"/>
      <c r="E76" s="36">
        <f t="shared" si="10"/>
        <v>10</v>
      </c>
      <c r="F76" s="35">
        <f>F77</f>
        <v>0</v>
      </c>
      <c r="G76" s="35">
        <f>G77</f>
        <v>10</v>
      </c>
      <c r="H76" s="33">
        <f t="shared" si="11"/>
        <v>0</v>
      </c>
      <c r="I76" s="5"/>
      <c r="J76" s="5"/>
      <c r="K76" s="33">
        <f t="shared" si="7"/>
        <v>10</v>
      </c>
      <c r="L76" s="33">
        <f t="shared" si="8"/>
        <v>0</v>
      </c>
      <c r="M76" s="33">
        <f t="shared" si="9"/>
        <v>10</v>
      </c>
    </row>
    <row r="77" spans="1:13" s="30" customFormat="1" ht="15" customHeight="1">
      <c r="A77" s="11" t="s">
        <v>130</v>
      </c>
      <c r="B77" s="28" t="s">
        <v>224</v>
      </c>
      <c r="C77" s="27" t="s">
        <v>17</v>
      </c>
      <c r="D77" s="26" t="s">
        <v>128</v>
      </c>
      <c r="E77" s="36">
        <f t="shared" si="10"/>
        <v>10</v>
      </c>
      <c r="F77" s="35"/>
      <c r="G77" s="35">
        <v>10</v>
      </c>
      <c r="H77" s="33">
        <f t="shared" si="11"/>
        <v>0</v>
      </c>
      <c r="I77" s="5"/>
      <c r="J77" s="5"/>
      <c r="K77" s="33">
        <f t="shared" si="7"/>
        <v>10</v>
      </c>
      <c r="L77" s="33">
        <f t="shared" si="8"/>
        <v>0</v>
      </c>
      <c r="M77" s="33">
        <f t="shared" si="9"/>
        <v>10</v>
      </c>
    </row>
    <row r="78" spans="1:13" s="110" customFormat="1" ht="51.75">
      <c r="A78" s="154" t="s">
        <v>223</v>
      </c>
      <c r="B78" s="130" t="s">
        <v>221</v>
      </c>
      <c r="C78" s="115"/>
      <c r="D78" s="115"/>
      <c r="E78" s="119">
        <f t="shared" si="10"/>
        <v>568.29999999999995</v>
      </c>
      <c r="F78" s="113">
        <f>F79</f>
        <v>0</v>
      </c>
      <c r="G78" s="113">
        <f>G79</f>
        <v>568.29999999999995</v>
      </c>
      <c r="H78" s="118">
        <f t="shared" si="11"/>
        <v>0</v>
      </c>
      <c r="I78" s="112"/>
      <c r="J78" s="112"/>
      <c r="K78" s="111">
        <f t="shared" si="7"/>
        <v>568.29999999999995</v>
      </c>
      <c r="L78" s="111">
        <f t="shared" si="8"/>
        <v>0</v>
      </c>
      <c r="M78" s="111">
        <f t="shared" si="9"/>
        <v>568.29999999999995</v>
      </c>
    </row>
    <row r="79" spans="1:13" s="30" customFormat="1" ht="18" customHeight="1">
      <c r="A79" s="93" t="s">
        <v>6</v>
      </c>
      <c r="B79" s="28" t="s">
        <v>221</v>
      </c>
      <c r="C79" s="153" t="s">
        <v>5</v>
      </c>
      <c r="D79" s="153"/>
      <c r="E79" s="36">
        <f t="shared" si="10"/>
        <v>568.29999999999995</v>
      </c>
      <c r="F79" s="35">
        <f>F80</f>
        <v>0</v>
      </c>
      <c r="G79" s="35">
        <f>G80</f>
        <v>568.29999999999995</v>
      </c>
      <c r="H79" s="33">
        <f t="shared" si="11"/>
        <v>0</v>
      </c>
      <c r="I79" s="5"/>
      <c r="J79" s="5"/>
      <c r="K79" s="33">
        <f t="shared" si="7"/>
        <v>568.29999999999995</v>
      </c>
      <c r="L79" s="33">
        <f t="shared" si="8"/>
        <v>0</v>
      </c>
      <c r="M79" s="33">
        <f t="shared" si="9"/>
        <v>568.29999999999995</v>
      </c>
    </row>
    <row r="80" spans="1:13" s="30" customFormat="1" ht="15" customHeight="1">
      <c r="A80" s="152" t="s">
        <v>222</v>
      </c>
      <c r="B80" s="28" t="s">
        <v>221</v>
      </c>
      <c r="C80" s="151" t="s">
        <v>5</v>
      </c>
      <c r="D80" s="150" t="s">
        <v>220</v>
      </c>
      <c r="E80" s="36">
        <f t="shared" si="10"/>
        <v>568.29999999999995</v>
      </c>
      <c r="F80" s="35"/>
      <c r="G80" s="5">
        <v>568.29999999999995</v>
      </c>
      <c r="H80" s="33">
        <f t="shared" si="11"/>
        <v>0</v>
      </c>
      <c r="I80" s="5"/>
      <c r="J80" s="5"/>
      <c r="K80" s="33">
        <f t="shared" si="7"/>
        <v>568.29999999999995</v>
      </c>
      <c r="L80" s="33">
        <f t="shared" si="8"/>
        <v>0</v>
      </c>
      <c r="M80" s="33">
        <f t="shared" si="9"/>
        <v>568.29999999999995</v>
      </c>
    </row>
    <row r="81" spans="1:13" s="110" customFormat="1" ht="26.25">
      <c r="A81" s="148" t="s">
        <v>219</v>
      </c>
      <c r="B81" s="130" t="s">
        <v>216</v>
      </c>
      <c r="C81" s="115"/>
      <c r="D81" s="114"/>
      <c r="E81" s="119">
        <f t="shared" si="10"/>
        <v>853</v>
      </c>
      <c r="F81" s="113">
        <f>F82</f>
        <v>853</v>
      </c>
      <c r="G81" s="113">
        <f>G82</f>
        <v>0</v>
      </c>
      <c r="H81" s="118">
        <f t="shared" si="11"/>
        <v>0</v>
      </c>
      <c r="I81" s="112"/>
      <c r="J81" s="112"/>
      <c r="K81" s="111">
        <f t="shared" si="7"/>
        <v>853</v>
      </c>
      <c r="L81" s="111">
        <f t="shared" si="8"/>
        <v>853</v>
      </c>
      <c r="M81" s="118">
        <f t="shared" si="9"/>
        <v>0</v>
      </c>
    </row>
    <row r="82" spans="1:13" s="30" customFormat="1" ht="15">
      <c r="A82" s="70" t="s">
        <v>218</v>
      </c>
      <c r="B82" s="28" t="s">
        <v>216</v>
      </c>
      <c r="C82" s="27" t="s">
        <v>215</v>
      </c>
      <c r="D82" s="26"/>
      <c r="E82" s="36">
        <f t="shared" si="10"/>
        <v>853</v>
      </c>
      <c r="F82" s="35">
        <f>F83</f>
        <v>853</v>
      </c>
      <c r="G82" s="35">
        <f>G83</f>
        <v>0</v>
      </c>
      <c r="H82" s="33">
        <f t="shared" si="11"/>
        <v>0</v>
      </c>
      <c r="I82" s="5"/>
      <c r="J82" s="5"/>
      <c r="K82" s="33">
        <f t="shared" ref="K82:K113" si="12">E82+H82</f>
        <v>853</v>
      </c>
      <c r="L82" s="33">
        <f t="shared" ref="L82:L113" si="13">F82+I82</f>
        <v>853</v>
      </c>
      <c r="M82" s="33">
        <f t="shared" ref="M82:M113" si="14">G82+J82</f>
        <v>0</v>
      </c>
    </row>
    <row r="83" spans="1:13" s="30" customFormat="1" ht="15" customHeight="1">
      <c r="A83" s="11" t="s">
        <v>217</v>
      </c>
      <c r="B83" s="28" t="s">
        <v>216</v>
      </c>
      <c r="C83" s="27" t="s">
        <v>215</v>
      </c>
      <c r="D83" s="27" t="s">
        <v>214</v>
      </c>
      <c r="E83" s="36">
        <f t="shared" si="10"/>
        <v>853</v>
      </c>
      <c r="F83" s="35">
        <v>853</v>
      </c>
      <c r="G83" s="5"/>
      <c r="H83" s="33">
        <f t="shared" si="11"/>
        <v>0</v>
      </c>
      <c r="I83" s="5"/>
      <c r="J83" s="5"/>
      <c r="K83" s="33">
        <f t="shared" si="12"/>
        <v>853</v>
      </c>
      <c r="L83" s="33">
        <f t="shared" si="13"/>
        <v>853</v>
      </c>
      <c r="M83" s="33">
        <f t="shared" si="14"/>
        <v>0</v>
      </c>
    </row>
    <row r="84" spans="1:13" s="110" customFormat="1" ht="15" customHeight="1">
      <c r="A84" s="148" t="s">
        <v>213</v>
      </c>
      <c r="B84" s="130" t="s">
        <v>212</v>
      </c>
      <c r="C84" s="115"/>
      <c r="D84" s="114"/>
      <c r="E84" s="119">
        <f t="shared" si="10"/>
        <v>150</v>
      </c>
      <c r="F84" s="113">
        <f>F85</f>
        <v>150</v>
      </c>
      <c r="G84" s="113">
        <f>G85</f>
        <v>0</v>
      </c>
      <c r="H84" s="118">
        <f t="shared" si="11"/>
        <v>0</v>
      </c>
      <c r="I84" s="113">
        <f>I85</f>
        <v>0</v>
      </c>
      <c r="J84" s="112"/>
      <c r="K84" s="111">
        <f t="shared" si="12"/>
        <v>150</v>
      </c>
      <c r="L84" s="111">
        <f t="shared" si="13"/>
        <v>150</v>
      </c>
      <c r="M84" s="118">
        <f t="shared" si="14"/>
        <v>0</v>
      </c>
    </row>
    <row r="85" spans="1:13" s="30" customFormat="1" ht="26.25">
      <c r="A85" s="70" t="s">
        <v>118</v>
      </c>
      <c r="B85" s="28" t="s">
        <v>212</v>
      </c>
      <c r="C85" s="27" t="s">
        <v>17</v>
      </c>
      <c r="D85" s="26"/>
      <c r="E85" s="36">
        <f t="shared" si="10"/>
        <v>150</v>
      </c>
      <c r="F85" s="35">
        <f>F86</f>
        <v>150</v>
      </c>
      <c r="G85" s="35">
        <f>G86</f>
        <v>0</v>
      </c>
      <c r="H85" s="33">
        <f t="shared" si="11"/>
        <v>0</v>
      </c>
      <c r="I85" s="35">
        <f>I86</f>
        <v>0</v>
      </c>
      <c r="J85" s="5"/>
      <c r="K85" s="33">
        <f t="shared" si="12"/>
        <v>150</v>
      </c>
      <c r="L85" s="33">
        <f t="shared" si="13"/>
        <v>150</v>
      </c>
      <c r="M85" s="33">
        <f t="shared" si="14"/>
        <v>0</v>
      </c>
    </row>
    <row r="86" spans="1:13" s="30" customFormat="1" ht="15" customHeight="1">
      <c r="A86" s="56" t="s">
        <v>106</v>
      </c>
      <c r="B86" s="28" t="s">
        <v>212</v>
      </c>
      <c r="C86" s="28" t="s">
        <v>17</v>
      </c>
      <c r="D86" s="89" t="s">
        <v>211</v>
      </c>
      <c r="E86" s="36">
        <f t="shared" si="10"/>
        <v>150</v>
      </c>
      <c r="F86" s="35">
        <v>150</v>
      </c>
      <c r="G86" s="5"/>
      <c r="H86" s="33">
        <f t="shared" si="11"/>
        <v>0</v>
      </c>
      <c r="I86" s="35"/>
      <c r="J86" s="5"/>
      <c r="K86" s="33">
        <f t="shared" si="12"/>
        <v>150</v>
      </c>
      <c r="L86" s="33">
        <f t="shared" si="13"/>
        <v>150</v>
      </c>
      <c r="M86" s="33">
        <f t="shared" si="14"/>
        <v>0</v>
      </c>
    </row>
    <row r="87" spans="1:13" s="110" customFormat="1" ht="38.25">
      <c r="A87" s="149" t="s">
        <v>210</v>
      </c>
      <c r="B87" s="120" t="s">
        <v>208</v>
      </c>
      <c r="C87" s="115"/>
      <c r="D87" s="114"/>
      <c r="E87" s="119">
        <f t="shared" si="10"/>
        <v>287.60000000000002</v>
      </c>
      <c r="F87" s="113">
        <f>F88</f>
        <v>287.60000000000002</v>
      </c>
      <c r="G87" s="112"/>
      <c r="H87" s="118">
        <f t="shared" si="11"/>
        <v>0</v>
      </c>
      <c r="I87" s="112"/>
      <c r="J87" s="112"/>
      <c r="K87" s="111">
        <f t="shared" si="12"/>
        <v>287.60000000000002</v>
      </c>
      <c r="L87" s="111">
        <f t="shared" si="13"/>
        <v>287.60000000000002</v>
      </c>
      <c r="M87" s="111">
        <f t="shared" si="14"/>
        <v>0</v>
      </c>
    </row>
    <row r="88" spans="1:13" s="30" customFormat="1" ht="26.25">
      <c r="A88" s="70" t="s">
        <v>107</v>
      </c>
      <c r="B88" s="97" t="s">
        <v>208</v>
      </c>
      <c r="C88" s="27" t="s">
        <v>17</v>
      </c>
      <c r="D88" s="26"/>
      <c r="E88" s="36">
        <f t="shared" si="10"/>
        <v>287.60000000000002</v>
      </c>
      <c r="F88" s="35">
        <f>F89</f>
        <v>287.60000000000002</v>
      </c>
      <c r="G88" s="5"/>
      <c r="H88" s="33">
        <f t="shared" si="11"/>
        <v>0</v>
      </c>
      <c r="I88" s="5"/>
      <c r="J88" s="5"/>
      <c r="K88" s="33">
        <f t="shared" si="12"/>
        <v>287.60000000000002</v>
      </c>
      <c r="L88" s="33">
        <f t="shared" si="13"/>
        <v>287.60000000000002</v>
      </c>
      <c r="M88" s="33">
        <f t="shared" si="14"/>
        <v>0</v>
      </c>
    </row>
    <row r="89" spans="1:13" s="30" customFormat="1" ht="15" customHeight="1">
      <c r="A89" s="107" t="s">
        <v>209</v>
      </c>
      <c r="B89" s="97" t="s">
        <v>208</v>
      </c>
      <c r="C89" s="27" t="s">
        <v>17</v>
      </c>
      <c r="D89" s="26" t="s">
        <v>207</v>
      </c>
      <c r="E89" s="36">
        <f t="shared" si="10"/>
        <v>287.60000000000002</v>
      </c>
      <c r="F89" s="35">
        <v>287.60000000000002</v>
      </c>
      <c r="G89" s="5"/>
      <c r="H89" s="33">
        <f t="shared" si="11"/>
        <v>0</v>
      </c>
      <c r="I89" s="5"/>
      <c r="J89" s="5"/>
      <c r="K89" s="33">
        <f t="shared" si="12"/>
        <v>287.60000000000002</v>
      </c>
      <c r="L89" s="33">
        <f t="shared" si="13"/>
        <v>287.60000000000002</v>
      </c>
      <c r="M89" s="33">
        <f t="shared" si="14"/>
        <v>0</v>
      </c>
    </row>
    <row r="90" spans="1:13" s="110" customFormat="1" ht="28.5" customHeight="1">
      <c r="A90" s="148" t="s">
        <v>206</v>
      </c>
      <c r="B90" s="130" t="s">
        <v>204</v>
      </c>
      <c r="C90" s="115"/>
      <c r="D90" s="114"/>
      <c r="E90" s="119">
        <f t="shared" si="10"/>
        <v>1200</v>
      </c>
      <c r="F90" s="113">
        <f>F91</f>
        <v>1200</v>
      </c>
      <c r="G90" s="112"/>
      <c r="H90" s="118">
        <f t="shared" si="11"/>
        <v>0</v>
      </c>
      <c r="I90" s="112"/>
      <c r="J90" s="112"/>
      <c r="K90" s="111">
        <f t="shared" si="12"/>
        <v>1200</v>
      </c>
      <c r="L90" s="111">
        <f t="shared" si="13"/>
        <v>1200</v>
      </c>
      <c r="M90" s="111">
        <f t="shared" si="14"/>
        <v>0</v>
      </c>
    </row>
    <row r="91" spans="1:13" s="30" customFormat="1" ht="39">
      <c r="A91" s="56" t="s">
        <v>38</v>
      </c>
      <c r="B91" s="28" t="s">
        <v>204</v>
      </c>
      <c r="C91" s="27" t="s">
        <v>29</v>
      </c>
      <c r="D91" s="26"/>
      <c r="E91" s="36">
        <f t="shared" ref="E91:E117" si="15">F91+G91</f>
        <v>1200</v>
      </c>
      <c r="F91" s="35">
        <f>F92</f>
        <v>1200</v>
      </c>
      <c r="G91" s="5"/>
      <c r="H91" s="33">
        <f t="shared" si="11"/>
        <v>0</v>
      </c>
      <c r="I91" s="5"/>
      <c r="J91" s="5"/>
      <c r="K91" s="33">
        <f t="shared" si="12"/>
        <v>1200</v>
      </c>
      <c r="L91" s="33">
        <f t="shared" si="13"/>
        <v>1200</v>
      </c>
      <c r="M91" s="33">
        <f t="shared" si="14"/>
        <v>0</v>
      </c>
    </row>
    <row r="92" spans="1:13" s="30" customFormat="1" ht="15" customHeight="1">
      <c r="A92" s="11" t="s">
        <v>205</v>
      </c>
      <c r="B92" s="27" t="s">
        <v>204</v>
      </c>
      <c r="C92" s="27" t="s">
        <v>29</v>
      </c>
      <c r="D92" s="26" t="s">
        <v>203</v>
      </c>
      <c r="E92" s="36">
        <f t="shared" si="15"/>
        <v>1200</v>
      </c>
      <c r="F92" s="35">
        <v>1200</v>
      </c>
      <c r="G92" s="5"/>
      <c r="H92" s="33">
        <f t="shared" si="11"/>
        <v>0</v>
      </c>
      <c r="I92" s="5"/>
      <c r="J92" s="5"/>
      <c r="K92" s="33">
        <f t="shared" si="12"/>
        <v>1200</v>
      </c>
      <c r="L92" s="33">
        <f t="shared" si="13"/>
        <v>1200</v>
      </c>
      <c r="M92" s="33">
        <f t="shared" si="14"/>
        <v>0</v>
      </c>
    </row>
    <row r="93" spans="1:13" s="110" customFormat="1" ht="26.25">
      <c r="A93" s="148" t="s">
        <v>202</v>
      </c>
      <c r="B93" s="130" t="s">
        <v>200</v>
      </c>
      <c r="C93" s="115"/>
      <c r="D93" s="114"/>
      <c r="E93" s="119">
        <f t="shared" si="15"/>
        <v>600</v>
      </c>
      <c r="F93" s="113">
        <f>F94</f>
        <v>600</v>
      </c>
      <c r="G93" s="112"/>
      <c r="H93" s="118">
        <f t="shared" si="11"/>
        <v>0</v>
      </c>
      <c r="I93" s="112"/>
      <c r="J93" s="112"/>
      <c r="K93" s="111">
        <f t="shared" si="12"/>
        <v>600</v>
      </c>
      <c r="L93" s="111">
        <f t="shared" si="13"/>
        <v>600</v>
      </c>
      <c r="M93" s="111">
        <f t="shared" si="14"/>
        <v>0</v>
      </c>
    </row>
    <row r="94" spans="1:13" s="30" customFormat="1" ht="15" customHeight="1">
      <c r="A94" s="11" t="s">
        <v>26</v>
      </c>
      <c r="B94" s="28" t="s">
        <v>200</v>
      </c>
      <c r="C94" s="27" t="s">
        <v>23</v>
      </c>
      <c r="D94" s="26"/>
      <c r="E94" s="36">
        <f t="shared" si="15"/>
        <v>600</v>
      </c>
      <c r="F94" s="35">
        <f>F95</f>
        <v>600</v>
      </c>
      <c r="G94" s="5"/>
      <c r="H94" s="33">
        <f t="shared" si="11"/>
        <v>0</v>
      </c>
      <c r="I94" s="5"/>
      <c r="J94" s="5"/>
      <c r="K94" s="33">
        <f t="shared" si="12"/>
        <v>600</v>
      </c>
      <c r="L94" s="33">
        <f t="shared" si="13"/>
        <v>600</v>
      </c>
      <c r="M94" s="33">
        <f t="shared" si="14"/>
        <v>0</v>
      </c>
    </row>
    <row r="95" spans="1:13" s="30" customFormat="1" ht="15" customHeight="1">
      <c r="A95" s="11" t="s">
        <v>201</v>
      </c>
      <c r="B95" s="28" t="s">
        <v>200</v>
      </c>
      <c r="C95" s="27" t="s">
        <v>23</v>
      </c>
      <c r="D95" s="26" t="s">
        <v>199</v>
      </c>
      <c r="E95" s="36">
        <f t="shared" si="15"/>
        <v>600</v>
      </c>
      <c r="F95" s="35">
        <v>600</v>
      </c>
      <c r="G95" s="5"/>
      <c r="H95" s="33">
        <f t="shared" si="11"/>
        <v>0</v>
      </c>
      <c r="I95" s="5"/>
      <c r="J95" s="5"/>
      <c r="K95" s="33">
        <f t="shared" si="12"/>
        <v>600</v>
      </c>
      <c r="L95" s="33">
        <f t="shared" si="13"/>
        <v>600</v>
      </c>
      <c r="M95" s="33">
        <f t="shared" si="14"/>
        <v>0</v>
      </c>
    </row>
    <row r="96" spans="1:13" s="110" customFormat="1" ht="102.75" customHeight="1">
      <c r="A96" s="139" t="s">
        <v>198</v>
      </c>
      <c r="B96" s="135" t="s">
        <v>197</v>
      </c>
      <c r="C96" s="115"/>
      <c r="D96" s="114"/>
      <c r="E96" s="119">
        <f t="shared" si="15"/>
        <v>3675</v>
      </c>
      <c r="F96" s="113">
        <f t="shared" ref="F96:J97" si="16">F97</f>
        <v>0</v>
      </c>
      <c r="G96" s="113">
        <f t="shared" si="16"/>
        <v>3675</v>
      </c>
      <c r="H96" s="118">
        <f t="shared" si="16"/>
        <v>-3675</v>
      </c>
      <c r="I96" s="118">
        <f t="shared" si="16"/>
        <v>0</v>
      </c>
      <c r="J96" s="118">
        <f t="shared" si="16"/>
        <v>-3675</v>
      </c>
      <c r="K96" s="111">
        <f t="shared" si="12"/>
        <v>0</v>
      </c>
      <c r="L96" s="111">
        <f t="shared" si="13"/>
        <v>0</v>
      </c>
      <c r="M96" s="111">
        <f t="shared" si="14"/>
        <v>0</v>
      </c>
    </row>
    <row r="97" spans="1:13" s="30" customFormat="1" ht="39">
      <c r="A97" s="70" t="s">
        <v>152</v>
      </c>
      <c r="B97" s="10" t="s">
        <v>197</v>
      </c>
      <c r="C97" s="27" t="s">
        <v>137</v>
      </c>
      <c r="D97" s="26"/>
      <c r="E97" s="36">
        <f t="shared" si="15"/>
        <v>3675</v>
      </c>
      <c r="F97" s="35">
        <f t="shared" si="16"/>
        <v>0</v>
      </c>
      <c r="G97" s="35">
        <f t="shared" si="16"/>
        <v>3675</v>
      </c>
      <c r="H97" s="33">
        <f t="shared" si="16"/>
        <v>-3675</v>
      </c>
      <c r="I97" s="5">
        <f t="shared" si="16"/>
        <v>0</v>
      </c>
      <c r="J97" s="5">
        <f t="shared" si="16"/>
        <v>-3675</v>
      </c>
      <c r="K97" s="33">
        <f t="shared" si="12"/>
        <v>0</v>
      </c>
      <c r="L97" s="33">
        <f t="shared" si="13"/>
        <v>0</v>
      </c>
      <c r="M97" s="33">
        <f t="shared" si="14"/>
        <v>0</v>
      </c>
    </row>
    <row r="98" spans="1:13" s="30" customFormat="1" ht="15" customHeight="1">
      <c r="A98" s="11" t="s">
        <v>186</v>
      </c>
      <c r="B98" s="137" t="s">
        <v>197</v>
      </c>
      <c r="C98" s="27" t="s">
        <v>137</v>
      </c>
      <c r="D98" s="26" t="s">
        <v>184</v>
      </c>
      <c r="E98" s="36">
        <f t="shared" si="15"/>
        <v>3675</v>
      </c>
      <c r="F98" s="35"/>
      <c r="G98" s="35">
        <v>3675</v>
      </c>
      <c r="H98" s="33">
        <f>I98+J98</f>
        <v>-3675</v>
      </c>
      <c r="I98" s="5"/>
      <c r="J98" s="5">
        <v>-3675</v>
      </c>
      <c r="K98" s="33">
        <f t="shared" si="12"/>
        <v>0</v>
      </c>
      <c r="L98" s="33">
        <f t="shared" si="13"/>
        <v>0</v>
      </c>
      <c r="M98" s="33">
        <f t="shared" si="14"/>
        <v>0</v>
      </c>
    </row>
    <row r="99" spans="1:13" s="122" customFormat="1" ht="76.5">
      <c r="A99" s="147" t="s">
        <v>196</v>
      </c>
      <c r="B99" s="146"/>
      <c r="C99" s="126"/>
      <c r="D99" s="125"/>
      <c r="E99" s="124">
        <f t="shared" si="15"/>
        <v>0</v>
      </c>
      <c r="F99" s="123"/>
      <c r="G99" s="123"/>
      <c r="H99" s="118">
        <f>H100+H102</f>
        <v>3675</v>
      </c>
      <c r="I99" s="118">
        <f>I100+I102</f>
        <v>0</v>
      </c>
      <c r="J99" s="118">
        <f>J100+J102</f>
        <v>3675</v>
      </c>
      <c r="K99" s="118">
        <f t="shared" si="12"/>
        <v>3675</v>
      </c>
      <c r="L99" s="118">
        <f t="shared" si="13"/>
        <v>0</v>
      </c>
      <c r="M99" s="118">
        <f t="shared" si="14"/>
        <v>3675</v>
      </c>
    </row>
    <row r="100" spans="1:13" s="141" customFormat="1" ht="39">
      <c r="A100" s="70" t="s">
        <v>152</v>
      </c>
      <c r="B100" s="10" t="s">
        <v>195</v>
      </c>
      <c r="C100" s="27" t="s">
        <v>137</v>
      </c>
      <c r="D100" s="26"/>
      <c r="E100" s="145">
        <f t="shared" si="15"/>
        <v>0</v>
      </c>
      <c r="F100" s="143">
        <f>F101</f>
        <v>0</v>
      </c>
      <c r="G100" s="143">
        <f>G101</f>
        <v>0</v>
      </c>
      <c r="H100" s="142">
        <f>H101</f>
        <v>3205</v>
      </c>
      <c r="I100" s="142">
        <f>I101</f>
        <v>0</v>
      </c>
      <c r="J100" s="145">
        <f>J101</f>
        <v>3205</v>
      </c>
      <c r="K100" s="142">
        <f t="shared" si="12"/>
        <v>3205</v>
      </c>
      <c r="L100" s="142">
        <f t="shared" si="13"/>
        <v>0</v>
      </c>
      <c r="M100" s="142">
        <f t="shared" si="14"/>
        <v>3205</v>
      </c>
    </row>
    <row r="101" spans="1:13" s="141" customFormat="1" ht="15" customHeight="1">
      <c r="A101" s="11" t="s">
        <v>186</v>
      </c>
      <c r="B101" s="137" t="s">
        <v>195</v>
      </c>
      <c r="C101" s="27" t="s">
        <v>137</v>
      </c>
      <c r="D101" s="26" t="s">
        <v>184</v>
      </c>
      <c r="E101" s="145">
        <f t="shared" si="15"/>
        <v>0</v>
      </c>
      <c r="F101" s="143"/>
      <c r="G101" s="143"/>
      <c r="H101" s="142">
        <f>I101+J101</f>
        <v>3205</v>
      </c>
      <c r="I101" s="144"/>
      <c r="J101" s="143">
        <v>3205</v>
      </c>
      <c r="K101" s="142">
        <f t="shared" si="12"/>
        <v>3205</v>
      </c>
      <c r="L101" s="142">
        <f t="shared" si="13"/>
        <v>0</v>
      </c>
      <c r="M101" s="142">
        <f t="shared" si="14"/>
        <v>3205</v>
      </c>
    </row>
    <row r="102" spans="1:13" s="30" customFormat="1" ht="39">
      <c r="A102" s="70" t="s">
        <v>152</v>
      </c>
      <c r="B102" s="10" t="s">
        <v>194</v>
      </c>
      <c r="C102" s="27" t="s">
        <v>137</v>
      </c>
      <c r="D102" s="26"/>
      <c r="E102" s="36">
        <f t="shared" si="15"/>
        <v>0</v>
      </c>
      <c r="F102" s="35">
        <f>F103</f>
        <v>0</v>
      </c>
      <c r="G102" s="35">
        <f>G103</f>
        <v>0</v>
      </c>
      <c r="H102" s="33">
        <f>H103</f>
        <v>470</v>
      </c>
      <c r="I102" s="33">
        <f>I103</f>
        <v>0</v>
      </c>
      <c r="J102" s="129">
        <f>J103</f>
        <v>470</v>
      </c>
      <c r="K102" s="33">
        <f t="shared" si="12"/>
        <v>470</v>
      </c>
      <c r="L102" s="33">
        <f t="shared" si="13"/>
        <v>0</v>
      </c>
      <c r="M102" s="33">
        <f t="shared" si="14"/>
        <v>470</v>
      </c>
    </row>
    <row r="103" spans="1:13" s="30" customFormat="1" ht="15" customHeight="1">
      <c r="A103" s="11" t="s">
        <v>186</v>
      </c>
      <c r="B103" s="137" t="s">
        <v>193</v>
      </c>
      <c r="C103" s="27" t="s">
        <v>137</v>
      </c>
      <c r="D103" s="26" t="s">
        <v>184</v>
      </c>
      <c r="E103" s="36">
        <f t="shared" si="15"/>
        <v>0</v>
      </c>
      <c r="F103" s="35"/>
      <c r="G103" s="35"/>
      <c r="H103" s="33">
        <f t="shared" ref="H103:H122" si="17">I103+J103</f>
        <v>470</v>
      </c>
      <c r="I103" s="5"/>
      <c r="J103" s="5">
        <v>470</v>
      </c>
      <c r="K103" s="33">
        <f t="shared" si="12"/>
        <v>470</v>
      </c>
      <c r="L103" s="33">
        <f t="shared" si="13"/>
        <v>0</v>
      </c>
      <c r="M103" s="33">
        <f t="shared" si="14"/>
        <v>470</v>
      </c>
    </row>
    <row r="104" spans="1:13" s="110" customFormat="1" ht="115.5">
      <c r="A104" s="136" t="s">
        <v>192</v>
      </c>
      <c r="B104" s="135" t="s">
        <v>191</v>
      </c>
      <c r="C104" s="115"/>
      <c r="D104" s="114"/>
      <c r="E104" s="119">
        <f t="shared" si="15"/>
        <v>584.20000000000005</v>
      </c>
      <c r="F104" s="113">
        <f>F105</f>
        <v>0</v>
      </c>
      <c r="G104" s="113">
        <f>G105</f>
        <v>584.20000000000005</v>
      </c>
      <c r="H104" s="118">
        <f t="shared" si="17"/>
        <v>0</v>
      </c>
      <c r="I104" s="112"/>
      <c r="J104" s="112"/>
      <c r="K104" s="111">
        <f t="shared" si="12"/>
        <v>584.20000000000005</v>
      </c>
      <c r="L104" s="111">
        <f t="shared" si="13"/>
        <v>0</v>
      </c>
      <c r="M104" s="111">
        <f t="shared" si="14"/>
        <v>584.20000000000005</v>
      </c>
    </row>
    <row r="105" spans="1:13" s="30" customFormat="1" ht="26.25">
      <c r="A105" s="70" t="s">
        <v>26</v>
      </c>
      <c r="B105" s="10" t="s">
        <v>191</v>
      </c>
      <c r="C105" s="27" t="s">
        <v>23</v>
      </c>
      <c r="D105" s="26"/>
      <c r="E105" s="36">
        <f t="shared" si="15"/>
        <v>584.20000000000005</v>
      </c>
      <c r="F105" s="35">
        <f>F106</f>
        <v>0</v>
      </c>
      <c r="G105" s="35">
        <f>G106</f>
        <v>584.20000000000005</v>
      </c>
      <c r="H105" s="33">
        <f t="shared" si="17"/>
        <v>0</v>
      </c>
      <c r="I105" s="5"/>
      <c r="J105" s="5"/>
      <c r="K105" s="33">
        <f t="shared" si="12"/>
        <v>584.20000000000005</v>
      </c>
      <c r="L105" s="33">
        <f t="shared" si="13"/>
        <v>0</v>
      </c>
      <c r="M105" s="33">
        <f t="shared" si="14"/>
        <v>584.20000000000005</v>
      </c>
    </row>
    <row r="106" spans="1:13" s="30" customFormat="1" ht="15" customHeight="1">
      <c r="A106" s="11" t="s">
        <v>186</v>
      </c>
      <c r="B106" s="137" t="s">
        <v>191</v>
      </c>
      <c r="C106" s="27" t="s">
        <v>23</v>
      </c>
      <c r="D106" s="26" t="s">
        <v>184</v>
      </c>
      <c r="E106" s="36">
        <f t="shared" si="15"/>
        <v>584.20000000000005</v>
      </c>
      <c r="F106" s="35"/>
      <c r="G106" s="5">
        <v>584.20000000000005</v>
      </c>
      <c r="H106" s="33">
        <f t="shared" si="17"/>
        <v>0</v>
      </c>
      <c r="I106" s="5"/>
      <c r="J106" s="5"/>
      <c r="K106" s="33">
        <f t="shared" si="12"/>
        <v>584.20000000000005</v>
      </c>
      <c r="L106" s="33">
        <f t="shared" si="13"/>
        <v>0</v>
      </c>
      <c r="M106" s="33">
        <f t="shared" si="14"/>
        <v>584.20000000000005</v>
      </c>
    </row>
    <row r="107" spans="1:13" s="110" customFormat="1" ht="115.5">
      <c r="A107" s="140" t="s">
        <v>190</v>
      </c>
      <c r="B107" s="135" t="s">
        <v>189</v>
      </c>
      <c r="C107" s="115"/>
      <c r="D107" s="114"/>
      <c r="E107" s="119">
        <f t="shared" si="15"/>
        <v>2854.3</v>
      </c>
      <c r="F107" s="113">
        <f>F108</f>
        <v>0</v>
      </c>
      <c r="G107" s="113">
        <f>G108</f>
        <v>2854.3</v>
      </c>
      <c r="H107" s="118">
        <f t="shared" si="17"/>
        <v>0</v>
      </c>
      <c r="I107" s="112"/>
      <c r="J107" s="112"/>
      <c r="K107" s="111">
        <f t="shared" si="12"/>
        <v>2854.3</v>
      </c>
      <c r="L107" s="111">
        <f t="shared" si="13"/>
        <v>0</v>
      </c>
      <c r="M107" s="111">
        <f t="shared" si="14"/>
        <v>2854.3</v>
      </c>
    </row>
    <row r="108" spans="1:13" s="30" customFormat="1" ht="26.25">
      <c r="A108" s="70" t="s">
        <v>26</v>
      </c>
      <c r="B108" s="10" t="s">
        <v>189</v>
      </c>
      <c r="C108" s="27" t="s">
        <v>23</v>
      </c>
      <c r="D108" s="26"/>
      <c r="E108" s="36">
        <f t="shared" si="15"/>
        <v>2854.3</v>
      </c>
      <c r="F108" s="35">
        <f>F109</f>
        <v>0</v>
      </c>
      <c r="G108" s="35">
        <f>G109</f>
        <v>2854.3</v>
      </c>
      <c r="H108" s="33">
        <f t="shared" si="17"/>
        <v>0</v>
      </c>
      <c r="I108" s="5"/>
      <c r="J108" s="5"/>
      <c r="K108" s="33">
        <f t="shared" si="12"/>
        <v>2854.3</v>
      </c>
      <c r="L108" s="33">
        <f t="shared" si="13"/>
        <v>0</v>
      </c>
      <c r="M108" s="33">
        <f t="shared" si="14"/>
        <v>2854.3</v>
      </c>
    </row>
    <row r="109" spans="1:13" s="30" customFormat="1" ht="15" customHeight="1">
      <c r="A109" s="11" t="s">
        <v>186</v>
      </c>
      <c r="B109" s="137" t="s">
        <v>188</v>
      </c>
      <c r="C109" s="27" t="s">
        <v>23</v>
      </c>
      <c r="D109" s="26" t="s">
        <v>184</v>
      </c>
      <c r="E109" s="36">
        <f t="shared" si="15"/>
        <v>2854.3</v>
      </c>
      <c r="F109" s="35"/>
      <c r="G109" s="5">
        <v>2854.3</v>
      </c>
      <c r="H109" s="33">
        <f t="shared" si="17"/>
        <v>0</v>
      </c>
      <c r="I109" s="5"/>
      <c r="J109" s="5"/>
      <c r="K109" s="33">
        <f t="shared" si="12"/>
        <v>2854.3</v>
      </c>
      <c r="L109" s="33">
        <f t="shared" si="13"/>
        <v>0</v>
      </c>
      <c r="M109" s="33">
        <f t="shared" si="14"/>
        <v>2854.3</v>
      </c>
    </row>
    <row r="110" spans="1:13" s="110" customFormat="1" ht="115.5">
      <c r="A110" s="139" t="s">
        <v>187</v>
      </c>
      <c r="B110" s="138" t="s">
        <v>185</v>
      </c>
      <c r="C110" s="115"/>
      <c r="D110" s="114"/>
      <c r="E110" s="119">
        <f t="shared" si="15"/>
        <v>43.5</v>
      </c>
      <c r="F110" s="113">
        <f>F111</f>
        <v>0</v>
      </c>
      <c r="G110" s="113">
        <f>G111</f>
        <v>43.5</v>
      </c>
      <c r="H110" s="118">
        <f t="shared" si="17"/>
        <v>0</v>
      </c>
      <c r="I110" s="112"/>
      <c r="J110" s="112"/>
      <c r="K110" s="118">
        <f t="shared" si="12"/>
        <v>43.5</v>
      </c>
      <c r="L110" s="118">
        <f t="shared" si="13"/>
        <v>0</v>
      </c>
      <c r="M110" s="118">
        <f t="shared" si="14"/>
        <v>43.5</v>
      </c>
    </row>
    <row r="111" spans="1:13" s="30" customFormat="1" ht="15" customHeight="1">
      <c r="A111" s="70" t="s">
        <v>26</v>
      </c>
      <c r="B111" s="137" t="s">
        <v>185</v>
      </c>
      <c r="C111" s="27" t="s">
        <v>23</v>
      </c>
      <c r="D111" s="26"/>
      <c r="E111" s="36">
        <f t="shared" si="15"/>
        <v>43.5</v>
      </c>
      <c r="F111" s="35">
        <f>F112</f>
        <v>0</v>
      </c>
      <c r="G111" s="35">
        <f>G112</f>
        <v>43.5</v>
      </c>
      <c r="H111" s="33">
        <f t="shared" si="17"/>
        <v>0</v>
      </c>
      <c r="I111" s="5"/>
      <c r="J111" s="5"/>
      <c r="K111" s="33">
        <f t="shared" si="12"/>
        <v>43.5</v>
      </c>
      <c r="L111" s="33">
        <f t="shared" si="13"/>
        <v>0</v>
      </c>
      <c r="M111" s="33">
        <f t="shared" si="14"/>
        <v>43.5</v>
      </c>
    </row>
    <row r="112" spans="1:13" s="30" customFormat="1" ht="15" customHeight="1">
      <c r="A112" s="11" t="s">
        <v>186</v>
      </c>
      <c r="B112" s="137" t="s">
        <v>185</v>
      </c>
      <c r="C112" s="27" t="s">
        <v>23</v>
      </c>
      <c r="D112" s="26" t="s">
        <v>184</v>
      </c>
      <c r="E112" s="36">
        <f t="shared" si="15"/>
        <v>43.5</v>
      </c>
      <c r="F112" s="35"/>
      <c r="G112" s="5">
        <v>43.5</v>
      </c>
      <c r="H112" s="33">
        <f t="shared" si="17"/>
        <v>0</v>
      </c>
      <c r="I112" s="5"/>
      <c r="J112" s="5"/>
      <c r="K112" s="33">
        <f t="shared" si="12"/>
        <v>43.5</v>
      </c>
      <c r="L112" s="33">
        <f t="shared" si="13"/>
        <v>0</v>
      </c>
      <c r="M112" s="33">
        <f t="shared" si="14"/>
        <v>43.5</v>
      </c>
    </row>
    <row r="113" spans="1:13" s="110" customFormat="1" ht="39">
      <c r="A113" s="136" t="s">
        <v>183</v>
      </c>
      <c r="B113" s="135" t="s">
        <v>177</v>
      </c>
      <c r="C113" s="115"/>
      <c r="D113" s="114"/>
      <c r="E113" s="119">
        <f t="shared" si="15"/>
        <v>521.6</v>
      </c>
      <c r="F113" s="113">
        <f>F114+F116</f>
        <v>0</v>
      </c>
      <c r="G113" s="113">
        <f>G114+G116+G118</f>
        <v>521.6</v>
      </c>
      <c r="H113" s="118">
        <f t="shared" si="17"/>
        <v>0</v>
      </c>
      <c r="I113" s="112">
        <f>I114+I116+I118</f>
        <v>0</v>
      </c>
      <c r="J113" s="112">
        <f>J114+J116+J118</f>
        <v>0</v>
      </c>
      <c r="K113" s="111">
        <f t="shared" si="12"/>
        <v>521.6</v>
      </c>
      <c r="L113" s="111">
        <f t="shared" si="13"/>
        <v>0</v>
      </c>
      <c r="M113" s="111">
        <f t="shared" si="14"/>
        <v>521.6</v>
      </c>
    </row>
    <row r="114" spans="1:13" s="30" customFormat="1" ht="52.5" customHeight="1">
      <c r="A114" s="11" t="s">
        <v>182</v>
      </c>
      <c r="B114" s="10" t="s">
        <v>177</v>
      </c>
      <c r="C114" s="27" t="s">
        <v>181</v>
      </c>
      <c r="D114" s="26"/>
      <c r="E114" s="36">
        <f t="shared" si="15"/>
        <v>487.7</v>
      </c>
      <c r="F114" s="35">
        <f>F115</f>
        <v>0</v>
      </c>
      <c r="G114" s="35">
        <f>G115</f>
        <v>487.7</v>
      </c>
      <c r="H114" s="33">
        <f t="shared" si="17"/>
        <v>0</v>
      </c>
      <c r="I114" s="5">
        <f>I115</f>
        <v>0</v>
      </c>
      <c r="J114" s="5">
        <f>J115</f>
        <v>0</v>
      </c>
      <c r="K114" s="33">
        <f t="shared" ref="K114:K131" si="18">E114+H114</f>
        <v>487.7</v>
      </c>
      <c r="L114" s="33">
        <f t="shared" ref="L114:L131" si="19">F114+I114</f>
        <v>0</v>
      </c>
      <c r="M114" s="33">
        <f t="shared" ref="M114:M131" si="20">G114+J114</f>
        <v>487.7</v>
      </c>
    </row>
    <row r="115" spans="1:13" s="30" customFormat="1" ht="15" customHeight="1">
      <c r="A115" s="134" t="s">
        <v>178</v>
      </c>
      <c r="B115" s="10" t="s">
        <v>177</v>
      </c>
      <c r="C115" s="27" t="s">
        <v>181</v>
      </c>
      <c r="D115" s="26" t="s">
        <v>176</v>
      </c>
      <c r="E115" s="36">
        <f t="shared" si="15"/>
        <v>487.7</v>
      </c>
      <c r="F115" s="35"/>
      <c r="G115" s="35">
        <v>487.7</v>
      </c>
      <c r="H115" s="33">
        <f t="shared" si="17"/>
        <v>0</v>
      </c>
      <c r="I115" s="5"/>
      <c r="J115" s="5"/>
      <c r="K115" s="33">
        <f t="shared" si="18"/>
        <v>487.7</v>
      </c>
      <c r="L115" s="33">
        <f t="shared" si="19"/>
        <v>0</v>
      </c>
      <c r="M115" s="33">
        <f t="shared" si="20"/>
        <v>487.7</v>
      </c>
    </row>
    <row r="116" spans="1:13" s="30" customFormat="1" ht="26.25">
      <c r="A116" s="29" t="s">
        <v>180</v>
      </c>
      <c r="B116" s="10" t="s">
        <v>177</v>
      </c>
      <c r="C116" s="27" t="s">
        <v>17</v>
      </c>
      <c r="D116" s="26" t="s">
        <v>176</v>
      </c>
      <c r="E116" s="36">
        <f t="shared" si="15"/>
        <v>21.6</v>
      </c>
      <c r="F116" s="35">
        <f>F117</f>
        <v>0</v>
      </c>
      <c r="G116" s="35">
        <f>G117</f>
        <v>21.6</v>
      </c>
      <c r="H116" s="33">
        <f t="shared" si="17"/>
        <v>0</v>
      </c>
      <c r="I116" s="5"/>
      <c r="J116" s="5"/>
      <c r="K116" s="33">
        <f t="shared" si="18"/>
        <v>21.6</v>
      </c>
      <c r="L116" s="33">
        <f t="shared" si="19"/>
        <v>0</v>
      </c>
      <c r="M116" s="33">
        <f t="shared" si="20"/>
        <v>21.6</v>
      </c>
    </row>
    <row r="117" spans="1:13" s="30" customFormat="1" ht="15" customHeight="1">
      <c r="A117" s="134" t="s">
        <v>178</v>
      </c>
      <c r="B117" s="10" t="s">
        <v>177</v>
      </c>
      <c r="C117" s="27" t="s">
        <v>17</v>
      </c>
      <c r="D117" s="26" t="s">
        <v>176</v>
      </c>
      <c r="E117" s="36">
        <f t="shared" si="15"/>
        <v>21.6</v>
      </c>
      <c r="F117" s="35"/>
      <c r="G117" s="5">
        <v>21.6</v>
      </c>
      <c r="H117" s="33">
        <f t="shared" si="17"/>
        <v>0</v>
      </c>
      <c r="I117" s="5"/>
      <c r="J117" s="5"/>
      <c r="K117" s="33">
        <f t="shared" si="18"/>
        <v>21.6</v>
      </c>
      <c r="L117" s="33">
        <f t="shared" si="19"/>
        <v>0</v>
      </c>
      <c r="M117" s="33">
        <f t="shared" si="20"/>
        <v>21.6</v>
      </c>
    </row>
    <row r="118" spans="1:13" s="30" customFormat="1" ht="27.75" customHeight="1">
      <c r="A118" s="93" t="s">
        <v>179</v>
      </c>
      <c r="B118" s="10" t="s">
        <v>177</v>
      </c>
      <c r="C118" s="27" t="s">
        <v>23</v>
      </c>
      <c r="D118" s="26"/>
      <c r="E118" s="36">
        <f>E119</f>
        <v>12.3</v>
      </c>
      <c r="F118" s="35"/>
      <c r="G118" s="5">
        <f>G119</f>
        <v>12.3</v>
      </c>
      <c r="H118" s="33">
        <f t="shared" si="17"/>
        <v>0</v>
      </c>
      <c r="I118" s="5">
        <f>I119</f>
        <v>0</v>
      </c>
      <c r="J118" s="5">
        <f>J119</f>
        <v>0</v>
      </c>
      <c r="K118" s="33">
        <f t="shared" si="18"/>
        <v>12.3</v>
      </c>
      <c r="L118" s="33">
        <f t="shared" si="19"/>
        <v>0</v>
      </c>
      <c r="M118" s="33">
        <f t="shared" si="20"/>
        <v>12.3</v>
      </c>
    </row>
    <row r="119" spans="1:13" s="30" customFormat="1" ht="15" customHeight="1">
      <c r="A119" s="134" t="s">
        <v>178</v>
      </c>
      <c r="B119" s="10" t="s">
        <v>177</v>
      </c>
      <c r="C119" s="27" t="s">
        <v>23</v>
      </c>
      <c r="D119" s="26" t="s">
        <v>176</v>
      </c>
      <c r="E119" s="36">
        <f t="shared" ref="E119:E125" si="21">F119+G119</f>
        <v>12.3</v>
      </c>
      <c r="F119" s="35"/>
      <c r="G119" s="5">
        <v>12.3</v>
      </c>
      <c r="H119" s="33">
        <f t="shared" si="17"/>
        <v>0</v>
      </c>
      <c r="I119" s="5"/>
      <c r="J119" s="5"/>
      <c r="K119" s="33">
        <f t="shared" si="18"/>
        <v>12.3</v>
      </c>
      <c r="L119" s="33">
        <f t="shared" si="19"/>
        <v>0</v>
      </c>
      <c r="M119" s="33">
        <f t="shared" si="20"/>
        <v>12.3</v>
      </c>
    </row>
    <row r="120" spans="1:13" s="110" customFormat="1" ht="25.5">
      <c r="A120" s="121" t="s">
        <v>175</v>
      </c>
      <c r="B120" s="130" t="s">
        <v>173</v>
      </c>
      <c r="C120" s="115"/>
      <c r="D120" s="114"/>
      <c r="E120" s="119">
        <f t="shared" si="21"/>
        <v>2537.8000000000002</v>
      </c>
      <c r="F120" s="113">
        <f>F121</f>
        <v>0</v>
      </c>
      <c r="G120" s="113">
        <f>G121</f>
        <v>2537.8000000000002</v>
      </c>
      <c r="H120" s="118">
        <f t="shared" si="17"/>
        <v>0</v>
      </c>
      <c r="I120" s="112"/>
      <c r="J120" s="112"/>
      <c r="K120" s="111">
        <f t="shared" si="18"/>
        <v>2537.8000000000002</v>
      </c>
      <c r="L120" s="111">
        <f t="shared" si="19"/>
        <v>0</v>
      </c>
      <c r="M120" s="111">
        <f t="shared" si="20"/>
        <v>2537.8000000000002</v>
      </c>
    </row>
    <row r="121" spans="1:13" s="30" customFormat="1" ht="15">
      <c r="A121" s="133" t="s">
        <v>6</v>
      </c>
      <c r="B121" s="28" t="s">
        <v>173</v>
      </c>
      <c r="C121" s="27" t="s">
        <v>5</v>
      </c>
      <c r="D121" s="26"/>
      <c r="E121" s="36">
        <f t="shared" si="21"/>
        <v>2537.8000000000002</v>
      </c>
      <c r="F121" s="35">
        <f>F122</f>
        <v>0</v>
      </c>
      <c r="G121" s="35">
        <f>G122</f>
        <v>2537.8000000000002</v>
      </c>
      <c r="H121" s="33">
        <f t="shared" si="17"/>
        <v>0</v>
      </c>
      <c r="I121" s="5"/>
      <c r="J121" s="5"/>
      <c r="K121" s="33">
        <f t="shared" si="18"/>
        <v>2537.8000000000002</v>
      </c>
      <c r="L121" s="33">
        <f t="shared" si="19"/>
        <v>0</v>
      </c>
      <c r="M121" s="33">
        <f t="shared" si="20"/>
        <v>2537.8000000000002</v>
      </c>
    </row>
    <row r="122" spans="1:13" s="30" customFormat="1" ht="38.25">
      <c r="A122" s="11" t="s">
        <v>174</v>
      </c>
      <c r="B122" s="28" t="s">
        <v>173</v>
      </c>
      <c r="C122" s="27" t="s">
        <v>5</v>
      </c>
      <c r="D122" s="26" t="s">
        <v>172</v>
      </c>
      <c r="E122" s="36">
        <f t="shared" si="21"/>
        <v>2537.8000000000002</v>
      </c>
      <c r="F122" s="35"/>
      <c r="G122" s="5">
        <v>2537.8000000000002</v>
      </c>
      <c r="H122" s="33">
        <f t="shared" si="17"/>
        <v>0</v>
      </c>
      <c r="I122" s="5"/>
      <c r="J122" s="5"/>
      <c r="K122" s="33">
        <f t="shared" si="18"/>
        <v>2537.8000000000002</v>
      </c>
      <c r="L122" s="33">
        <f t="shared" si="19"/>
        <v>0</v>
      </c>
      <c r="M122" s="33">
        <f t="shared" si="20"/>
        <v>2537.8000000000002</v>
      </c>
    </row>
    <row r="123" spans="1:13" s="110" customFormat="1" ht="25.5">
      <c r="A123" s="132" t="s">
        <v>171</v>
      </c>
      <c r="B123" s="116" t="s">
        <v>14</v>
      </c>
      <c r="C123" s="115"/>
      <c r="D123" s="114"/>
      <c r="E123" s="124">
        <f t="shared" si="21"/>
        <v>2544.6999999999998</v>
      </c>
      <c r="F123" s="113">
        <f t="shared" ref="F123:J124" si="22">F124</f>
        <v>2544.6999999999998</v>
      </c>
      <c r="G123" s="113">
        <f t="shared" si="22"/>
        <v>0</v>
      </c>
      <c r="H123" s="131">
        <f t="shared" si="22"/>
        <v>0</v>
      </c>
      <c r="I123" s="113">
        <f t="shared" si="22"/>
        <v>0</v>
      </c>
      <c r="J123" s="113">
        <f t="shared" si="22"/>
        <v>0</v>
      </c>
      <c r="K123" s="111">
        <f t="shared" si="18"/>
        <v>2544.6999999999998</v>
      </c>
      <c r="L123" s="111">
        <f t="shared" si="19"/>
        <v>2544.6999999999998</v>
      </c>
      <c r="M123" s="118">
        <f t="shared" si="20"/>
        <v>0</v>
      </c>
    </row>
    <row r="124" spans="1:13" s="30" customFormat="1" ht="15">
      <c r="A124" s="60" t="s">
        <v>6</v>
      </c>
      <c r="B124" s="28" t="s">
        <v>14</v>
      </c>
      <c r="C124" s="27" t="s">
        <v>5</v>
      </c>
      <c r="D124" s="26"/>
      <c r="E124" s="36">
        <f t="shared" si="21"/>
        <v>2544.6999999999998</v>
      </c>
      <c r="F124" s="35">
        <f t="shared" si="22"/>
        <v>2544.6999999999998</v>
      </c>
      <c r="G124" s="35">
        <f t="shared" si="22"/>
        <v>0</v>
      </c>
      <c r="H124" s="103">
        <f t="shared" si="22"/>
        <v>0</v>
      </c>
      <c r="I124" s="35">
        <f t="shared" si="22"/>
        <v>0</v>
      </c>
      <c r="J124" s="35">
        <f t="shared" si="22"/>
        <v>0</v>
      </c>
      <c r="K124" s="33">
        <f t="shared" si="18"/>
        <v>2544.6999999999998</v>
      </c>
      <c r="L124" s="33">
        <f t="shared" si="19"/>
        <v>2544.6999999999998</v>
      </c>
      <c r="M124" s="33">
        <f t="shared" si="20"/>
        <v>0</v>
      </c>
    </row>
    <row r="125" spans="1:13" s="30" customFormat="1" ht="15">
      <c r="A125" s="60" t="s">
        <v>15</v>
      </c>
      <c r="B125" s="28" t="s">
        <v>14</v>
      </c>
      <c r="C125" s="27" t="s">
        <v>5</v>
      </c>
      <c r="D125" s="26" t="s">
        <v>170</v>
      </c>
      <c r="E125" s="36">
        <f t="shared" si="21"/>
        <v>2544.6999999999998</v>
      </c>
      <c r="F125" s="35">
        <f>1500+1044.7</f>
        <v>2544.6999999999998</v>
      </c>
      <c r="G125" s="5"/>
      <c r="H125" s="33">
        <f>I125+J125</f>
        <v>0</v>
      </c>
      <c r="I125" s="5"/>
      <c r="J125" s="5"/>
      <c r="K125" s="33">
        <f t="shared" si="18"/>
        <v>2544.6999999999998</v>
      </c>
      <c r="L125" s="33">
        <f t="shared" si="19"/>
        <v>2544.6999999999998</v>
      </c>
      <c r="M125" s="33">
        <f t="shared" si="20"/>
        <v>0</v>
      </c>
    </row>
    <row r="126" spans="1:13" s="110" customFormat="1" ht="38.25" hidden="1">
      <c r="A126" s="121" t="s">
        <v>12</v>
      </c>
      <c r="B126" s="130" t="s">
        <v>2</v>
      </c>
      <c r="C126" s="115"/>
      <c r="D126" s="114"/>
      <c r="E126" s="119"/>
      <c r="F126" s="113"/>
      <c r="G126" s="112"/>
      <c r="H126" s="111">
        <f>I126+J126</f>
        <v>0</v>
      </c>
      <c r="I126" s="113">
        <f>I127</f>
        <v>0</v>
      </c>
      <c r="J126" s="112"/>
      <c r="K126" s="111">
        <f t="shared" si="18"/>
        <v>0</v>
      </c>
      <c r="L126" s="111">
        <f t="shared" si="19"/>
        <v>0</v>
      </c>
      <c r="M126" s="111">
        <f t="shared" si="20"/>
        <v>0</v>
      </c>
    </row>
    <row r="127" spans="1:13" s="30" customFormat="1" ht="15" hidden="1">
      <c r="A127" s="60" t="s">
        <v>6</v>
      </c>
      <c r="B127" s="28" t="s">
        <v>2</v>
      </c>
      <c r="C127" s="27" t="s">
        <v>5</v>
      </c>
      <c r="D127" s="26"/>
      <c r="E127" s="36"/>
      <c r="F127" s="35"/>
      <c r="G127" s="5"/>
      <c r="H127" s="33">
        <f>I127+J127</f>
        <v>0</v>
      </c>
      <c r="I127" s="35">
        <f>I128</f>
        <v>0</v>
      </c>
      <c r="J127" s="5"/>
      <c r="K127" s="33">
        <f t="shared" si="18"/>
        <v>0</v>
      </c>
      <c r="L127" s="33">
        <f t="shared" si="19"/>
        <v>0</v>
      </c>
      <c r="M127" s="33">
        <f t="shared" si="20"/>
        <v>0</v>
      </c>
    </row>
    <row r="128" spans="1:13" s="30" customFormat="1" ht="15" hidden="1">
      <c r="A128" s="93" t="s">
        <v>4</v>
      </c>
      <c r="B128" s="28" t="s">
        <v>2</v>
      </c>
      <c r="C128" s="27" t="s">
        <v>5</v>
      </c>
      <c r="D128" s="26" t="s">
        <v>169</v>
      </c>
      <c r="E128" s="36"/>
      <c r="F128" s="35"/>
      <c r="G128" s="5"/>
      <c r="H128" s="33">
        <f>I128+J128</f>
        <v>0</v>
      </c>
      <c r="I128" s="35"/>
      <c r="J128" s="5"/>
      <c r="K128" s="33">
        <f t="shared" si="18"/>
        <v>0</v>
      </c>
      <c r="L128" s="33">
        <f t="shared" si="19"/>
        <v>0</v>
      </c>
      <c r="M128" s="33">
        <f t="shared" si="20"/>
        <v>0</v>
      </c>
    </row>
    <row r="129" spans="1:13" s="110" customFormat="1" ht="39">
      <c r="A129" s="128" t="s">
        <v>168</v>
      </c>
      <c r="B129" s="127" t="s">
        <v>167</v>
      </c>
      <c r="C129" s="115"/>
      <c r="D129" s="114"/>
      <c r="E129" s="119">
        <f>F129+G129</f>
        <v>300</v>
      </c>
      <c r="F129" s="113">
        <f>F130+F132</f>
        <v>300</v>
      </c>
      <c r="G129" s="113">
        <f>G130+G132</f>
        <v>0</v>
      </c>
      <c r="H129" s="113">
        <f>H130+H132</f>
        <v>0</v>
      </c>
      <c r="I129" s="113">
        <f>I130+I132</f>
        <v>0</v>
      </c>
      <c r="J129" s="113">
        <f>J130+J132</f>
        <v>0</v>
      </c>
      <c r="K129" s="111">
        <f t="shared" si="18"/>
        <v>300</v>
      </c>
      <c r="L129" s="111">
        <f t="shared" si="19"/>
        <v>300</v>
      </c>
      <c r="M129" s="118">
        <f t="shared" si="20"/>
        <v>0</v>
      </c>
    </row>
    <row r="130" spans="1:13" s="30" customFormat="1" ht="26.25">
      <c r="A130" s="93" t="s">
        <v>32</v>
      </c>
      <c r="B130" s="100" t="s">
        <v>167</v>
      </c>
      <c r="C130" s="27" t="s">
        <v>17</v>
      </c>
      <c r="D130" s="26"/>
      <c r="E130" s="62">
        <f>F130+G130</f>
        <v>0</v>
      </c>
      <c r="F130" s="35">
        <f>F131</f>
        <v>0</v>
      </c>
      <c r="G130" s="35">
        <f>G131</f>
        <v>0</v>
      </c>
      <c r="H130" s="36">
        <f>H131</f>
        <v>0</v>
      </c>
      <c r="I130" s="36">
        <f>I131</f>
        <v>0</v>
      </c>
      <c r="J130" s="35">
        <f>J131</f>
        <v>0</v>
      </c>
      <c r="K130" s="33">
        <f t="shared" si="18"/>
        <v>0</v>
      </c>
      <c r="L130" s="33">
        <f t="shared" si="19"/>
        <v>0</v>
      </c>
      <c r="M130" s="33">
        <f t="shared" si="20"/>
        <v>0</v>
      </c>
    </row>
    <row r="131" spans="1:13" s="30" customFormat="1" ht="15">
      <c r="A131" s="99" t="s">
        <v>124</v>
      </c>
      <c r="B131" s="100" t="s">
        <v>167</v>
      </c>
      <c r="C131" s="27" t="s">
        <v>17</v>
      </c>
      <c r="D131" s="26" t="s">
        <v>122</v>
      </c>
      <c r="E131" s="62">
        <f>F131+G131</f>
        <v>0</v>
      </c>
      <c r="F131" s="35"/>
      <c r="G131" s="5"/>
      <c r="H131" s="129">
        <f>I131+J131</f>
        <v>0</v>
      </c>
      <c r="I131" s="36"/>
      <c r="J131" s="5"/>
      <c r="K131" s="33">
        <f t="shared" si="18"/>
        <v>0</v>
      </c>
      <c r="L131" s="33">
        <f t="shared" si="19"/>
        <v>0</v>
      </c>
      <c r="M131" s="33">
        <f t="shared" si="20"/>
        <v>0</v>
      </c>
    </row>
    <row r="132" spans="1:13" s="30" customFormat="1" ht="15">
      <c r="A132" s="99" t="s">
        <v>6</v>
      </c>
      <c r="B132" s="100" t="s">
        <v>167</v>
      </c>
      <c r="C132" s="27" t="s">
        <v>5</v>
      </c>
      <c r="D132" s="26"/>
      <c r="E132" s="62">
        <f>E133</f>
        <v>300</v>
      </c>
      <c r="F132" s="62">
        <f>F133</f>
        <v>300</v>
      </c>
      <c r="G132" s="5"/>
      <c r="H132" s="129">
        <f>H133</f>
        <v>0</v>
      </c>
      <c r="I132" s="129">
        <f>I133</f>
        <v>0</v>
      </c>
      <c r="J132" s="33">
        <f>J133</f>
        <v>0</v>
      </c>
      <c r="K132" s="33">
        <f t="shared" ref="K132:K147" si="23">E132+H132</f>
        <v>300</v>
      </c>
      <c r="L132" s="33"/>
      <c r="M132" s="33"/>
    </row>
    <row r="133" spans="1:13" s="30" customFormat="1" ht="15">
      <c r="A133" s="99" t="s">
        <v>124</v>
      </c>
      <c r="B133" s="100" t="s">
        <v>167</v>
      </c>
      <c r="C133" s="27" t="s">
        <v>5</v>
      </c>
      <c r="D133" s="26" t="s">
        <v>122</v>
      </c>
      <c r="E133" s="62">
        <f>F133+G133</f>
        <v>300</v>
      </c>
      <c r="F133" s="35">
        <v>300</v>
      </c>
      <c r="G133" s="5"/>
      <c r="H133" s="129">
        <f>I133+J133</f>
        <v>0</v>
      </c>
      <c r="I133" s="36"/>
      <c r="J133" s="5"/>
      <c r="K133" s="33">
        <f t="shared" si="23"/>
        <v>300</v>
      </c>
      <c r="L133" s="33"/>
      <c r="M133" s="33"/>
    </row>
    <row r="134" spans="1:13" s="122" customFormat="1" ht="25.5">
      <c r="A134" s="121" t="s">
        <v>166</v>
      </c>
      <c r="B134" s="127" t="s">
        <v>165</v>
      </c>
      <c r="C134" s="126"/>
      <c r="D134" s="125"/>
      <c r="E134" s="124">
        <f>E135+E137</f>
        <v>200</v>
      </c>
      <c r="F134" s="124">
        <f>F135+F137</f>
        <v>200</v>
      </c>
      <c r="G134" s="123">
        <f>G135</f>
        <v>0</v>
      </c>
      <c r="H134" s="118">
        <f>I134+J134</f>
        <v>0</v>
      </c>
      <c r="I134" s="123">
        <f>I135+I137</f>
        <v>0</v>
      </c>
      <c r="J134" s="123">
        <f>J135+J137</f>
        <v>0</v>
      </c>
      <c r="K134" s="111">
        <f t="shared" si="23"/>
        <v>200</v>
      </c>
      <c r="L134" s="111">
        <f t="shared" ref="L134:L147" si="24">F134+I134</f>
        <v>200</v>
      </c>
      <c r="M134" s="118">
        <f t="shared" ref="M134:M147" si="25">G134+J134</f>
        <v>0</v>
      </c>
    </row>
    <row r="135" spans="1:13" s="30" customFormat="1" ht="26.25">
      <c r="A135" s="93" t="s">
        <v>32</v>
      </c>
      <c r="B135" s="97" t="s">
        <v>165</v>
      </c>
      <c r="C135" s="27" t="s">
        <v>17</v>
      </c>
      <c r="D135" s="26"/>
      <c r="E135" s="36">
        <f>F135+G135</f>
        <v>0</v>
      </c>
      <c r="F135" s="35">
        <f>F136</f>
        <v>0</v>
      </c>
      <c r="G135" s="35">
        <f>G136</f>
        <v>0</v>
      </c>
      <c r="H135" s="129">
        <f>H136</f>
        <v>0</v>
      </c>
      <c r="I135" s="129">
        <f>I136</f>
        <v>0</v>
      </c>
      <c r="J135" s="33">
        <f>J136</f>
        <v>0</v>
      </c>
      <c r="K135" s="33">
        <f t="shared" si="23"/>
        <v>0</v>
      </c>
      <c r="L135" s="33">
        <f t="shared" si="24"/>
        <v>0</v>
      </c>
      <c r="M135" s="33">
        <f t="shared" si="25"/>
        <v>0</v>
      </c>
    </row>
    <row r="136" spans="1:13" s="30" customFormat="1" ht="15">
      <c r="A136" s="99" t="s">
        <v>124</v>
      </c>
      <c r="B136" s="97" t="s">
        <v>165</v>
      </c>
      <c r="C136" s="27" t="s">
        <v>17</v>
      </c>
      <c r="D136" s="26" t="s">
        <v>122</v>
      </c>
      <c r="E136" s="36">
        <f>F136+G136</f>
        <v>0</v>
      </c>
      <c r="F136" s="35"/>
      <c r="G136" s="35"/>
      <c r="H136" s="129">
        <f t="shared" ref="H136:H147" si="26">I136+J136</f>
        <v>0</v>
      </c>
      <c r="I136" s="36"/>
      <c r="J136" s="5"/>
      <c r="K136" s="33">
        <f t="shared" si="23"/>
        <v>0</v>
      </c>
      <c r="L136" s="33">
        <f t="shared" si="24"/>
        <v>0</v>
      </c>
      <c r="M136" s="33">
        <f t="shared" si="25"/>
        <v>0</v>
      </c>
    </row>
    <row r="137" spans="1:13" s="30" customFormat="1" ht="15">
      <c r="A137" s="99" t="s">
        <v>6</v>
      </c>
      <c r="B137" s="97" t="s">
        <v>165</v>
      </c>
      <c r="C137" s="27" t="s">
        <v>5</v>
      </c>
      <c r="D137" s="26"/>
      <c r="E137" s="36">
        <f>E138</f>
        <v>200</v>
      </c>
      <c r="F137" s="36">
        <f>F138</f>
        <v>200</v>
      </c>
      <c r="G137" s="35"/>
      <c r="H137" s="129">
        <f t="shared" si="26"/>
        <v>0</v>
      </c>
      <c r="I137" s="36">
        <f>I138</f>
        <v>0</v>
      </c>
      <c r="J137" s="5"/>
      <c r="K137" s="33">
        <f t="shared" si="23"/>
        <v>200</v>
      </c>
      <c r="L137" s="33">
        <f t="shared" si="24"/>
        <v>200</v>
      </c>
      <c r="M137" s="33">
        <f t="shared" si="25"/>
        <v>0</v>
      </c>
    </row>
    <row r="138" spans="1:13" s="30" customFormat="1" ht="15">
      <c r="A138" s="99" t="s">
        <v>124</v>
      </c>
      <c r="B138" s="97" t="s">
        <v>165</v>
      </c>
      <c r="C138" s="27" t="s">
        <v>5</v>
      </c>
      <c r="D138" s="26" t="s">
        <v>122</v>
      </c>
      <c r="E138" s="36">
        <f>F138+G138</f>
        <v>200</v>
      </c>
      <c r="F138" s="35">
        <v>200</v>
      </c>
      <c r="G138" s="35"/>
      <c r="H138" s="129">
        <f t="shared" si="26"/>
        <v>0</v>
      </c>
      <c r="I138" s="36"/>
      <c r="J138" s="5"/>
      <c r="K138" s="33">
        <f t="shared" si="23"/>
        <v>200</v>
      </c>
      <c r="L138" s="33">
        <f t="shared" si="24"/>
        <v>200</v>
      </c>
      <c r="M138" s="33">
        <f t="shared" si="25"/>
        <v>0</v>
      </c>
    </row>
    <row r="139" spans="1:13" s="122" customFormat="1" ht="77.25">
      <c r="A139" s="128" t="s">
        <v>164</v>
      </c>
      <c r="B139" s="127" t="s">
        <v>163</v>
      </c>
      <c r="C139" s="126"/>
      <c r="D139" s="125"/>
      <c r="E139" s="124">
        <f>E140</f>
        <v>58</v>
      </c>
      <c r="F139" s="124">
        <f>F140</f>
        <v>58</v>
      </c>
      <c r="G139" s="123"/>
      <c r="H139" s="111">
        <f t="shared" si="26"/>
        <v>0</v>
      </c>
      <c r="I139" s="113">
        <f>I140</f>
        <v>0</v>
      </c>
      <c r="J139" s="112"/>
      <c r="K139" s="111">
        <f t="shared" si="23"/>
        <v>58</v>
      </c>
      <c r="L139" s="111">
        <f t="shared" si="24"/>
        <v>58</v>
      </c>
      <c r="M139" s="118">
        <f t="shared" si="25"/>
        <v>0</v>
      </c>
    </row>
    <row r="140" spans="1:13" s="30" customFormat="1" ht="15">
      <c r="A140" s="99" t="s">
        <v>6</v>
      </c>
      <c r="B140" s="97" t="s">
        <v>163</v>
      </c>
      <c r="C140" s="27" t="s">
        <v>5</v>
      </c>
      <c r="D140" s="26"/>
      <c r="E140" s="36">
        <f>E141</f>
        <v>58</v>
      </c>
      <c r="F140" s="35">
        <f>F141</f>
        <v>58</v>
      </c>
      <c r="G140" s="35"/>
      <c r="H140" s="33">
        <f t="shared" si="26"/>
        <v>0</v>
      </c>
      <c r="I140" s="35">
        <f>I141</f>
        <v>0</v>
      </c>
      <c r="J140" s="5">
        <f>J141</f>
        <v>0</v>
      </c>
      <c r="K140" s="33">
        <f t="shared" si="23"/>
        <v>58</v>
      </c>
      <c r="L140" s="33">
        <f t="shared" si="24"/>
        <v>58</v>
      </c>
      <c r="M140" s="33">
        <f t="shared" si="25"/>
        <v>0</v>
      </c>
    </row>
    <row r="141" spans="1:13" s="30" customFormat="1" ht="15">
      <c r="A141" s="99" t="s">
        <v>124</v>
      </c>
      <c r="B141" s="97" t="s">
        <v>163</v>
      </c>
      <c r="C141" s="27" t="s">
        <v>5</v>
      </c>
      <c r="D141" s="26" t="s">
        <v>122</v>
      </c>
      <c r="E141" s="36">
        <f>F141</f>
        <v>58</v>
      </c>
      <c r="F141" s="35">
        <v>58</v>
      </c>
      <c r="G141" s="35"/>
      <c r="H141" s="33">
        <f t="shared" si="26"/>
        <v>0</v>
      </c>
      <c r="I141" s="35"/>
      <c r="J141" s="5"/>
      <c r="K141" s="33">
        <f t="shared" si="23"/>
        <v>58</v>
      </c>
      <c r="L141" s="33">
        <f t="shared" si="24"/>
        <v>58</v>
      </c>
      <c r="M141" s="33">
        <f t="shared" si="25"/>
        <v>0</v>
      </c>
    </row>
    <row r="142" spans="1:13" s="122" customFormat="1" ht="26.25">
      <c r="A142" s="128" t="s">
        <v>150</v>
      </c>
      <c r="B142" s="127" t="s">
        <v>148</v>
      </c>
      <c r="C142" s="126"/>
      <c r="D142" s="125"/>
      <c r="E142" s="124">
        <f t="shared" ref="E142:E163" si="27">F142+G142</f>
        <v>79</v>
      </c>
      <c r="F142" s="123">
        <f>F143</f>
        <v>79</v>
      </c>
      <c r="G142" s="123"/>
      <c r="H142" s="111">
        <f t="shared" si="26"/>
        <v>0</v>
      </c>
      <c r="I142" s="113">
        <f>I143</f>
        <v>0</v>
      </c>
      <c r="J142" s="112"/>
      <c r="K142" s="111">
        <f t="shared" si="23"/>
        <v>79</v>
      </c>
      <c r="L142" s="111">
        <f t="shared" si="24"/>
        <v>79</v>
      </c>
      <c r="M142" s="118">
        <f t="shared" si="25"/>
        <v>0</v>
      </c>
    </row>
    <row r="143" spans="1:13" s="30" customFormat="1" ht="15">
      <c r="A143" s="93" t="s">
        <v>6</v>
      </c>
      <c r="B143" s="97" t="s">
        <v>148</v>
      </c>
      <c r="C143" s="27" t="s">
        <v>5</v>
      </c>
      <c r="D143" s="26"/>
      <c r="E143" s="36">
        <f t="shared" si="27"/>
        <v>79</v>
      </c>
      <c r="F143" s="35">
        <f>F144</f>
        <v>79</v>
      </c>
      <c r="G143" s="35"/>
      <c r="H143" s="33">
        <f t="shared" si="26"/>
        <v>0</v>
      </c>
      <c r="I143" s="35">
        <f>I144</f>
        <v>0</v>
      </c>
      <c r="J143" s="5"/>
      <c r="K143" s="33">
        <f t="shared" si="23"/>
        <v>79</v>
      </c>
      <c r="L143" s="33">
        <f t="shared" si="24"/>
        <v>79</v>
      </c>
      <c r="M143" s="33">
        <f t="shared" si="25"/>
        <v>0</v>
      </c>
    </row>
    <row r="144" spans="1:13" s="30" customFormat="1" ht="15">
      <c r="A144" s="107" t="s">
        <v>149</v>
      </c>
      <c r="B144" s="97" t="s">
        <v>148</v>
      </c>
      <c r="C144" s="27" t="s">
        <v>5</v>
      </c>
      <c r="D144" s="26" t="s">
        <v>147</v>
      </c>
      <c r="E144" s="36">
        <f t="shared" si="27"/>
        <v>79</v>
      </c>
      <c r="F144" s="35">
        <v>79</v>
      </c>
      <c r="G144" s="35"/>
      <c r="H144" s="33">
        <f t="shared" si="26"/>
        <v>0</v>
      </c>
      <c r="I144" s="35"/>
      <c r="J144" s="5"/>
      <c r="K144" s="33">
        <f t="shared" si="23"/>
        <v>79</v>
      </c>
      <c r="L144" s="33">
        <f t="shared" si="24"/>
        <v>79</v>
      </c>
      <c r="M144" s="33">
        <f t="shared" si="25"/>
        <v>0</v>
      </c>
    </row>
    <row r="145" spans="1:13" s="110" customFormat="1" ht="76.5">
      <c r="A145" s="121" t="s">
        <v>162</v>
      </c>
      <c r="B145" s="120" t="s">
        <v>161</v>
      </c>
      <c r="C145" s="115"/>
      <c r="D145" s="114"/>
      <c r="E145" s="119">
        <f t="shared" si="27"/>
        <v>6037.6</v>
      </c>
      <c r="F145" s="113">
        <f>F146</f>
        <v>0</v>
      </c>
      <c r="G145" s="113">
        <f>G146</f>
        <v>6037.6</v>
      </c>
      <c r="H145" s="111">
        <f t="shared" si="26"/>
        <v>0</v>
      </c>
      <c r="I145" s="113">
        <f>I146</f>
        <v>0</v>
      </c>
      <c r="J145" s="113">
        <f>J146</f>
        <v>0</v>
      </c>
      <c r="K145" s="118">
        <f t="shared" si="23"/>
        <v>6037.6</v>
      </c>
      <c r="L145" s="118">
        <f t="shared" si="24"/>
        <v>0</v>
      </c>
      <c r="M145" s="118">
        <f t="shared" si="25"/>
        <v>6037.6</v>
      </c>
    </row>
    <row r="146" spans="1:13" s="30" customFormat="1" ht="17.25" customHeight="1">
      <c r="A146" s="11" t="s">
        <v>26</v>
      </c>
      <c r="B146" s="97" t="s">
        <v>161</v>
      </c>
      <c r="C146" s="27" t="s">
        <v>23</v>
      </c>
      <c r="D146" s="26"/>
      <c r="E146" s="36">
        <f t="shared" si="27"/>
        <v>6037.6</v>
      </c>
      <c r="F146" s="35">
        <f>F147</f>
        <v>0</v>
      </c>
      <c r="G146" s="35">
        <f>G147</f>
        <v>6037.6</v>
      </c>
      <c r="H146" s="33">
        <f t="shared" si="26"/>
        <v>0</v>
      </c>
      <c r="I146" s="35">
        <f>I147</f>
        <v>0</v>
      </c>
      <c r="J146" s="35">
        <f>J147</f>
        <v>0</v>
      </c>
      <c r="K146" s="33">
        <f t="shared" si="23"/>
        <v>6037.6</v>
      </c>
      <c r="L146" s="33">
        <f t="shared" si="24"/>
        <v>0</v>
      </c>
      <c r="M146" s="33">
        <f t="shared" si="25"/>
        <v>6037.6</v>
      </c>
    </row>
    <row r="147" spans="1:13" s="30" customFormat="1" ht="15">
      <c r="A147" s="11" t="s">
        <v>143</v>
      </c>
      <c r="B147" s="97" t="s">
        <v>161</v>
      </c>
      <c r="C147" s="27" t="s">
        <v>23</v>
      </c>
      <c r="D147" s="26" t="s">
        <v>22</v>
      </c>
      <c r="E147" s="36">
        <f t="shared" si="27"/>
        <v>6037.6</v>
      </c>
      <c r="F147" s="35"/>
      <c r="G147" s="35">
        <v>6037.6</v>
      </c>
      <c r="H147" s="33">
        <f t="shared" si="26"/>
        <v>0</v>
      </c>
      <c r="I147" s="35"/>
      <c r="J147" s="5"/>
      <c r="K147" s="33">
        <f t="shared" si="23"/>
        <v>6037.6</v>
      </c>
      <c r="L147" s="33">
        <f t="shared" si="24"/>
        <v>0</v>
      </c>
      <c r="M147" s="33">
        <f t="shared" si="25"/>
        <v>6037.6</v>
      </c>
    </row>
    <row r="148" spans="1:13" s="110" customFormat="1" ht="26.25" hidden="1">
      <c r="A148" s="117" t="s">
        <v>8</v>
      </c>
      <c r="B148" s="116" t="s">
        <v>2</v>
      </c>
      <c r="C148" s="115"/>
      <c r="D148" s="114"/>
      <c r="E148" s="36">
        <f t="shared" si="27"/>
        <v>0</v>
      </c>
      <c r="F148" s="113"/>
      <c r="G148" s="113"/>
      <c r="H148" s="111"/>
      <c r="I148" s="113"/>
      <c r="J148" s="112"/>
      <c r="K148" s="111"/>
      <c r="L148" s="111"/>
      <c r="M148" s="111"/>
    </row>
    <row r="149" spans="1:13" s="30" customFormat="1" ht="39" hidden="1">
      <c r="A149" s="55" t="s">
        <v>38</v>
      </c>
      <c r="B149" s="97"/>
      <c r="C149" s="27"/>
      <c r="D149" s="26"/>
      <c r="E149" s="36">
        <f t="shared" si="27"/>
        <v>0</v>
      </c>
      <c r="F149" s="35"/>
      <c r="G149" s="35"/>
      <c r="H149" s="33"/>
      <c r="I149" s="35"/>
      <c r="J149" s="5"/>
      <c r="K149" s="33"/>
      <c r="L149" s="33"/>
      <c r="M149" s="33"/>
    </row>
    <row r="150" spans="1:13" s="30" customFormat="1" ht="15" hidden="1">
      <c r="A150" s="11"/>
      <c r="B150" s="97"/>
      <c r="C150" s="27"/>
      <c r="D150" s="26"/>
      <c r="E150" s="36">
        <f t="shared" si="27"/>
        <v>0</v>
      </c>
      <c r="F150" s="35"/>
      <c r="G150" s="35"/>
      <c r="H150" s="33"/>
      <c r="I150" s="35"/>
      <c r="J150" s="5"/>
      <c r="K150" s="33"/>
      <c r="L150" s="33"/>
      <c r="M150" s="33"/>
    </row>
    <row r="151" spans="1:13" s="37" customFormat="1" ht="39.75" customHeight="1">
      <c r="A151" s="50" t="s">
        <v>160</v>
      </c>
      <c r="B151" s="49" t="s">
        <v>159</v>
      </c>
      <c r="C151" s="43"/>
      <c r="D151" s="42"/>
      <c r="E151" s="48">
        <f t="shared" si="27"/>
        <v>11.3</v>
      </c>
      <c r="F151" s="40">
        <f>F152</f>
        <v>11.3</v>
      </c>
      <c r="G151" s="39"/>
      <c r="H151" s="38">
        <f t="shared" ref="H151:H173" si="28">I151+J151</f>
        <v>0</v>
      </c>
      <c r="I151" s="39"/>
      <c r="J151" s="39"/>
      <c r="K151" s="72">
        <f t="shared" ref="K151:K189" si="29">E151+H151</f>
        <v>11.3</v>
      </c>
      <c r="L151" s="72">
        <f t="shared" ref="L151:L189" si="30">F151+I151</f>
        <v>11.3</v>
      </c>
      <c r="M151" s="38">
        <f t="shared" ref="M151:M189" si="31">G151+J151</f>
        <v>0</v>
      </c>
    </row>
    <row r="152" spans="1:13" s="24" customFormat="1" ht="25.5">
      <c r="A152" s="11" t="s">
        <v>32</v>
      </c>
      <c r="B152" s="28" t="s">
        <v>159</v>
      </c>
      <c r="C152" s="27" t="s">
        <v>17</v>
      </c>
      <c r="D152" s="26"/>
      <c r="E152" s="36">
        <f t="shared" si="27"/>
        <v>11.3</v>
      </c>
      <c r="F152" s="54">
        <f>F153</f>
        <v>11.3</v>
      </c>
      <c r="G152" s="34"/>
      <c r="H152" s="33">
        <f t="shared" si="28"/>
        <v>0</v>
      </c>
      <c r="I152" s="34"/>
      <c r="J152" s="34"/>
      <c r="K152" s="33">
        <f t="shared" si="29"/>
        <v>11.3</v>
      </c>
      <c r="L152" s="33">
        <f t="shared" si="30"/>
        <v>11.3</v>
      </c>
      <c r="M152" s="33">
        <f t="shared" si="31"/>
        <v>0</v>
      </c>
    </row>
    <row r="153" spans="1:13" s="24" customFormat="1" ht="18" customHeight="1">
      <c r="A153" s="11" t="s">
        <v>130</v>
      </c>
      <c r="B153" s="28" t="s">
        <v>159</v>
      </c>
      <c r="C153" s="11">
        <v>200</v>
      </c>
      <c r="D153" s="109" t="s">
        <v>128</v>
      </c>
      <c r="E153" s="36">
        <f t="shared" si="27"/>
        <v>11.3</v>
      </c>
      <c r="F153" s="54">
        <v>11.3</v>
      </c>
      <c r="G153" s="34"/>
      <c r="H153" s="33">
        <f t="shared" si="28"/>
        <v>0</v>
      </c>
      <c r="I153" s="34"/>
      <c r="J153" s="34"/>
      <c r="K153" s="61">
        <f t="shared" si="29"/>
        <v>11.3</v>
      </c>
      <c r="L153" s="61">
        <f t="shared" si="30"/>
        <v>11.3</v>
      </c>
      <c r="M153" s="33">
        <f t="shared" si="31"/>
        <v>0</v>
      </c>
    </row>
    <row r="154" spans="1:13" s="37" customFormat="1" ht="54.75" customHeight="1">
      <c r="A154" s="50" t="s">
        <v>158</v>
      </c>
      <c r="B154" s="49" t="s">
        <v>157</v>
      </c>
      <c r="C154" s="43"/>
      <c r="D154" s="42"/>
      <c r="E154" s="41">
        <f t="shared" si="27"/>
        <v>2.5</v>
      </c>
      <c r="F154" s="40">
        <f>F155</f>
        <v>2.5</v>
      </c>
      <c r="G154" s="39"/>
      <c r="H154" s="38">
        <f t="shared" si="28"/>
        <v>0</v>
      </c>
      <c r="I154" s="39"/>
      <c r="J154" s="39"/>
      <c r="K154" s="72">
        <f t="shared" si="29"/>
        <v>2.5</v>
      </c>
      <c r="L154" s="72">
        <f t="shared" si="30"/>
        <v>2.5</v>
      </c>
      <c r="M154" s="38">
        <f t="shared" si="31"/>
        <v>0</v>
      </c>
    </row>
    <row r="155" spans="1:13" s="24" customFormat="1" ht="25.5">
      <c r="A155" s="11" t="s">
        <v>20</v>
      </c>
      <c r="B155" s="28" t="s">
        <v>157</v>
      </c>
      <c r="C155" s="27" t="s">
        <v>17</v>
      </c>
      <c r="D155" s="26"/>
      <c r="E155" s="36">
        <f t="shared" si="27"/>
        <v>2.5</v>
      </c>
      <c r="F155" s="54">
        <f>F156</f>
        <v>2.5</v>
      </c>
      <c r="G155" s="34"/>
      <c r="H155" s="33">
        <f t="shared" si="28"/>
        <v>0</v>
      </c>
      <c r="I155" s="34"/>
      <c r="J155" s="34"/>
      <c r="K155" s="33">
        <f t="shared" si="29"/>
        <v>2.5</v>
      </c>
      <c r="L155" s="33">
        <f t="shared" si="30"/>
        <v>2.5</v>
      </c>
      <c r="M155" s="33">
        <f t="shared" si="31"/>
        <v>0</v>
      </c>
    </row>
    <row r="156" spans="1:13" s="24" customFormat="1" ht="15.75" customHeight="1">
      <c r="A156" s="11" t="s">
        <v>130</v>
      </c>
      <c r="B156" s="28" t="s">
        <v>157</v>
      </c>
      <c r="C156" s="27" t="s">
        <v>17</v>
      </c>
      <c r="D156" s="26" t="s">
        <v>128</v>
      </c>
      <c r="E156" s="36">
        <f t="shared" si="27"/>
        <v>2.5</v>
      </c>
      <c r="F156" s="54">
        <v>2.5</v>
      </c>
      <c r="G156" s="34"/>
      <c r="H156" s="33">
        <f t="shared" si="28"/>
        <v>0</v>
      </c>
      <c r="I156" s="34"/>
      <c r="J156" s="34"/>
      <c r="K156" s="33">
        <f t="shared" si="29"/>
        <v>2.5</v>
      </c>
      <c r="L156" s="33">
        <f t="shared" si="30"/>
        <v>2.5</v>
      </c>
      <c r="M156" s="33">
        <f t="shared" si="31"/>
        <v>0</v>
      </c>
    </row>
    <row r="157" spans="1:13" s="37" customFormat="1" ht="38.25">
      <c r="A157" s="108" t="s">
        <v>156</v>
      </c>
      <c r="B157" s="101" t="s">
        <v>155</v>
      </c>
      <c r="C157" s="43"/>
      <c r="D157" s="42"/>
      <c r="E157" s="41">
        <f t="shared" si="27"/>
        <v>2473.4</v>
      </c>
      <c r="F157" s="40">
        <f>F158+F161+F167+F170+F173</f>
        <v>2073.4</v>
      </c>
      <c r="G157" s="40">
        <f>G158+G161+G167+G170+G173</f>
        <v>400</v>
      </c>
      <c r="H157" s="38">
        <f t="shared" si="28"/>
        <v>100</v>
      </c>
      <c r="I157" s="40">
        <f>I158+I161+I167+I170+I173</f>
        <v>100</v>
      </c>
      <c r="J157" s="40">
        <f>J158+J161+J167+J170+J173</f>
        <v>0</v>
      </c>
      <c r="K157" s="72">
        <f t="shared" si="29"/>
        <v>2573.4</v>
      </c>
      <c r="L157" s="72">
        <f t="shared" si="30"/>
        <v>2173.4</v>
      </c>
      <c r="M157" s="38">
        <f t="shared" si="31"/>
        <v>400</v>
      </c>
    </row>
    <row r="158" spans="1:13" s="24" customFormat="1" ht="76.5">
      <c r="A158" s="11" t="s">
        <v>154</v>
      </c>
      <c r="B158" s="100" t="s">
        <v>145</v>
      </c>
      <c r="C158" s="27"/>
      <c r="D158" s="26"/>
      <c r="E158" s="62">
        <f t="shared" si="27"/>
        <v>41</v>
      </c>
      <c r="F158" s="54">
        <f>F159</f>
        <v>41</v>
      </c>
      <c r="G158" s="34"/>
      <c r="H158" s="33">
        <f t="shared" si="28"/>
        <v>0</v>
      </c>
      <c r="I158" s="34"/>
      <c r="J158" s="34"/>
      <c r="K158" s="33">
        <f t="shared" si="29"/>
        <v>41</v>
      </c>
      <c r="L158" s="33">
        <f t="shared" si="30"/>
        <v>41</v>
      </c>
      <c r="M158" s="33">
        <f t="shared" si="31"/>
        <v>0</v>
      </c>
    </row>
    <row r="159" spans="1:13" s="24" customFormat="1" ht="25.5">
      <c r="A159" s="11" t="s">
        <v>32</v>
      </c>
      <c r="B159" s="100" t="s">
        <v>145</v>
      </c>
      <c r="C159" s="27" t="s">
        <v>17</v>
      </c>
      <c r="D159" s="26"/>
      <c r="E159" s="36">
        <f t="shared" si="27"/>
        <v>41</v>
      </c>
      <c r="F159" s="54">
        <f>F160</f>
        <v>41</v>
      </c>
      <c r="G159" s="34"/>
      <c r="H159" s="33">
        <f t="shared" si="28"/>
        <v>0</v>
      </c>
      <c r="I159" s="34"/>
      <c r="J159" s="34"/>
      <c r="K159" s="33">
        <f t="shared" si="29"/>
        <v>41</v>
      </c>
      <c r="L159" s="33">
        <f t="shared" si="30"/>
        <v>41</v>
      </c>
      <c r="M159" s="33">
        <f t="shared" si="31"/>
        <v>0</v>
      </c>
    </row>
    <row r="160" spans="1:13" s="24" customFormat="1" ht="14.25" customHeight="1">
      <c r="A160" s="11" t="s">
        <v>130</v>
      </c>
      <c r="B160" s="100" t="s">
        <v>145</v>
      </c>
      <c r="C160" s="27" t="s">
        <v>17</v>
      </c>
      <c r="D160" s="26" t="s">
        <v>128</v>
      </c>
      <c r="E160" s="36">
        <f t="shared" si="27"/>
        <v>41</v>
      </c>
      <c r="F160" s="54">
        <v>41</v>
      </c>
      <c r="G160" s="34"/>
      <c r="H160" s="33">
        <f t="shared" si="28"/>
        <v>0</v>
      </c>
      <c r="I160" s="34"/>
      <c r="J160" s="34"/>
      <c r="K160" s="61">
        <f t="shared" si="29"/>
        <v>41</v>
      </c>
      <c r="L160" s="61">
        <f t="shared" si="30"/>
        <v>41</v>
      </c>
      <c r="M160" s="33">
        <f t="shared" si="31"/>
        <v>0</v>
      </c>
    </row>
    <row r="161" spans="1:13" s="24" customFormat="1" ht="76.5">
      <c r="A161" s="107" t="s">
        <v>153</v>
      </c>
      <c r="B161" s="100" t="s">
        <v>151</v>
      </c>
      <c r="C161" s="63"/>
      <c r="D161" s="32"/>
      <c r="E161" s="62">
        <f t="shared" si="27"/>
        <v>1630.9</v>
      </c>
      <c r="F161" s="54">
        <f>F162</f>
        <v>1630.9</v>
      </c>
      <c r="G161" s="34"/>
      <c r="H161" s="33">
        <f t="shared" si="28"/>
        <v>0</v>
      </c>
      <c r="I161" s="34"/>
      <c r="J161" s="34"/>
      <c r="K161" s="33">
        <f t="shared" si="29"/>
        <v>1630.9</v>
      </c>
      <c r="L161" s="33">
        <f t="shared" si="30"/>
        <v>1630.9</v>
      </c>
      <c r="M161" s="33">
        <f t="shared" si="31"/>
        <v>0</v>
      </c>
    </row>
    <row r="162" spans="1:13" s="24" customFormat="1" ht="39">
      <c r="A162" s="70" t="s">
        <v>152</v>
      </c>
      <c r="B162" s="100" t="s">
        <v>151</v>
      </c>
      <c r="C162" s="27" t="s">
        <v>137</v>
      </c>
      <c r="D162" s="26"/>
      <c r="E162" s="36">
        <f t="shared" si="27"/>
        <v>1630.9</v>
      </c>
      <c r="F162" s="54">
        <f>F163</f>
        <v>1630.9</v>
      </c>
      <c r="G162" s="34"/>
      <c r="H162" s="33">
        <f t="shared" si="28"/>
        <v>0</v>
      </c>
      <c r="I162" s="34"/>
      <c r="J162" s="34"/>
      <c r="K162" s="33">
        <f t="shared" si="29"/>
        <v>1630.9</v>
      </c>
      <c r="L162" s="33">
        <f t="shared" si="30"/>
        <v>1630.9</v>
      </c>
      <c r="M162" s="33">
        <f t="shared" si="31"/>
        <v>0</v>
      </c>
    </row>
    <row r="163" spans="1:13" s="24" customFormat="1" ht="14.25" customHeight="1">
      <c r="A163" s="107" t="s">
        <v>149</v>
      </c>
      <c r="B163" s="100" t="s">
        <v>151</v>
      </c>
      <c r="C163" s="27" t="s">
        <v>137</v>
      </c>
      <c r="D163" s="26" t="s">
        <v>147</v>
      </c>
      <c r="E163" s="36">
        <f t="shared" si="27"/>
        <v>1630.9</v>
      </c>
      <c r="F163" s="54">
        <v>1630.9</v>
      </c>
      <c r="G163" s="34"/>
      <c r="H163" s="33">
        <f t="shared" si="28"/>
        <v>0</v>
      </c>
      <c r="I163" s="34"/>
      <c r="J163" s="34"/>
      <c r="K163" s="33">
        <f t="shared" si="29"/>
        <v>1630.9</v>
      </c>
      <c r="L163" s="33">
        <f t="shared" si="30"/>
        <v>1630.9</v>
      </c>
      <c r="M163" s="33">
        <f t="shared" si="31"/>
        <v>0</v>
      </c>
    </row>
    <row r="164" spans="1:13" s="24" customFormat="1" ht="14.25" hidden="1" customHeight="1">
      <c r="A164" s="98" t="s">
        <v>150</v>
      </c>
      <c r="B164" s="100" t="s">
        <v>148</v>
      </c>
      <c r="C164" s="27"/>
      <c r="D164" s="26"/>
      <c r="E164" s="36"/>
      <c r="F164" s="54"/>
      <c r="G164" s="34"/>
      <c r="H164" s="33">
        <f t="shared" si="28"/>
        <v>0</v>
      </c>
      <c r="I164" s="54">
        <f>I165</f>
        <v>0</v>
      </c>
      <c r="J164" s="54">
        <f>J165</f>
        <v>0</v>
      </c>
      <c r="K164" s="33">
        <f t="shared" si="29"/>
        <v>0</v>
      </c>
      <c r="L164" s="33">
        <f t="shared" si="30"/>
        <v>0</v>
      </c>
      <c r="M164" s="33">
        <f t="shared" si="31"/>
        <v>0</v>
      </c>
    </row>
    <row r="165" spans="1:13" s="24" customFormat="1" ht="14.25" hidden="1" customHeight="1">
      <c r="A165" s="93" t="s">
        <v>6</v>
      </c>
      <c r="B165" s="100" t="s">
        <v>148</v>
      </c>
      <c r="C165" s="27" t="s">
        <v>5</v>
      </c>
      <c r="D165" s="26"/>
      <c r="E165" s="36"/>
      <c r="F165" s="54"/>
      <c r="G165" s="34"/>
      <c r="H165" s="33">
        <f t="shared" si="28"/>
        <v>0</v>
      </c>
      <c r="I165" s="54">
        <f>I166</f>
        <v>0</v>
      </c>
      <c r="J165" s="34"/>
      <c r="K165" s="33">
        <f t="shared" si="29"/>
        <v>0</v>
      </c>
      <c r="L165" s="33">
        <f t="shared" si="30"/>
        <v>0</v>
      </c>
      <c r="M165" s="33">
        <f t="shared" si="31"/>
        <v>0</v>
      </c>
    </row>
    <row r="166" spans="1:13" s="24" customFormat="1" ht="14.25" hidden="1" customHeight="1">
      <c r="A166" s="107" t="s">
        <v>149</v>
      </c>
      <c r="B166" s="100" t="s">
        <v>148</v>
      </c>
      <c r="C166" s="27" t="s">
        <v>5</v>
      </c>
      <c r="D166" s="26" t="s">
        <v>147</v>
      </c>
      <c r="E166" s="36"/>
      <c r="F166" s="54"/>
      <c r="G166" s="34"/>
      <c r="H166" s="33">
        <f t="shared" si="28"/>
        <v>0</v>
      </c>
      <c r="I166" s="35"/>
      <c r="J166" s="34"/>
      <c r="K166" s="33">
        <f t="shared" si="29"/>
        <v>0</v>
      </c>
      <c r="L166" s="33">
        <f t="shared" si="30"/>
        <v>0</v>
      </c>
      <c r="M166" s="33">
        <f t="shared" si="31"/>
        <v>0</v>
      </c>
    </row>
    <row r="167" spans="1:13" s="24" customFormat="1" ht="76.5">
      <c r="A167" s="11" t="s">
        <v>146</v>
      </c>
      <c r="B167" s="100" t="s">
        <v>145</v>
      </c>
      <c r="C167" s="27"/>
      <c r="D167" s="26"/>
      <c r="E167" s="62">
        <f t="shared" ref="E167:E178" si="32">F167+G167</f>
        <v>57</v>
      </c>
      <c r="F167" s="54">
        <f>F168</f>
        <v>57</v>
      </c>
      <c r="G167" s="34"/>
      <c r="H167" s="33">
        <f t="shared" si="28"/>
        <v>0</v>
      </c>
      <c r="I167" s="34"/>
      <c r="J167" s="34"/>
      <c r="K167" s="33">
        <f t="shared" si="29"/>
        <v>57</v>
      </c>
      <c r="L167" s="33">
        <f t="shared" si="30"/>
        <v>57</v>
      </c>
      <c r="M167" s="33">
        <f t="shared" si="31"/>
        <v>0</v>
      </c>
    </row>
    <row r="168" spans="1:13" s="24" customFormat="1" ht="25.5">
      <c r="A168" s="11" t="s">
        <v>32</v>
      </c>
      <c r="B168" s="100" t="s">
        <v>145</v>
      </c>
      <c r="C168" s="27" t="s">
        <v>17</v>
      </c>
      <c r="D168" s="26"/>
      <c r="E168" s="36">
        <f t="shared" si="32"/>
        <v>57</v>
      </c>
      <c r="F168" s="54">
        <f>F169</f>
        <v>57</v>
      </c>
      <c r="G168" s="34"/>
      <c r="H168" s="33">
        <f t="shared" si="28"/>
        <v>0</v>
      </c>
      <c r="I168" s="34"/>
      <c r="J168" s="34"/>
      <c r="K168" s="33">
        <f t="shared" si="29"/>
        <v>57</v>
      </c>
      <c r="L168" s="33">
        <f t="shared" si="30"/>
        <v>57</v>
      </c>
      <c r="M168" s="33">
        <f t="shared" si="31"/>
        <v>0</v>
      </c>
    </row>
    <row r="169" spans="1:13" s="24" customFormat="1" ht="14.25" customHeight="1">
      <c r="A169" s="11" t="s">
        <v>31</v>
      </c>
      <c r="B169" s="100" t="s">
        <v>145</v>
      </c>
      <c r="C169" s="27" t="s">
        <v>17</v>
      </c>
      <c r="D169" s="26" t="s">
        <v>28</v>
      </c>
      <c r="E169" s="36">
        <f t="shared" si="32"/>
        <v>57</v>
      </c>
      <c r="F169" s="35">
        <v>57</v>
      </c>
      <c r="G169" s="5"/>
      <c r="H169" s="33">
        <f t="shared" si="28"/>
        <v>0</v>
      </c>
      <c r="I169" s="34"/>
      <c r="J169" s="34"/>
      <c r="K169" s="33">
        <f t="shared" si="29"/>
        <v>57</v>
      </c>
      <c r="L169" s="33">
        <f t="shared" si="30"/>
        <v>57</v>
      </c>
      <c r="M169" s="33">
        <f t="shared" si="31"/>
        <v>0</v>
      </c>
    </row>
    <row r="170" spans="1:13" s="24" customFormat="1" ht="108" customHeight="1">
      <c r="A170" s="11" t="s">
        <v>144</v>
      </c>
      <c r="B170" s="100" t="s">
        <v>142</v>
      </c>
      <c r="C170" s="27"/>
      <c r="D170" s="26"/>
      <c r="E170" s="62">
        <f t="shared" si="32"/>
        <v>326</v>
      </c>
      <c r="F170" s="54">
        <f>F171</f>
        <v>326</v>
      </c>
      <c r="G170" s="34"/>
      <c r="H170" s="33">
        <f t="shared" si="28"/>
        <v>0</v>
      </c>
      <c r="I170" s="34"/>
      <c r="J170" s="34"/>
      <c r="K170" s="33">
        <f t="shared" si="29"/>
        <v>326</v>
      </c>
      <c r="L170" s="33">
        <f t="shared" si="30"/>
        <v>326</v>
      </c>
      <c r="M170" s="33">
        <f t="shared" si="31"/>
        <v>0</v>
      </c>
    </row>
    <row r="171" spans="1:13" s="24" customFormat="1" ht="14.25" customHeight="1">
      <c r="A171" s="11" t="s">
        <v>26</v>
      </c>
      <c r="B171" s="100" t="s">
        <v>142</v>
      </c>
      <c r="C171" s="27" t="s">
        <v>23</v>
      </c>
      <c r="D171" s="26"/>
      <c r="E171" s="36">
        <f t="shared" si="32"/>
        <v>326</v>
      </c>
      <c r="F171" s="35">
        <f>F172</f>
        <v>326</v>
      </c>
      <c r="G171" s="34"/>
      <c r="H171" s="33">
        <f t="shared" si="28"/>
        <v>0</v>
      </c>
      <c r="I171" s="34"/>
      <c r="J171" s="34"/>
      <c r="K171" s="33">
        <f t="shared" si="29"/>
        <v>326</v>
      </c>
      <c r="L171" s="33">
        <f t="shared" si="30"/>
        <v>326</v>
      </c>
      <c r="M171" s="33">
        <f t="shared" si="31"/>
        <v>0</v>
      </c>
    </row>
    <row r="172" spans="1:13" s="24" customFormat="1" ht="14.25" customHeight="1">
      <c r="A172" s="11" t="s">
        <v>143</v>
      </c>
      <c r="B172" s="100" t="s">
        <v>142</v>
      </c>
      <c r="C172" s="27" t="s">
        <v>23</v>
      </c>
      <c r="D172" s="26" t="s">
        <v>22</v>
      </c>
      <c r="E172" s="36">
        <f t="shared" si="32"/>
        <v>326</v>
      </c>
      <c r="F172" s="35">
        <v>326</v>
      </c>
      <c r="G172" s="5"/>
      <c r="H172" s="33">
        <f t="shared" si="28"/>
        <v>0</v>
      </c>
      <c r="I172" s="34"/>
      <c r="J172" s="34"/>
      <c r="K172" s="33">
        <f t="shared" si="29"/>
        <v>326</v>
      </c>
      <c r="L172" s="33">
        <f t="shared" si="30"/>
        <v>326</v>
      </c>
      <c r="M172" s="33">
        <f t="shared" si="31"/>
        <v>0</v>
      </c>
    </row>
    <row r="173" spans="1:13" s="24" customFormat="1" ht="30.75" customHeight="1">
      <c r="A173" s="106" t="s">
        <v>141</v>
      </c>
      <c r="B173" s="105" t="s">
        <v>140</v>
      </c>
      <c r="C173" s="63"/>
      <c r="D173" s="32"/>
      <c r="E173" s="104">
        <f t="shared" si="32"/>
        <v>418.5</v>
      </c>
      <c r="F173" s="54">
        <f>F174+F176</f>
        <v>18.5</v>
      </c>
      <c r="G173" s="54">
        <f>G174+G176</f>
        <v>400</v>
      </c>
      <c r="H173" s="61">
        <f t="shared" si="28"/>
        <v>100</v>
      </c>
      <c r="I173" s="54">
        <f>I174+I176</f>
        <v>100</v>
      </c>
      <c r="J173" s="54">
        <f>J174+J176</f>
        <v>0</v>
      </c>
      <c r="K173" s="61">
        <f t="shared" si="29"/>
        <v>518.5</v>
      </c>
      <c r="L173" s="61">
        <f t="shared" si="30"/>
        <v>118.5</v>
      </c>
      <c r="M173" s="61">
        <f t="shared" si="31"/>
        <v>400</v>
      </c>
    </row>
    <row r="174" spans="1:13" s="24" customFormat="1" ht="54.75" customHeight="1">
      <c r="A174" s="9" t="s">
        <v>36</v>
      </c>
      <c r="B174" s="10" t="s">
        <v>138</v>
      </c>
      <c r="C174" s="27"/>
      <c r="D174" s="26"/>
      <c r="E174" s="91">
        <f t="shared" si="32"/>
        <v>400</v>
      </c>
      <c r="F174" s="54">
        <f>F175</f>
        <v>0</v>
      </c>
      <c r="G174" s="54">
        <f>G175</f>
        <v>400</v>
      </c>
      <c r="H174" s="33"/>
      <c r="I174" s="33">
        <f>I175</f>
        <v>0</v>
      </c>
      <c r="J174" s="33">
        <f>J175</f>
        <v>0</v>
      </c>
      <c r="K174" s="33">
        <f t="shared" si="29"/>
        <v>400</v>
      </c>
      <c r="L174" s="33">
        <f t="shared" si="30"/>
        <v>0</v>
      </c>
      <c r="M174" s="33">
        <f t="shared" si="31"/>
        <v>400</v>
      </c>
    </row>
    <row r="175" spans="1:13" s="24" customFormat="1" ht="39">
      <c r="A175" s="99" t="s">
        <v>139</v>
      </c>
      <c r="B175" s="10" t="s">
        <v>138</v>
      </c>
      <c r="C175" s="27" t="s">
        <v>137</v>
      </c>
      <c r="D175" s="26"/>
      <c r="E175" s="36">
        <f t="shared" si="32"/>
        <v>400</v>
      </c>
      <c r="F175" s="54"/>
      <c r="G175" s="54">
        <v>400</v>
      </c>
      <c r="H175" s="33">
        <f>I175+J175</f>
        <v>0</v>
      </c>
      <c r="I175" s="34"/>
      <c r="J175" s="103"/>
      <c r="K175" s="33">
        <f t="shared" si="29"/>
        <v>400</v>
      </c>
      <c r="L175" s="33">
        <f t="shared" si="30"/>
        <v>0</v>
      </c>
      <c r="M175" s="33">
        <f t="shared" si="31"/>
        <v>400</v>
      </c>
    </row>
    <row r="176" spans="1:13" s="24" customFormat="1" ht="14.25" customHeight="1">
      <c r="A176" s="11" t="s">
        <v>136</v>
      </c>
      <c r="B176" s="10" t="s">
        <v>135</v>
      </c>
      <c r="C176" s="27"/>
      <c r="D176" s="26"/>
      <c r="E176" s="36">
        <f t="shared" si="32"/>
        <v>18.5</v>
      </c>
      <c r="F176" s="54">
        <f>F177</f>
        <v>18.5</v>
      </c>
      <c r="G176" s="34"/>
      <c r="H176" s="33">
        <f>H177</f>
        <v>100</v>
      </c>
      <c r="I176" s="33">
        <f>I177</f>
        <v>100</v>
      </c>
      <c r="J176" s="34"/>
      <c r="K176" s="33">
        <f t="shared" si="29"/>
        <v>118.5</v>
      </c>
      <c r="L176" s="33">
        <f t="shared" si="30"/>
        <v>118.5</v>
      </c>
      <c r="M176" s="33">
        <f t="shared" si="31"/>
        <v>0</v>
      </c>
    </row>
    <row r="177" spans="1:13" s="24" customFormat="1" ht="14.25" customHeight="1">
      <c r="A177" s="11" t="s">
        <v>20</v>
      </c>
      <c r="B177" s="10" t="s">
        <v>135</v>
      </c>
      <c r="C177" s="27" t="s">
        <v>17</v>
      </c>
      <c r="D177" s="26"/>
      <c r="E177" s="36">
        <f t="shared" si="32"/>
        <v>18.5</v>
      </c>
      <c r="F177" s="54">
        <v>18.5</v>
      </c>
      <c r="G177" s="34"/>
      <c r="H177" s="33">
        <f t="shared" ref="H177:H208" si="33">I177+J177</f>
        <v>100</v>
      </c>
      <c r="I177" s="102">
        <v>100</v>
      </c>
      <c r="J177" s="34"/>
      <c r="K177" s="33">
        <f t="shared" si="29"/>
        <v>118.5</v>
      </c>
      <c r="L177" s="33">
        <f t="shared" si="30"/>
        <v>118.5</v>
      </c>
      <c r="M177" s="33">
        <f t="shared" si="31"/>
        <v>0</v>
      </c>
    </row>
    <row r="178" spans="1:13" s="37" customFormat="1" ht="89.25">
      <c r="A178" s="50" t="s">
        <v>134</v>
      </c>
      <c r="B178" s="101" t="s">
        <v>133</v>
      </c>
      <c r="C178" s="43"/>
      <c r="D178" s="42"/>
      <c r="E178" s="41">
        <f t="shared" si="32"/>
        <v>193.6</v>
      </c>
      <c r="F178" s="40">
        <f>F180+F182+F187</f>
        <v>193.6</v>
      </c>
      <c r="G178" s="40">
        <f>G180+G182</f>
        <v>0</v>
      </c>
      <c r="H178" s="38">
        <f t="shared" si="33"/>
        <v>0</v>
      </c>
      <c r="I178" s="40">
        <f>I179+I182</f>
        <v>0</v>
      </c>
      <c r="J178" s="39"/>
      <c r="K178" s="72">
        <f t="shared" si="29"/>
        <v>193.6</v>
      </c>
      <c r="L178" s="72">
        <f t="shared" si="30"/>
        <v>193.6</v>
      </c>
      <c r="M178" s="72">
        <f t="shared" si="31"/>
        <v>0</v>
      </c>
    </row>
    <row r="179" spans="1:13" s="24" customFormat="1" ht="51">
      <c r="A179" s="60" t="s">
        <v>132</v>
      </c>
      <c r="B179" s="100" t="s">
        <v>129</v>
      </c>
      <c r="C179" s="63"/>
      <c r="D179" s="32"/>
      <c r="E179" s="62">
        <f>E180</f>
        <v>82.6</v>
      </c>
      <c r="F179" s="54">
        <f>F180</f>
        <v>82.6</v>
      </c>
      <c r="G179" s="34"/>
      <c r="H179" s="33">
        <f t="shared" si="33"/>
        <v>0</v>
      </c>
      <c r="I179" s="34"/>
      <c r="J179" s="34"/>
      <c r="K179" s="33">
        <f t="shared" si="29"/>
        <v>82.6</v>
      </c>
      <c r="L179" s="33">
        <f t="shared" si="30"/>
        <v>82.6</v>
      </c>
      <c r="M179" s="33">
        <f t="shared" si="31"/>
        <v>0</v>
      </c>
    </row>
    <row r="180" spans="1:13" s="24" customFormat="1" ht="25.5">
      <c r="A180" s="11" t="s">
        <v>20</v>
      </c>
      <c r="B180" s="100" t="s">
        <v>129</v>
      </c>
      <c r="C180" s="27" t="s">
        <v>131</v>
      </c>
      <c r="D180" s="26"/>
      <c r="E180" s="36">
        <f>F180+G180</f>
        <v>82.6</v>
      </c>
      <c r="F180" s="54">
        <f>F181</f>
        <v>82.6</v>
      </c>
      <c r="G180" s="34"/>
      <c r="H180" s="33">
        <f t="shared" si="33"/>
        <v>0</v>
      </c>
      <c r="I180" s="34"/>
      <c r="J180" s="34"/>
      <c r="K180" s="33">
        <f t="shared" si="29"/>
        <v>82.6</v>
      </c>
      <c r="L180" s="33">
        <f t="shared" si="30"/>
        <v>82.6</v>
      </c>
      <c r="M180" s="33">
        <f t="shared" si="31"/>
        <v>0</v>
      </c>
    </row>
    <row r="181" spans="1:13" s="24" customFormat="1" ht="15">
      <c r="A181" s="11" t="s">
        <v>130</v>
      </c>
      <c r="B181" s="100" t="s">
        <v>129</v>
      </c>
      <c r="C181" s="27" t="s">
        <v>17</v>
      </c>
      <c r="D181" s="26" t="s">
        <v>128</v>
      </c>
      <c r="E181" s="36">
        <f>F181+G181</f>
        <v>82.6</v>
      </c>
      <c r="F181" s="54">
        <v>82.6</v>
      </c>
      <c r="G181" s="34"/>
      <c r="H181" s="33">
        <f t="shared" si="33"/>
        <v>0</v>
      </c>
      <c r="I181" s="34"/>
      <c r="J181" s="34"/>
      <c r="K181" s="33">
        <f t="shared" si="29"/>
        <v>82.6</v>
      </c>
      <c r="L181" s="33">
        <f t="shared" si="30"/>
        <v>82.6</v>
      </c>
      <c r="M181" s="33">
        <f t="shared" si="31"/>
        <v>0</v>
      </c>
    </row>
    <row r="182" spans="1:13" s="24" customFormat="1" ht="128.25">
      <c r="A182" s="99" t="s">
        <v>127</v>
      </c>
      <c r="B182" s="97" t="s">
        <v>126</v>
      </c>
      <c r="C182" s="27"/>
      <c r="D182" s="26"/>
      <c r="E182" s="36">
        <f>F182+G182</f>
        <v>107</v>
      </c>
      <c r="F182" s="54">
        <f>F183+F185</f>
        <v>107</v>
      </c>
      <c r="G182" s="34"/>
      <c r="H182" s="33">
        <f t="shared" si="33"/>
        <v>0</v>
      </c>
      <c r="I182" s="35">
        <f>I183+I185</f>
        <v>0</v>
      </c>
      <c r="J182" s="34"/>
      <c r="K182" s="33">
        <f t="shared" si="29"/>
        <v>107</v>
      </c>
      <c r="L182" s="33">
        <f t="shared" si="30"/>
        <v>107</v>
      </c>
      <c r="M182" s="33">
        <f t="shared" si="31"/>
        <v>0</v>
      </c>
    </row>
    <row r="183" spans="1:13" s="24" customFormat="1" ht="25.5">
      <c r="A183" s="11" t="s">
        <v>20</v>
      </c>
      <c r="B183" s="97" t="s">
        <v>126</v>
      </c>
      <c r="C183" s="27" t="s">
        <v>17</v>
      </c>
      <c r="D183" s="26"/>
      <c r="E183" s="36">
        <f>F183+G183</f>
        <v>0</v>
      </c>
      <c r="F183" s="35">
        <f>F184</f>
        <v>0</v>
      </c>
      <c r="G183" s="5"/>
      <c r="H183" s="33">
        <f t="shared" si="33"/>
        <v>0</v>
      </c>
      <c r="I183" s="5">
        <f>I184</f>
        <v>0</v>
      </c>
      <c r="J183" s="34"/>
      <c r="K183" s="33">
        <f t="shared" si="29"/>
        <v>0</v>
      </c>
      <c r="L183" s="33">
        <f t="shared" si="30"/>
        <v>0</v>
      </c>
      <c r="M183" s="33">
        <f t="shared" si="31"/>
        <v>0</v>
      </c>
    </row>
    <row r="184" spans="1:13" s="24" customFormat="1" ht="15">
      <c r="A184" s="11" t="s">
        <v>124</v>
      </c>
      <c r="B184" s="97" t="s">
        <v>126</v>
      </c>
      <c r="C184" s="27" t="s">
        <v>17</v>
      </c>
      <c r="D184" s="26" t="s">
        <v>122</v>
      </c>
      <c r="E184" s="36">
        <f>F184+G184</f>
        <v>0</v>
      </c>
      <c r="F184" s="35"/>
      <c r="G184" s="5"/>
      <c r="H184" s="33">
        <f t="shared" si="33"/>
        <v>0</v>
      </c>
      <c r="I184" s="35"/>
      <c r="J184" s="34"/>
      <c r="K184" s="33">
        <f t="shared" si="29"/>
        <v>0</v>
      </c>
      <c r="L184" s="33">
        <f t="shared" si="30"/>
        <v>0</v>
      </c>
      <c r="M184" s="33">
        <f t="shared" si="31"/>
        <v>0</v>
      </c>
    </row>
    <row r="185" spans="1:13" s="24" customFormat="1" ht="15">
      <c r="A185" s="11" t="s">
        <v>6</v>
      </c>
      <c r="B185" s="97" t="s">
        <v>126</v>
      </c>
      <c r="C185" s="27" t="s">
        <v>5</v>
      </c>
      <c r="D185" s="26"/>
      <c r="E185" s="36">
        <f>E186</f>
        <v>107</v>
      </c>
      <c r="F185" s="35">
        <f>F186</f>
        <v>107</v>
      </c>
      <c r="G185" s="5"/>
      <c r="H185" s="33">
        <f t="shared" si="33"/>
        <v>0</v>
      </c>
      <c r="I185" s="35">
        <f>I186</f>
        <v>0</v>
      </c>
      <c r="J185" s="54">
        <f>J186</f>
        <v>0</v>
      </c>
      <c r="K185" s="33">
        <f t="shared" si="29"/>
        <v>107</v>
      </c>
      <c r="L185" s="33">
        <f t="shared" si="30"/>
        <v>107</v>
      </c>
      <c r="M185" s="33">
        <f t="shared" si="31"/>
        <v>0</v>
      </c>
    </row>
    <row r="186" spans="1:13" s="24" customFormat="1" ht="15">
      <c r="A186" s="11" t="s">
        <v>124</v>
      </c>
      <c r="B186" s="97" t="s">
        <v>126</v>
      </c>
      <c r="C186" s="27" t="s">
        <v>5</v>
      </c>
      <c r="D186" s="26" t="s">
        <v>122</v>
      </c>
      <c r="E186" s="36">
        <f t="shared" ref="E186:E195" si="34">F186+G186</f>
        <v>107</v>
      </c>
      <c r="F186" s="35">
        <v>107</v>
      </c>
      <c r="G186" s="5"/>
      <c r="H186" s="33">
        <f t="shared" si="33"/>
        <v>0</v>
      </c>
      <c r="I186" s="35"/>
      <c r="J186" s="34"/>
      <c r="K186" s="33">
        <f t="shared" si="29"/>
        <v>107</v>
      </c>
      <c r="L186" s="33">
        <f t="shared" si="30"/>
        <v>107</v>
      </c>
      <c r="M186" s="33">
        <f t="shared" si="31"/>
        <v>0</v>
      </c>
    </row>
    <row r="187" spans="1:13" s="24" customFormat="1" ht="51.75" customHeight="1">
      <c r="A187" s="98" t="s">
        <v>125</v>
      </c>
      <c r="B187" s="97" t="s">
        <v>123</v>
      </c>
      <c r="C187" s="27"/>
      <c r="D187" s="26"/>
      <c r="E187" s="62">
        <f t="shared" si="34"/>
        <v>4</v>
      </c>
      <c r="F187" s="54">
        <f>F188</f>
        <v>4</v>
      </c>
      <c r="G187" s="34"/>
      <c r="H187" s="61">
        <f t="shared" si="33"/>
        <v>0</v>
      </c>
      <c r="I187" s="54">
        <f>I188</f>
        <v>0</v>
      </c>
      <c r="J187" s="34"/>
      <c r="K187" s="61">
        <f t="shared" si="29"/>
        <v>4</v>
      </c>
      <c r="L187" s="61">
        <f t="shared" si="30"/>
        <v>4</v>
      </c>
      <c r="M187" s="61">
        <f t="shared" si="31"/>
        <v>0</v>
      </c>
    </row>
    <row r="188" spans="1:13" s="24" customFormat="1" ht="15">
      <c r="A188" s="11" t="s">
        <v>6</v>
      </c>
      <c r="B188" s="97" t="s">
        <v>123</v>
      </c>
      <c r="C188" s="27" t="s">
        <v>5</v>
      </c>
      <c r="D188" s="26"/>
      <c r="E188" s="36">
        <f t="shared" si="34"/>
        <v>4</v>
      </c>
      <c r="F188" s="35">
        <f>F189</f>
        <v>4</v>
      </c>
      <c r="G188" s="5"/>
      <c r="H188" s="33">
        <f t="shared" si="33"/>
        <v>0</v>
      </c>
      <c r="I188" s="35">
        <f>I189</f>
        <v>0</v>
      </c>
      <c r="J188" s="34"/>
      <c r="K188" s="33">
        <f t="shared" si="29"/>
        <v>4</v>
      </c>
      <c r="L188" s="33">
        <f t="shared" si="30"/>
        <v>4</v>
      </c>
      <c r="M188" s="33">
        <f t="shared" si="31"/>
        <v>0</v>
      </c>
    </row>
    <row r="189" spans="1:13" s="24" customFormat="1" ht="15">
      <c r="A189" s="11" t="s">
        <v>124</v>
      </c>
      <c r="B189" s="97" t="s">
        <v>123</v>
      </c>
      <c r="C189" s="27" t="s">
        <v>5</v>
      </c>
      <c r="D189" s="26" t="s">
        <v>122</v>
      </c>
      <c r="E189" s="36">
        <f t="shared" si="34"/>
        <v>4</v>
      </c>
      <c r="F189" s="35">
        <v>4</v>
      </c>
      <c r="G189" s="5"/>
      <c r="H189" s="33">
        <f t="shared" si="33"/>
        <v>0</v>
      </c>
      <c r="I189" s="35"/>
      <c r="J189" s="34"/>
      <c r="K189" s="33">
        <f t="shared" si="29"/>
        <v>4</v>
      </c>
      <c r="L189" s="33">
        <f t="shared" si="30"/>
        <v>4</v>
      </c>
      <c r="M189" s="96">
        <f t="shared" si="31"/>
        <v>0</v>
      </c>
    </row>
    <row r="190" spans="1:13" s="95" customFormat="1" ht="51">
      <c r="A190" s="50" t="s">
        <v>121</v>
      </c>
      <c r="B190" s="49" t="s">
        <v>120</v>
      </c>
      <c r="C190" s="49"/>
      <c r="D190" s="92"/>
      <c r="E190" s="41">
        <f t="shared" si="34"/>
        <v>11457.9</v>
      </c>
      <c r="F190" s="40">
        <f>F191+F199</f>
        <v>11357.9</v>
      </c>
      <c r="G190" s="40">
        <f>G196</f>
        <v>100</v>
      </c>
      <c r="H190" s="72">
        <f t="shared" si="33"/>
        <v>0</v>
      </c>
      <c r="I190" s="39">
        <f>I193+I195+I196</f>
        <v>0</v>
      </c>
      <c r="J190" s="40">
        <f>J193+J195+J196</f>
        <v>0</v>
      </c>
      <c r="K190" s="72">
        <f>E190+H190+L196</f>
        <v>11457.9</v>
      </c>
      <c r="L190" s="72">
        <f t="shared" ref="L190:L221" si="35">F190+I190</f>
        <v>11357.9</v>
      </c>
      <c r="M190" s="72">
        <f t="shared" ref="M190:M221" si="36">G190+J190</f>
        <v>100</v>
      </c>
    </row>
    <row r="191" spans="1:13" s="90" customFormat="1" ht="76.5">
      <c r="A191" s="94" t="s">
        <v>119</v>
      </c>
      <c r="B191" s="28" t="s">
        <v>117</v>
      </c>
      <c r="C191" s="28"/>
      <c r="D191" s="89"/>
      <c r="E191" s="36">
        <f t="shared" si="34"/>
        <v>7857.9</v>
      </c>
      <c r="F191" s="35">
        <f>F192+F194</f>
        <v>7857.9</v>
      </c>
      <c r="G191" s="35">
        <f>G192+G194</f>
        <v>0</v>
      </c>
      <c r="H191" s="33">
        <f t="shared" si="33"/>
        <v>0</v>
      </c>
      <c r="I191" s="67"/>
      <c r="J191" s="67"/>
      <c r="K191" s="33">
        <f t="shared" ref="K191:K220" si="37">E191+H191</f>
        <v>7857.9</v>
      </c>
      <c r="L191" s="33">
        <f t="shared" si="35"/>
        <v>7857.9</v>
      </c>
      <c r="M191" s="33">
        <f t="shared" si="36"/>
        <v>0</v>
      </c>
    </row>
    <row r="192" spans="1:13" s="66" customFormat="1" ht="25.5" customHeight="1">
      <c r="A192" s="70" t="s">
        <v>118</v>
      </c>
      <c r="B192" s="28" t="s">
        <v>117</v>
      </c>
      <c r="C192" s="28" t="s">
        <v>17</v>
      </c>
      <c r="D192" s="89"/>
      <c r="E192" s="36">
        <f t="shared" si="34"/>
        <v>7369.2</v>
      </c>
      <c r="F192" s="35">
        <f>F193</f>
        <v>7369.2</v>
      </c>
      <c r="G192" s="67"/>
      <c r="H192" s="33">
        <f t="shared" si="33"/>
        <v>-40</v>
      </c>
      <c r="I192" s="5">
        <f>I193</f>
        <v>-40</v>
      </c>
      <c r="J192" s="67"/>
      <c r="K192" s="33">
        <f t="shared" si="37"/>
        <v>7329.2</v>
      </c>
      <c r="L192" s="33">
        <f t="shared" si="35"/>
        <v>7329.2</v>
      </c>
      <c r="M192" s="33">
        <f t="shared" si="36"/>
        <v>0</v>
      </c>
    </row>
    <row r="193" spans="1:13" ht="15.75" customHeight="1">
      <c r="A193" s="56" t="s">
        <v>111</v>
      </c>
      <c r="B193" s="28" t="s">
        <v>117</v>
      </c>
      <c r="C193" s="28" t="s">
        <v>17</v>
      </c>
      <c r="D193" s="89" t="s">
        <v>109</v>
      </c>
      <c r="E193" s="36">
        <f t="shared" si="34"/>
        <v>7369.2</v>
      </c>
      <c r="F193" s="35">
        <v>7369.2</v>
      </c>
      <c r="G193" s="5"/>
      <c r="H193" s="33">
        <f t="shared" si="33"/>
        <v>-40</v>
      </c>
      <c r="I193" s="5">
        <v>-40</v>
      </c>
      <c r="J193" s="5"/>
      <c r="K193" s="33">
        <f t="shared" si="37"/>
        <v>7329.2</v>
      </c>
      <c r="L193" s="33">
        <f t="shared" si="35"/>
        <v>7329.2</v>
      </c>
      <c r="M193" s="33">
        <f t="shared" si="36"/>
        <v>0</v>
      </c>
    </row>
    <row r="194" spans="1:13" ht="15.75" customHeight="1">
      <c r="A194" s="56" t="s">
        <v>6</v>
      </c>
      <c r="B194" s="28" t="s">
        <v>117</v>
      </c>
      <c r="C194" s="28" t="s">
        <v>5</v>
      </c>
      <c r="D194" s="89"/>
      <c r="E194" s="36">
        <f t="shared" si="34"/>
        <v>488.7</v>
      </c>
      <c r="F194" s="35">
        <f>F195</f>
        <v>488.7</v>
      </c>
      <c r="G194" s="5"/>
      <c r="H194" s="33">
        <f t="shared" si="33"/>
        <v>40</v>
      </c>
      <c r="I194" s="5">
        <f>I195</f>
        <v>40</v>
      </c>
      <c r="J194" s="5"/>
      <c r="K194" s="33">
        <f t="shared" si="37"/>
        <v>528.70000000000005</v>
      </c>
      <c r="L194" s="33">
        <f t="shared" si="35"/>
        <v>528.70000000000005</v>
      </c>
      <c r="M194" s="33">
        <f t="shared" si="36"/>
        <v>0</v>
      </c>
    </row>
    <row r="195" spans="1:13" ht="15.75" customHeight="1">
      <c r="A195" s="56" t="s">
        <v>111</v>
      </c>
      <c r="B195" s="28" t="s">
        <v>117</v>
      </c>
      <c r="C195" s="28" t="s">
        <v>5</v>
      </c>
      <c r="D195" s="89" t="s">
        <v>109</v>
      </c>
      <c r="E195" s="36">
        <f t="shared" si="34"/>
        <v>488.7</v>
      </c>
      <c r="F195" s="35">
        <v>488.7</v>
      </c>
      <c r="G195" s="5"/>
      <c r="H195" s="33">
        <f t="shared" si="33"/>
        <v>40</v>
      </c>
      <c r="I195" s="5">
        <v>40</v>
      </c>
      <c r="J195" s="5"/>
      <c r="K195" s="33">
        <f t="shared" si="37"/>
        <v>528.70000000000005</v>
      </c>
      <c r="L195" s="33">
        <f t="shared" si="35"/>
        <v>528.70000000000005</v>
      </c>
      <c r="M195" s="33">
        <f t="shared" si="36"/>
        <v>0</v>
      </c>
    </row>
    <row r="196" spans="1:13" ht="54.75" customHeight="1">
      <c r="A196" s="9" t="s">
        <v>116</v>
      </c>
      <c r="B196" s="28" t="s">
        <v>115</v>
      </c>
      <c r="C196" s="28"/>
      <c r="D196" s="89"/>
      <c r="E196" s="36">
        <f t="shared" ref="E196:G197" si="38">E197</f>
        <v>100</v>
      </c>
      <c r="F196" s="35">
        <f t="shared" si="38"/>
        <v>0</v>
      </c>
      <c r="G196" s="5">
        <f t="shared" si="38"/>
        <v>100</v>
      </c>
      <c r="H196" s="33">
        <f t="shared" si="33"/>
        <v>0</v>
      </c>
      <c r="I196" s="5">
        <f>I197</f>
        <v>0</v>
      </c>
      <c r="J196" s="35">
        <f>J197</f>
        <v>0</v>
      </c>
      <c r="K196" s="33">
        <f t="shared" si="37"/>
        <v>100</v>
      </c>
      <c r="L196" s="33">
        <f t="shared" si="35"/>
        <v>0</v>
      </c>
      <c r="M196" s="33">
        <f t="shared" si="36"/>
        <v>100</v>
      </c>
    </row>
    <row r="197" spans="1:13" ht="31.5" customHeight="1">
      <c r="A197" s="93" t="s">
        <v>32</v>
      </c>
      <c r="B197" s="28" t="s">
        <v>115</v>
      </c>
      <c r="C197" s="28" t="s">
        <v>17</v>
      </c>
      <c r="D197" s="89"/>
      <c r="E197" s="36">
        <f t="shared" si="38"/>
        <v>100</v>
      </c>
      <c r="F197" s="35">
        <f t="shared" si="38"/>
        <v>0</v>
      </c>
      <c r="G197" s="35">
        <f t="shared" si="38"/>
        <v>100</v>
      </c>
      <c r="H197" s="33">
        <f t="shared" si="33"/>
        <v>0</v>
      </c>
      <c r="I197" s="5">
        <f>I198</f>
        <v>0</v>
      </c>
      <c r="J197" s="35">
        <f>J198</f>
        <v>0</v>
      </c>
      <c r="K197" s="33">
        <f t="shared" si="37"/>
        <v>100</v>
      </c>
      <c r="L197" s="33">
        <f t="shared" si="35"/>
        <v>0</v>
      </c>
      <c r="M197" s="33">
        <f t="shared" si="36"/>
        <v>100</v>
      </c>
    </row>
    <row r="198" spans="1:13" ht="15.75" customHeight="1">
      <c r="A198" s="56" t="s">
        <v>111</v>
      </c>
      <c r="B198" s="28" t="s">
        <v>115</v>
      </c>
      <c r="C198" s="28" t="s">
        <v>17</v>
      </c>
      <c r="D198" s="89" t="s">
        <v>109</v>
      </c>
      <c r="E198" s="36">
        <f t="shared" ref="E198:E229" si="39">F198+G198</f>
        <v>100</v>
      </c>
      <c r="F198" s="35"/>
      <c r="G198" s="35">
        <v>100</v>
      </c>
      <c r="H198" s="33">
        <f t="shared" si="33"/>
        <v>0</v>
      </c>
      <c r="I198" s="5"/>
      <c r="J198" s="35"/>
      <c r="K198" s="33">
        <f t="shared" si="37"/>
        <v>100</v>
      </c>
      <c r="L198" s="33">
        <f t="shared" si="35"/>
        <v>0</v>
      </c>
      <c r="M198" s="33">
        <f t="shared" si="36"/>
        <v>100</v>
      </c>
    </row>
    <row r="199" spans="1:13" ht="76.5">
      <c r="A199" s="55" t="s">
        <v>114</v>
      </c>
      <c r="B199" s="28" t="s">
        <v>113</v>
      </c>
      <c r="C199" s="28"/>
      <c r="D199" s="89"/>
      <c r="E199" s="36">
        <f t="shared" si="39"/>
        <v>3500</v>
      </c>
      <c r="F199" s="35">
        <f>F200</f>
        <v>3500</v>
      </c>
      <c r="G199" s="35">
        <f>G200</f>
        <v>0</v>
      </c>
      <c r="H199" s="33">
        <f t="shared" si="33"/>
        <v>0</v>
      </c>
      <c r="I199" s="5"/>
      <c r="J199" s="5"/>
      <c r="K199" s="33">
        <f t="shared" si="37"/>
        <v>3500</v>
      </c>
      <c r="L199" s="33">
        <f t="shared" si="35"/>
        <v>3500</v>
      </c>
      <c r="M199" s="33">
        <f t="shared" si="36"/>
        <v>0</v>
      </c>
    </row>
    <row r="200" spans="1:13" ht="25.5">
      <c r="A200" s="93" t="s">
        <v>32</v>
      </c>
      <c r="B200" s="28" t="s">
        <v>113</v>
      </c>
      <c r="C200" s="28" t="s">
        <v>17</v>
      </c>
      <c r="D200" s="89"/>
      <c r="E200" s="36">
        <f t="shared" si="39"/>
        <v>3500</v>
      </c>
      <c r="F200" s="35">
        <f>F201</f>
        <v>3500</v>
      </c>
      <c r="G200" s="35">
        <f>G201</f>
        <v>0</v>
      </c>
      <c r="H200" s="33">
        <f t="shared" si="33"/>
        <v>0</v>
      </c>
      <c r="I200" s="5"/>
      <c r="J200" s="5"/>
      <c r="K200" s="33">
        <f t="shared" si="37"/>
        <v>3500</v>
      </c>
      <c r="L200" s="33">
        <f t="shared" si="35"/>
        <v>3500</v>
      </c>
      <c r="M200" s="33">
        <f t="shared" si="36"/>
        <v>0</v>
      </c>
    </row>
    <row r="201" spans="1:13" ht="15.75" customHeight="1">
      <c r="A201" s="56" t="s">
        <v>111</v>
      </c>
      <c r="B201" s="28" t="s">
        <v>113</v>
      </c>
      <c r="C201" s="28" t="s">
        <v>17</v>
      </c>
      <c r="D201" s="89" t="s">
        <v>109</v>
      </c>
      <c r="E201" s="36">
        <f t="shared" si="39"/>
        <v>3500</v>
      </c>
      <c r="F201" s="35">
        <v>3500</v>
      </c>
      <c r="G201" s="5"/>
      <c r="H201" s="33">
        <f t="shared" si="33"/>
        <v>0</v>
      </c>
      <c r="I201" s="5"/>
      <c r="J201" s="5"/>
      <c r="K201" s="33">
        <f t="shared" si="37"/>
        <v>3500</v>
      </c>
      <c r="L201" s="33">
        <f t="shared" si="35"/>
        <v>3500</v>
      </c>
      <c r="M201" s="33">
        <f t="shared" si="36"/>
        <v>0</v>
      </c>
    </row>
    <row r="202" spans="1:13" s="86" customFormat="1" ht="76.5">
      <c r="A202" s="50" t="s">
        <v>112</v>
      </c>
      <c r="B202" s="49" t="s">
        <v>110</v>
      </c>
      <c r="C202" s="49"/>
      <c r="D202" s="92"/>
      <c r="E202" s="82">
        <f t="shared" si="39"/>
        <v>0</v>
      </c>
      <c r="F202" s="81"/>
      <c r="G202" s="87"/>
      <c r="H202" s="38">
        <f t="shared" si="33"/>
        <v>0</v>
      </c>
      <c r="I202" s="87"/>
      <c r="J202" s="87"/>
      <c r="K202" s="38">
        <f t="shared" si="37"/>
        <v>0</v>
      </c>
      <c r="L202" s="38">
        <f t="shared" si="35"/>
        <v>0</v>
      </c>
      <c r="M202" s="38">
        <f t="shared" si="36"/>
        <v>0</v>
      </c>
    </row>
    <row r="203" spans="1:13" s="90" customFormat="1" ht="25.5">
      <c r="A203" s="11" t="s">
        <v>20</v>
      </c>
      <c r="B203" s="28" t="s">
        <v>110</v>
      </c>
      <c r="C203" s="28" t="s">
        <v>17</v>
      </c>
      <c r="D203" s="89"/>
      <c r="E203" s="91">
        <f t="shared" si="39"/>
        <v>0</v>
      </c>
      <c r="F203" s="79"/>
      <c r="G203" s="67"/>
      <c r="H203" s="33">
        <f t="shared" si="33"/>
        <v>0</v>
      </c>
      <c r="I203" s="67"/>
      <c r="J203" s="67"/>
      <c r="K203" s="33">
        <f t="shared" si="37"/>
        <v>0</v>
      </c>
      <c r="L203" s="33">
        <f t="shared" si="35"/>
        <v>0</v>
      </c>
      <c r="M203" s="33">
        <f t="shared" si="36"/>
        <v>0</v>
      </c>
    </row>
    <row r="204" spans="1:13" s="88" customFormat="1" ht="15.75">
      <c r="A204" s="56" t="s">
        <v>111</v>
      </c>
      <c r="B204" s="28" t="s">
        <v>110</v>
      </c>
      <c r="C204" s="28" t="s">
        <v>17</v>
      </c>
      <c r="D204" s="89" t="s">
        <v>109</v>
      </c>
      <c r="E204" s="36">
        <f t="shared" si="39"/>
        <v>0</v>
      </c>
      <c r="F204" s="35"/>
      <c r="G204" s="5"/>
      <c r="H204" s="33">
        <f t="shared" si="33"/>
        <v>0</v>
      </c>
      <c r="I204" s="5"/>
      <c r="J204" s="5"/>
      <c r="K204" s="33">
        <f t="shared" si="37"/>
        <v>0</v>
      </c>
      <c r="L204" s="33">
        <f t="shared" si="35"/>
        <v>0</v>
      </c>
      <c r="M204" s="33">
        <f t="shared" si="36"/>
        <v>0</v>
      </c>
    </row>
    <row r="205" spans="1:13" s="86" customFormat="1" ht="37.5" customHeight="1">
      <c r="A205" s="50" t="s">
        <v>108</v>
      </c>
      <c r="B205" s="49" t="s">
        <v>105</v>
      </c>
      <c r="C205" s="43"/>
      <c r="D205" s="42"/>
      <c r="E205" s="41">
        <f t="shared" si="39"/>
        <v>26</v>
      </c>
      <c r="F205" s="40">
        <f>F206</f>
        <v>26</v>
      </c>
      <c r="G205" s="87"/>
      <c r="H205" s="38">
        <f t="shared" si="33"/>
        <v>0</v>
      </c>
      <c r="I205" s="87"/>
      <c r="J205" s="87"/>
      <c r="K205" s="38">
        <f t="shared" si="37"/>
        <v>26</v>
      </c>
      <c r="L205" s="38">
        <f t="shared" si="35"/>
        <v>26</v>
      </c>
      <c r="M205" s="38">
        <f t="shared" si="36"/>
        <v>0</v>
      </c>
    </row>
    <row r="206" spans="1:13" s="66" customFormat="1" ht="26.25" customHeight="1">
      <c r="A206" s="70" t="s">
        <v>107</v>
      </c>
      <c r="B206" s="28" t="s">
        <v>105</v>
      </c>
      <c r="C206" s="27" t="s">
        <v>17</v>
      </c>
      <c r="D206" s="32"/>
      <c r="E206" s="36">
        <f t="shared" si="39"/>
        <v>26</v>
      </c>
      <c r="F206" s="35">
        <f>F207</f>
        <v>26</v>
      </c>
      <c r="G206" s="67"/>
      <c r="H206" s="33">
        <f t="shared" si="33"/>
        <v>0</v>
      </c>
      <c r="I206" s="67"/>
      <c r="J206" s="67"/>
      <c r="K206" s="33">
        <f t="shared" si="37"/>
        <v>26</v>
      </c>
      <c r="L206" s="33">
        <f t="shared" si="35"/>
        <v>26</v>
      </c>
      <c r="M206" s="33">
        <f t="shared" si="36"/>
        <v>0</v>
      </c>
    </row>
    <row r="207" spans="1:13" ht="15" customHeight="1">
      <c r="A207" s="11" t="s">
        <v>106</v>
      </c>
      <c r="B207" s="28" t="s">
        <v>105</v>
      </c>
      <c r="C207" s="27" t="s">
        <v>17</v>
      </c>
      <c r="D207" s="26" t="s">
        <v>104</v>
      </c>
      <c r="E207" s="36">
        <f t="shared" si="39"/>
        <v>26</v>
      </c>
      <c r="F207" s="35">
        <v>26</v>
      </c>
      <c r="G207" s="5"/>
      <c r="H207" s="33">
        <f t="shared" si="33"/>
        <v>0</v>
      </c>
      <c r="I207" s="5"/>
      <c r="J207" s="5"/>
      <c r="K207" s="33">
        <f t="shared" si="37"/>
        <v>26</v>
      </c>
      <c r="L207" s="33">
        <f t="shared" si="35"/>
        <v>26</v>
      </c>
      <c r="M207" s="33">
        <f t="shared" si="36"/>
        <v>0</v>
      </c>
    </row>
    <row r="208" spans="1:13" s="80" customFormat="1" ht="27">
      <c r="A208" s="85" t="s">
        <v>103</v>
      </c>
      <c r="B208" s="84" t="s">
        <v>102</v>
      </c>
      <c r="C208" s="84"/>
      <c r="D208" s="83"/>
      <c r="E208" s="82">
        <f t="shared" si="39"/>
        <v>103216.4</v>
      </c>
      <c r="F208" s="81">
        <f>F209+F219+F241+F251</f>
        <v>31681.999999999996</v>
      </c>
      <c r="G208" s="81">
        <f>G209+G219+G241+G251</f>
        <v>71534.399999999994</v>
      </c>
      <c r="H208" s="38">
        <f t="shared" si="33"/>
        <v>0</v>
      </c>
      <c r="I208" s="81">
        <f>I209+I219+I241</f>
        <v>0</v>
      </c>
      <c r="J208" s="81">
        <f>J209+J219+J241</f>
        <v>0</v>
      </c>
      <c r="K208" s="72">
        <f t="shared" si="37"/>
        <v>103216.4</v>
      </c>
      <c r="L208" s="72">
        <f t="shared" si="35"/>
        <v>31681.999999999996</v>
      </c>
      <c r="M208" s="72">
        <f t="shared" si="36"/>
        <v>71534.399999999994</v>
      </c>
    </row>
    <row r="209" spans="1:13" s="46" customFormat="1" ht="25.5">
      <c r="A209" s="78" t="s">
        <v>101</v>
      </c>
      <c r="B209" s="63" t="s">
        <v>100</v>
      </c>
      <c r="C209" s="63"/>
      <c r="D209" s="32"/>
      <c r="E209" s="36">
        <f t="shared" si="39"/>
        <v>10422.700000000001</v>
      </c>
      <c r="F209" s="54">
        <f>F210+F213+F216</f>
        <v>4383.6000000000004</v>
      </c>
      <c r="G209" s="54">
        <f>G210+G213+G216</f>
        <v>6039.1</v>
      </c>
      <c r="H209" s="33">
        <f t="shared" ref="H209:H240" si="40">I209+J209</f>
        <v>0</v>
      </c>
      <c r="I209" s="34">
        <f>I210+I215+I218</f>
        <v>0</v>
      </c>
      <c r="J209" s="34">
        <f>J210</f>
        <v>0</v>
      </c>
      <c r="K209" s="33">
        <f t="shared" si="37"/>
        <v>10422.700000000001</v>
      </c>
      <c r="L209" s="33">
        <f t="shared" si="35"/>
        <v>4383.6000000000004</v>
      </c>
      <c r="M209" s="33">
        <f t="shared" si="36"/>
        <v>6039.1</v>
      </c>
    </row>
    <row r="210" spans="1:13" s="51" customFormat="1" ht="93.75" customHeight="1">
      <c r="A210" s="75" t="s">
        <v>99</v>
      </c>
      <c r="B210" s="28" t="s">
        <v>98</v>
      </c>
      <c r="C210" s="27"/>
      <c r="D210" s="26"/>
      <c r="E210" s="62">
        <f t="shared" si="39"/>
        <v>6039.1</v>
      </c>
      <c r="F210" s="73">
        <f>F211</f>
        <v>0</v>
      </c>
      <c r="G210" s="54">
        <f>G211</f>
        <v>6039.1</v>
      </c>
      <c r="H210" s="33">
        <f t="shared" si="40"/>
        <v>0</v>
      </c>
      <c r="I210" s="52">
        <f>I211</f>
        <v>0</v>
      </c>
      <c r="J210" s="5">
        <f>J211</f>
        <v>0</v>
      </c>
      <c r="K210" s="33">
        <f t="shared" si="37"/>
        <v>6039.1</v>
      </c>
      <c r="L210" s="33">
        <f t="shared" si="35"/>
        <v>0</v>
      </c>
      <c r="M210" s="33">
        <f t="shared" si="36"/>
        <v>6039.1</v>
      </c>
    </row>
    <row r="211" spans="1:13" s="51" customFormat="1" ht="39">
      <c r="A211" s="56" t="s">
        <v>38</v>
      </c>
      <c r="B211" s="28" t="s">
        <v>98</v>
      </c>
      <c r="C211" s="27" t="s">
        <v>29</v>
      </c>
      <c r="D211" s="26"/>
      <c r="E211" s="36">
        <f t="shared" si="39"/>
        <v>6039.1</v>
      </c>
      <c r="F211" s="73">
        <f>F212</f>
        <v>0</v>
      </c>
      <c r="G211" s="35">
        <f>G212</f>
        <v>6039.1</v>
      </c>
      <c r="H211" s="33">
        <f t="shared" si="40"/>
        <v>0</v>
      </c>
      <c r="I211" s="52">
        <f>I212</f>
        <v>0</v>
      </c>
      <c r="J211" s="5">
        <f>J212</f>
        <v>0</v>
      </c>
      <c r="K211" s="33">
        <f t="shared" si="37"/>
        <v>6039.1</v>
      </c>
      <c r="L211" s="33">
        <f t="shared" si="35"/>
        <v>0</v>
      </c>
      <c r="M211" s="33">
        <f t="shared" si="36"/>
        <v>6039.1</v>
      </c>
    </row>
    <row r="212" spans="1:13" s="46" customFormat="1">
      <c r="A212" s="11" t="s">
        <v>73</v>
      </c>
      <c r="B212" s="28" t="s">
        <v>98</v>
      </c>
      <c r="C212" s="27" t="s">
        <v>29</v>
      </c>
      <c r="D212" s="26" t="s">
        <v>71</v>
      </c>
      <c r="E212" s="36">
        <f t="shared" si="39"/>
        <v>6039.1</v>
      </c>
      <c r="F212" s="54"/>
      <c r="G212" s="5">
        <v>6039.1</v>
      </c>
      <c r="H212" s="33">
        <f t="shared" si="40"/>
        <v>0</v>
      </c>
      <c r="I212" s="34"/>
      <c r="J212" s="5"/>
      <c r="K212" s="33">
        <f t="shared" si="37"/>
        <v>6039.1</v>
      </c>
      <c r="L212" s="33">
        <f t="shared" si="35"/>
        <v>0</v>
      </c>
      <c r="M212" s="33">
        <f t="shared" si="36"/>
        <v>6039.1</v>
      </c>
    </row>
    <row r="213" spans="1:13" s="51" customFormat="1" ht="77.25">
      <c r="A213" s="57" t="s">
        <v>97</v>
      </c>
      <c r="B213" s="28" t="s">
        <v>95</v>
      </c>
      <c r="C213" s="27" t="s">
        <v>7</v>
      </c>
      <c r="D213" s="26"/>
      <c r="E213" s="36">
        <f t="shared" si="39"/>
        <v>4377.6000000000004</v>
      </c>
      <c r="F213" s="54">
        <f>F214</f>
        <v>4377.6000000000004</v>
      </c>
      <c r="G213" s="54">
        <f>G214</f>
        <v>0</v>
      </c>
      <c r="H213" s="33">
        <f t="shared" si="40"/>
        <v>0</v>
      </c>
      <c r="I213" s="52">
        <f>I214</f>
        <v>0</v>
      </c>
      <c r="J213" s="52"/>
      <c r="K213" s="33">
        <f t="shared" si="37"/>
        <v>4377.6000000000004</v>
      </c>
      <c r="L213" s="33">
        <f t="shared" si="35"/>
        <v>4377.6000000000004</v>
      </c>
      <c r="M213" s="33">
        <f t="shared" si="36"/>
        <v>0</v>
      </c>
    </row>
    <row r="214" spans="1:13" s="51" customFormat="1" ht="39">
      <c r="A214" s="56" t="s">
        <v>38</v>
      </c>
      <c r="B214" s="28" t="s">
        <v>95</v>
      </c>
      <c r="C214" s="27" t="s">
        <v>96</v>
      </c>
      <c r="D214" s="26"/>
      <c r="E214" s="36">
        <f t="shared" si="39"/>
        <v>4377.6000000000004</v>
      </c>
      <c r="F214" s="35">
        <f>F215</f>
        <v>4377.6000000000004</v>
      </c>
      <c r="G214" s="35">
        <f>G215</f>
        <v>0</v>
      </c>
      <c r="H214" s="33">
        <f t="shared" si="40"/>
        <v>0</v>
      </c>
      <c r="I214" s="52">
        <f>I215</f>
        <v>0</v>
      </c>
      <c r="J214" s="52">
        <f>J215</f>
        <v>0</v>
      </c>
      <c r="K214" s="33">
        <f t="shared" si="37"/>
        <v>4377.6000000000004</v>
      </c>
      <c r="L214" s="33">
        <f t="shared" si="35"/>
        <v>4377.6000000000004</v>
      </c>
      <c r="M214" s="33">
        <f t="shared" si="36"/>
        <v>0</v>
      </c>
    </row>
    <row r="215" spans="1:13" s="46" customFormat="1">
      <c r="A215" s="11" t="s">
        <v>73</v>
      </c>
      <c r="B215" s="28" t="s">
        <v>95</v>
      </c>
      <c r="C215" s="27" t="s">
        <v>29</v>
      </c>
      <c r="D215" s="26" t="s">
        <v>71</v>
      </c>
      <c r="E215" s="36">
        <f t="shared" si="39"/>
        <v>4377.6000000000004</v>
      </c>
      <c r="F215" s="54">
        <v>4377.6000000000004</v>
      </c>
      <c r="G215" s="34"/>
      <c r="H215" s="33">
        <f t="shared" si="40"/>
        <v>0</v>
      </c>
      <c r="I215" s="34"/>
      <c r="J215" s="34"/>
      <c r="K215" s="33">
        <f t="shared" si="37"/>
        <v>4377.6000000000004</v>
      </c>
      <c r="L215" s="33">
        <f t="shared" si="35"/>
        <v>4377.6000000000004</v>
      </c>
      <c r="M215" s="33">
        <f t="shared" si="36"/>
        <v>0</v>
      </c>
    </row>
    <row r="216" spans="1:13" s="51" customFormat="1" ht="102.75">
      <c r="A216" s="65" t="s">
        <v>94</v>
      </c>
      <c r="B216" s="28" t="s">
        <v>72</v>
      </c>
      <c r="C216" s="27"/>
      <c r="D216" s="26"/>
      <c r="E216" s="36">
        <f t="shared" si="39"/>
        <v>6</v>
      </c>
      <c r="F216" s="54">
        <f>F217</f>
        <v>6</v>
      </c>
      <c r="G216" s="52"/>
      <c r="H216" s="33">
        <f t="shared" si="40"/>
        <v>0</v>
      </c>
      <c r="I216" s="79">
        <f>I217</f>
        <v>0</v>
      </c>
      <c r="J216" s="73">
        <f>J217</f>
        <v>0</v>
      </c>
      <c r="K216" s="33">
        <f t="shared" si="37"/>
        <v>6</v>
      </c>
      <c r="L216" s="33">
        <f t="shared" si="35"/>
        <v>6</v>
      </c>
      <c r="M216" s="33">
        <f t="shared" si="36"/>
        <v>0</v>
      </c>
    </row>
    <row r="217" spans="1:13" s="51" customFormat="1" ht="25.5">
      <c r="A217" s="11" t="s">
        <v>20</v>
      </c>
      <c r="B217" s="28" t="s">
        <v>72</v>
      </c>
      <c r="C217" s="27" t="s">
        <v>17</v>
      </c>
      <c r="D217" s="26"/>
      <c r="E217" s="36">
        <f t="shared" si="39"/>
        <v>6</v>
      </c>
      <c r="F217" s="54">
        <f>F218</f>
        <v>6</v>
      </c>
      <c r="G217" s="52"/>
      <c r="H217" s="33">
        <f t="shared" si="40"/>
        <v>0</v>
      </c>
      <c r="I217" s="79">
        <f>I218</f>
        <v>0</v>
      </c>
      <c r="J217" s="52"/>
      <c r="K217" s="33">
        <f t="shared" si="37"/>
        <v>6</v>
      </c>
      <c r="L217" s="33">
        <f t="shared" si="35"/>
        <v>6</v>
      </c>
      <c r="M217" s="33">
        <f t="shared" si="36"/>
        <v>0</v>
      </c>
    </row>
    <row r="218" spans="1:13" s="46" customFormat="1">
      <c r="A218" s="11" t="s">
        <v>73</v>
      </c>
      <c r="B218" s="28" t="s">
        <v>72</v>
      </c>
      <c r="C218" s="27" t="s">
        <v>29</v>
      </c>
      <c r="D218" s="26" t="s">
        <v>71</v>
      </c>
      <c r="E218" s="36">
        <f t="shared" si="39"/>
        <v>6</v>
      </c>
      <c r="F218" s="54">
        <v>6</v>
      </c>
      <c r="G218" s="34"/>
      <c r="H218" s="33">
        <f t="shared" si="40"/>
        <v>0</v>
      </c>
      <c r="I218" s="35"/>
      <c r="J218" s="34"/>
      <c r="K218" s="33">
        <f t="shared" si="37"/>
        <v>6</v>
      </c>
      <c r="L218" s="33">
        <f t="shared" si="35"/>
        <v>6</v>
      </c>
      <c r="M218" s="33">
        <f t="shared" si="36"/>
        <v>0</v>
      </c>
    </row>
    <row r="219" spans="1:13" s="46" customFormat="1" ht="39.75" customHeight="1">
      <c r="A219" s="78" t="s">
        <v>93</v>
      </c>
      <c r="B219" s="77" t="s">
        <v>92</v>
      </c>
      <c r="C219" s="63"/>
      <c r="D219" s="32"/>
      <c r="E219" s="62">
        <f t="shared" si="39"/>
        <v>90905.5</v>
      </c>
      <c r="F219" s="54">
        <f>F223+F226+F229+F232+F238+F235</f>
        <v>25459</v>
      </c>
      <c r="G219" s="54">
        <f>G223+G226+G229+G232+G238+G235+G220</f>
        <v>65446.499999999993</v>
      </c>
      <c r="H219" s="33">
        <f t="shared" si="40"/>
        <v>0</v>
      </c>
      <c r="I219" s="54">
        <f>I223+I226+I229+I232+I235+I238+I220</f>
        <v>0</v>
      </c>
      <c r="J219" s="54">
        <f>J223+J226+J229+J232+J235+J238+J220</f>
        <v>0</v>
      </c>
      <c r="K219" s="33">
        <f t="shared" si="37"/>
        <v>90905.5</v>
      </c>
      <c r="L219" s="33">
        <f t="shared" si="35"/>
        <v>25459</v>
      </c>
      <c r="M219" s="33">
        <f t="shared" si="36"/>
        <v>65446.499999999993</v>
      </c>
    </row>
    <row r="220" spans="1:13" s="46" customFormat="1" ht="39.75" customHeight="1">
      <c r="A220" s="9" t="s">
        <v>36</v>
      </c>
      <c r="B220" s="28" t="s">
        <v>91</v>
      </c>
      <c r="C220" s="63"/>
      <c r="D220" s="32"/>
      <c r="E220" s="62">
        <f t="shared" si="39"/>
        <v>550</v>
      </c>
      <c r="F220" s="54">
        <f>F221</f>
        <v>0</v>
      </c>
      <c r="G220" s="54">
        <f>G221</f>
        <v>550</v>
      </c>
      <c r="H220" s="33">
        <f t="shared" si="40"/>
        <v>0</v>
      </c>
      <c r="I220" s="54">
        <f>I221</f>
        <v>0</v>
      </c>
      <c r="J220" s="54">
        <f>J221</f>
        <v>0</v>
      </c>
      <c r="K220" s="33">
        <f t="shared" si="37"/>
        <v>550</v>
      </c>
      <c r="L220" s="33">
        <f t="shared" si="35"/>
        <v>0</v>
      </c>
      <c r="M220" s="33">
        <f t="shared" si="36"/>
        <v>550</v>
      </c>
    </row>
    <row r="221" spans="1:13" s="46" customFormat="1" ht="30" customHeight="1">
      <c r="A221" s="55" t="s">
        <v>35</v>
      </c>
      <c r="B221" s="28" t="s">
        <v>91</v>
      </c>
      <c r="C221" s="63" t="s">
        <v>29</v>
      </c>
      <c r="D221" s="32"/>
      <c r="E221" s="62">
        <f t="shared" si="39"/>
        <v>550</v>
      </c>
      <c r="F221" s="54">
        <f>F222</f>
        <v>0</v>
      </c>
      <c r="G221" s="54">
        <f>G222</f>
        <v>550</v>
      </c>
      <c r="H221" s="33">
        <f t="shared" si="40"/>
        <v>0</v>
      </c>
      <c r="I221" s="54">
        <f>I222</f>
        <v>0</v>
      </c>
      <c r="J221" s="54">
        <f>J222</f>
        <v>0</v>
      </c>
      <c r="K221" s="33">
        <f>L221+M221</f>
        <v>550</v>
      </c>
      <c r="L221" s="33">
        <f t="shared" si="35"/>
        <v>0</v>
      </c>
      <c r="M221" s="33">
        <f t="shared" si="36"/>
        <v>550</v>
      </c>
    </row>
    <row r="222" spans="1:13" ht="18" customHeight="1">
      <c r="A222" s="76" t="s">
        <v>47</v>
      </c>
      <c r="B222" s="28" t="s">
        <v>91</v>
      </c>
      <c r="C222" s="27" t="s">
        <v>29</v>
      </c>
      <c r="D222" s="26" t="s">
        <v>45</v>
      </c>
      <c r="E222" s="36">
        <f t="shared" si="39"/>
        <v>550</v>
      </c>
      <c r="F222" s="35"/>
      <c r="G222" s="35">
        <v>550</v>
      </c>
      <c r="H222" s="33">
        <f t="shared" si="40"/>
        <v>0</v>
      </c>
      <c r="I222" s="35"/>
      <c r="J222" s="35"/>
      <c r="K222" s="33">
        <f>L222+M222</f>
        <v>550</v>
      </c>
      <c r="L222" s="33">
        <f t="shared" ref="L222:L253" si="41">F222+I222</f>
        <v>0</v>
      </c>
      <c r="M222" s="33">
        <f t="shared" ref="M222:M253" si="42">G222+J222</f>
        <v>550</v>
      </c>
    </row>
    <row r="223" spans="1:13" ht="39.75" customHeight="1">
      <c r="A223" s="76" t="s">
        <v>90</v>
      </c>
      <c r="B223" s="28" t="s">
        <v>89</v>
      </c>
      <c r="C223" s="27"/>
      <c r="D223" s="26"/>
      <c r="E223" s="36">
        <f t="shared" si="39"/>
        <v>125</v>
      </c>
      <c r="F223" s="35">
        <f>F224</f>
        <v>125</v>
      </c>
      <c r="G223" s="5"/>
      <c r="H223" s="33">
        <f t="shared" si="40"/>
        <v>0</v>
      </c>
      <c r="I223" s="35">
        <f>I224</f>
        <v>0</v>
      </c>
      <c r="J223" s="5"/>
      <c r="K223" s="33">
        <f t="shared" ref="K223:K254" si="43">E223+H223</f>
        <v>125</v>
      </c>
      <c r="L223" s="33">
        <f t="shared" si="41"/>
        <v>125</v>
      </c>
      <c r="M223" s="33">
        <f t="shared" si="42"/>
        <v>0</v>
      </c>
    </row>
    <row r="224" spans="1:13" s="46" customFormat="1" ht="27" customHeight="1">
      <c r="A224" s="11" t="s">
        <v>20</v>
      </c>
      <c r="B224" s="28" t="s">
        <v>89</v>
      </c>
      <c r="C224" s="27" t="s">
        <v>17</v>
      </c>
      <c r="D224" s="32"/>
      <c r="E224" s="36">
        <f t="shared" si="39"/>
        <v>125</v>
      </c>
      <c r="F224" s="35">
        <f>F225</f>
        <v>125</v>
      </c>
      <c r="G224" s="34"/>
      <c r="H224" s="33">
        <f t="shared" si="40"/>
        <v>0</v>
      </c>
      <c r="I224" s="54">
        <f>I225</f>
        <v>0</v>
      </c>
      <c r="J224" s="34"/>
      <c r="K224" s="33">
        <f t="shared" si="43"/>
        <v>125</v>
      </c>
      <c r="L224" s="33">
        <f t="shared" si="41"/>
        <v>125</v>
      </c>
      <c r="M224" s="33">
        <f t="shared" si="42"/>
        <v>0</v>
      </c>
    </row>
    <row r="225" spans="1:13" s="46" customFormat="1" ht="12" customHeight="1">
      <c r="A225" s="11" t="s">
        <v>47</v>
      </c>
      <c r="B225" s="28" t="s">
        <v>89</v>
      </c>
      <c r="C225" s="27" t="s">
        <v>17</v>
      </c>
      <c r="D225" s="26" t="s">
        <v>45</v>
      </c>
      <c r="E225" s="36">
        <f t="shared" si="39"/>
        <v>125</v>
      </c>
      <c r="F225" s="35">
        <v>125</v>
      </c>
      <c r="G225" s="34"/>
      <c r="H225" s="33">
        <f t="shared" si="40"/>
        <v>0</v>
      </c>
      <c r="I225" s="35"/>
      <c r="J225" s="34"/>
      <c r="K225" s="33">
        <f t="shared" si="43"/>
        <v>125</v>
      </c>
      <c r="L225" s="33">
        <f t="shared" si="41"/>
        <v>125</v>
      </c>
      <c r="M225" s="33">
        <f t="shared" si="42"/>
        <v>0</v>
      </c>
    </row>
    <row r="226" spans="1:13" s="66" customFormat="1" ht="63.75" customHeight="1">
      <c r="A226" s="57" t="s">
        <v>88</v>
      </c>
      <c r="B226" s="28" t="s">
        <v>86</v>
      </c>
      <c r="C226" s="27" t="s">
        <v>7</v>
      </c>
      <c r="D226" s="26"/>
      <c r="E226" s="36">
        <f t="shared" si="39"/>
        <v>22064.2</v>
      </c>
      <c r="F226" s="35">
        <f>F227</f>
        <v>22064.2</v>
      </c>
      <c r="G226" s="67"/>
      <c r="H226" s="33">
        <f t="shared" si="40"/>
        <v>0</v>
      </c>
      <c r="I226" s="5">
        <f>I227</f>
        <v>0</v>
      </c>
      <c r="J226" s="67"/>
      <c r="K226" s="33">
        <f t="shared" si="43"/>
        <v>22064.2</v>
      </c>
      <c r="L226" s="33">
        <f t="shared" si="41"/>
        <v>22064.2</v>
      </c>
      <c r="M226" s="33">
        <f t="shared" si="42"/>
        <v>0</v>
      </c>
    </row>
    <row r="227" spans="1:13" s="51" customFormat="1" ht="39">
      <c r="A227" s="56" t="s">
        <v>87</v>
      </c>
      <c r="B227" s="28" t="s">
        <v>86</v>
      </c>
      <c r="C227" s="27" t="s">
        <v>29</v>
      </c>
      <c r="D227" s="26"/>
      <c r="E227" s="36">
        <f t="shared" si="39"/>
        <v>22064.2</v>
      </c>
      <c r="F227" s="35">
        <f>F228</f>
        <v>22064.2</v>
      </c>
      <c r="G227" s="52"/>
      <c r="H227" s="33">
        <f t="shared" si="40"/>
        <v>0</v>
      </c>
      <c r="I227" s="52">
        <f>I228</f>
        <v>0</v>
      </c>
      <c r="J227" s="52"/>
      <c r="K227" s="33">
        <f t="shared" si="43"/>
        <v>22064.2</v>
      </c>
      <c r="L227" s="33">
        <f t="shared" si="41"/>
        <v>22064.2</v>
      </c>
      <c r="M227" s="33">
        <f t="shared" si="42"/>
        <v>0</v>
      </c>
    </row>
    <row r="228" spans="1:13" s="46" customFormat="1" ht="13.5" customHeight="1">
      <c r="A228" s="11" t="s">
        <v>47</v>
      </c>
      <c r="B228" s="28" t="s">
        <v>86</v>
      </c>
      <c r="C228" s="27" t="s">
        <v>29</v>
      </c>
      <c r="D228" s="26" t="s">
        <v>45</v>
      </c>
      <c r="E228" s="36">
        <f t="shared" si="39"/>
        <v>22064.2</v>
      </c>
      <c r="F228" s="35">
        <v>22064.2</v>
      </c>
      <c r="G228" s="34"/>
      <c r="H228" s="33">
        <f t="shared" si="40"/>
        <v>0</v>
      </c>
      <c r="I228" s="34"/>
      <c r="J228" s="34"/>
      <c r="K228" s="33">
        <f t="shared" si="43"/>
        <v>22064.2</v>
      </c>
      <c r="L228" s="33">
        <f t="shared" si="41"/>
        <v>22064.2</v>
      </c>
      <c r="M228" s="33">
        <f t="shared" si="42"/>
        <v>0</v>
      </c>
    </row>
    <row r="229" spans="1:13" s="51" customFormat="1" ht="128.25" customHeight="1">
      <c r="A229" s="75" t="s">
        <v>85</v>
      </c>
      <c r="B229" s="28" t="s">
        <v>84</v>
      </c>
      <c r="C229" s="27" t="s">
        <v>7</v>
      </c>
      <c r="D229" s="26"/>
      <c r="E229" s="36">
        <f t="shared" si="39"/>
        <v>60085.599999999999</v>
      </c>
      <c r="F229" s="73">
        <f>F230</f>
        <v>0</v>
      </c>
      <c r="G229" s="35">
        <f>G230</f>
        <v>60085.599999999999</v>
      </c>
      <c r="H229" s="33">
        <f t="shared" si="40"/>
        <v>0</v>
      </c>
      <c r="I229" s="52">
        <f>I230</f>
        <v>0</v>
      </c>
      <c r="J229" s="5">
        <f>J230</f>
        <v>0</v>
      </c>
      <c r="K229" s="33">
        <f t="shared" si="43"/>
        <v>60085.599999999999</v>
      </c>
      <c r="L229" s="33">
        <f t="shared" si="41"/>
        <v>0</v>
      </c>
      <c r="M229" s="33">
        <f t="shared" si="42"/>
        <v>60085.599999999999</v>
      </c>
    </row>
    <row r="230" spans="1:13" s="51" customFormat="1" ht="39">
      <c r="A230" s="56" t="s">
        <v>38</v>
      </c>
      <c r="B230" s="28" t="s">
        <v>84</v>
      </c>
      <c r="C230" s="27" t="s">
        <v>29</v>
      </c>
      <c r="D230" s="26"/>
      <c r="E230" s="36">
        <f t="shared" ref="E230:E261" si="44">F230+G230</f>
        <v>60085.599999999999</v>
      </c>
      <c r="F230" s="73">
        <f>F231</f>
        <v>0</v>
      </c>
      <c r="G230" s="35">
        <f>G231</f>
        <v>60085.599999999999</v>
      </c>
      <c r="H230" s="33">
        <f t="shared" si="40"/>
        <v>0</v>
      </c>
      <c r="I230" s="52">
        <f>I231</f>
        <v>0</v>
      </c>
      <c r="J230" s="5">
        <f>J231</f>
        <v>0</v>
      </c>
      <c r="K230" s="33">
        <f t="shared" si="43"/>
        <v>60085.599999999999</v>
      </c>
      <c r="L230" s="33">
        <f t="shared" si="41"/>
        <v>0</v>
      </c>
      <c r="M230" s="33">
        <f t="shared" si="42"/>
        <v>60085.599999999999</v>
      </c>
    </row>
    <row r="231" spans="1:13" s="46" customFormat="1">
      <c r="A231" s="11" t="s">
        <v>47</v>
      </c>
      <c r="B231" s="28" t="s">
        <v>84</v>
      </c>
      <c r="C231" s="27" t="s">
        <v>29</v>
      </c>
      <c r="D231" s="26" t="s">
        <v>45</v>
      </c>
      <c r="E231" s="36">
        <f t="shared" si="44"/>
        <v>60085.599999999999</v>
      </c>
      <c r="F231" s="54"/>
      <c r="G231" s="5">
        <v>60085.599999999999</v>
      </c>
      <c r="H231" s="33">
        <f t="shared" si="40"/>
        <v>0</v>
      </c>
      <c r="I231" s="34"/>
      <c r="J231" s="5"/>
      <c r="K231" s="33">
        <f t="shared" si="43"/>
        <v>60085.599999999999</v>
      </c>
      <c r="L231" s="33">
        <f t="shared" si="41"/>
        <v>0</v>
      </c>
      <c r="M231" s="33">
        <f t="shared" si="42"/>
        <v>60085.599999999999</v>
      </c>
    </row>
    <row r="232" spans="1:13" s="51" customFormat="1" ht="90" customHeight="1">
      <c r="A232" s="71" t="s">
        <v>83</v>
      </c>
      <c r="B232" s="28" t="s">
        <v>82</v>
      </c>
      <c r="C232" s="27"/>
      <c r="D232" s="26"/>
      <c r="E232" s="36">
        <f t="shared" si="44"/>
        <v>2755.2</v>
      </c>
      <c r="F232" s="35">
        <f>F233</f>
        <v>0</v>
      </c>
      <c r="G232" s="35">
        <f>G233</f>
        <v>2755.2</v>
      </c>
      <c r="H232" s="33">
        <f t="shared" si="40"/>
        <v>0</v>
      </c>
      <c r="I232" s="52"/>
      <c r="J232" s="52"/>
      <c r="K232" s="33">
        <f t="shared" si="43"/>
        <v>2755.2</v>
      </c>
      <c r="L232" s="33">
        <f t="shared" si="41"/>
        <v>0</v>
      </c>
      <c r="M232" s="33">
        <f t="shared" si="42"/>
        <v>2755.2</v>
      </c>
    </row>
    <row r="233" spans="1:13" s="51" customFormat="1" ht="39">
      <c r="A233" s="56" t="s">
        <v>38</v>
      </c>
      <c r="B233" s="28" t="s">
        <v>82</v>
      </c>
      <c r="C233" s="27" t="s">
        <v>29</v>
      </c>
      <c r="D233" s="26"/>
      <c r="E233" s="36">
        <f t="shared" si="44"/>
        <v>2755.2</v>
      </c>
      <c r="F233" s="35">
        <f>F234</f>
        <v>0</v>
      </c>
      <c r="G233" s="35">
        <f>G234</f>
        <v>2755.2</v>
      </c>
      <c r="H233" s="33">
        <f t="shared" si="40"/>
        <v>0</v>
      </c>
      <c r="I233" s="52"/>
      <c r="J233" s="52"/>
      <c r="K233" s="33">
        <f t="shared" si="43"/>
        <v>2755.2</v>
      </c>
      <c r="L233" s="33">
        <f t="shared" si="41"/>
        <v>0</v>
      </c>
      <c r="M233" s="33">
        <f t="shared" si="42"/>
        <v>2755.2</v>
      </c>
    </row>
    <row r="234" spans="1:13" s="46" customFormat="1" ht="13.5" customHeight="1">
      <c r="A234" s="11" t="s">
        <v>47</v>
      </c>
      <c r="B234" s="28" t="s">
        <v>82</v>
      </c>
      <c r="C234" s="27" t="s">
        <v>29</v>
      </c>
      <c r="D234" s="26" t="s">
        <v>45</v>
      </c>
      <c r="E234" s="36">
        <f t="shared" si="44"/>
        <v>2755.2</v>
      </c>
      <c r="F234" s="35"/>
      <c r="G234" s="5">
        <v>2755.2</v>
      </c>
      <c r="H234" s="33">
        <f t="shared" si="40"/>
        <v>0</v>
      </c>
      <c r="I234" s="34"/>
      <c r="J234" s="34"/>
      <c r="K234" s="33">
        <f t="shared" si="43"/>
        <v>2755.2</v>
      </c>
      <c r="L234" s="33">
        <f t="shared" si="41"/>
        <v>0</v>
      </c>
      <c r="M234" s="33">
        <f t="shared" si="42"/>
        <v>2755.2</v>
      </c>
    </row>
    <row r="235" spans="1:13" s="66" customFormat="1" ht="65.25" customHeight="1">
      <c r="A235" s="71" t="s">
        <v>81</v>
      </c>
      <c r="B235" s="28" t="s">
        <v>80</v>
      </c>
      <c r="C235" s="27"/>
      <c r="D235" s="26"/>
      <c r="E235" s="36">
        <f t="shared" si="44"/>
        <v>2055.6999999999998</v>
      </c>
      <c r="F235" s="35">
        <f>F236</f>
        <v>0</v>
      </c>
      <c r="G235" s="35">
        <f>G236</f>
        <v>2055.6999999999998</v>
      </c>
      <c r="H235" s="33">
        <f t="shared" si="40"/>
        <v>0</v>
      </c>
      <c r="I235" s="67"/>
      <c r="J235" s="67"/>
      <c r="K235" s="33">
        <f t="shared" si="43"/>
        <v>2055.6999999999998</v>
      </c>
      <c r="L235" s="33">
        <f t="shared" si="41"/>
        <v>0</v>
      </c>
      <c r="M235" s="33">
        <f t="shared" si="42"/>
        <v>2055.6999999999998</v>
      </c>
    </row>
    <row r="236" spans="1:13" s="51" customFormat="1" ht="39">
      <c r="A236" s="56" t="s">
        <v>38</v>
      </c>
      <c r="B236" s="28" t="s">
        <v>80</v>
      </c>
      <c r="C236" s="27" t="s">
        <v>29</v>
      </c>
      <c r="D236" s="26"/>
      <c r="E236" s="36">
        <f t="shared" si="44"/>
        <v>2055.6999999999998</v>
      </c>
      <c r="F236" s="35">
        <f>F237</f>
        <v>0</v>
      </c>
      <c r="G236" s="35">
        <f>G237</f>
        <v>2055.6999999999998</v>
      </c>
      <c r="H236" s="33">
        <f t="shared" si="40"/>
        <v>0</v>
      </c>
      <c r="I236" s="52"/>
      <c r="J236" s="52"/>
      <c r="K236" s="33">
        <f t="shared" si="43"/>
        <v>2055.6999999999998</v>
      </c>
      <c r="L236" s="33">
        <f t="shared" si="41"/>
        <v>0</v>
      </c>
      <c r="M236" s="33">
        <f t="shared" si="42"/>
        <v>2055.6999999999998</v>
      </c>
    </row>
    <row r="237" spans="1:13" s="46" customFormat="1" ht="13.5" customHeight="1">
      <c r="A237" s="11" t="s">
        <v>47</v>
      </c>
      <c r="B237" s="28" t="s">
        <v>80</v>
      </c>
      <c r="C237" s="27" t="s">
        <v>29</v>
      </c>
      <c r="D237" s="26" t="s">
        <v>45</v>
      </c>
      <c r="E237" s="36">
        <f t="shared" si="44"/>
        <v>2055.6999999999998</v>
      </c>
      <c r="F237" s="35"/>
      <c r="G237" s="5">
        <v>2055.6999999999998</v>
      </c>
      <c r="H237" s="33">
        <f t="shared" si="40"/>
        <v>0</v>
      </c>
      <c r="I237" s="34"/>
      <c r="J237" s="34"/>
      <c r="K237" s="33">
        <f t="shared" si="43"/>
        <v>2055.6999999999998</v>
      </c>
      <c r="L237" s="33">
        <f t="shared" si="41"/>
        <v>0</v>
      </c>
      <c r="M237" s="33">
        <f t="shared" si="42"/>
        <v>2055.6999999999998</v>
      </c>
    </row>
    <row r="238" spans="1:13" ht="89.25">
      <c r="A238" s="57" t="s">
        <v>79</v>
      </c>
      <c r="B238" s="28" t="s">
        <v>78</v>
      </c>
      <c r="C238" s="27"/>
      <c r="D238" s="26"/>
      <c r="E238" s="36">
        <f t="shared" si="44"/>
        <v>3269.8</v>
      </c>
      <c r="F238" s="35">
        <f>F239</f>
        <v>3269.8</v>
      </c>
      <c r="G238" s="35">
        <f>G239</f>
        <v>0</v>
      </c>
      <c r="H238" s="33">
        <f t="shared" si="40"/>
        <v>0</v>
      </c>
      <c r="I238" s="5"/>
      <c r="J238" s="5"/>
      <c r="K238" s="33">
        <f t="shared" si="43"/>
        <v>3269.8</v>
      </c>
      <c r="L238" s="33">
        <f t="shared" si="41"/>
        <v>3269.8</v>
      </c>
      <c r="M238" s="33">
        <f t="shared" si="42"/>
        <v>0</v>
      </c>
    </row>
    <row r="239" spans="1:13" s="51" customFormat="1" ht="39">
      <c r="A239" s="56" t="s">
        <v>38</v>
      </c>
      <c r="B239" s="28" t="s">
        <v>78</v>
      </c>
      <c r="C239" s="27" t="s">
        <v>29</v>
      </c>
      <c r="D239" s="26"/>
      <c r="E239" s="36">
        <f t="shared" si="44"/>
        <v>3269.8</v>
      </c>
      <c r="F239" s="35">
        <f>F240</f>
        <v>3269.8</v>
      </c>
      <c r="G239" s="35">
        <f>G240</f>
        <v>0</v>
      </c>
      <c r="H239" s="33">
        <f t="shared" si="40"/>
        <v>0</v>
      </c>
      <c r="I239" s="52"/>
      <c r="J239" s="52"/>
      <c r="K239" s="33">
        <f t="shared" si="43"/>
        <v>3269.8</v>
      </c>
      <c r="L239" s="33">
        <f t="shared" si="41"/>
        <v>3269.8</v>
      </c>
      <c r="M239" s="33">
        <f t="shared" si="42"/>
        <v>0</v>
      </c>
    </row>
    <row r="240" spans="1:13" s="46" customFormat="1">
      <c r="A240" s="11" t="s">
        <v>47</v>
      </c>
      <c r="B240" s="28" t="s">
        <v>78</v>
      </c>
      <c r="C240" s="27" t="s">
        <v>29</v>
      </c>
      <c r="D240" s="26" t="s">
        <v>45</v>
      </c>
      <c r="E240" s="36">
        <f t="shared" si="44"/>
        <v>3269.8</v>
      </c>
      <c r="F240" s="35">
        <v>3269.8</v>
      </c>
      <c r="G240" s="5"/>
      <c r="H240" s="33">
        <f t="shared" si="40"/>
        <v>0</v>
      </c>
      <c r="I240" s="34"/>
      <c r="J240" s="34"/>
      <c r="K240" s="33">
        <f t="shared" si="43"/>
        <v>3269.8</v>
      </c>
      <c r="L240" s="33">
        <f t="shared" si="41"/>
        <v>3269.8</v>
      </c>
      <c r="M240" s="33">
        <f t="shared" si="42"/>
        <v>0</v>
      </c>
    </row>
    <row r="241" spans="1:13" s="47" customFormat="1" ht="38.25">
      <c r="A241" s="74" t="s">
        <v>77</v>
      </c>
      <c r="B241" s="49" t="s">
        <v>76</v>
      </c>
      <c r="C241" s="43"/>
      <c r="D241" s="42"/>
      <c r="E241" s="48">
        <f t="shared" si="44"/>
        <v>1024.0999999999999</v>
      </c>
      <c r="F241" s="40">
        <f>F242+F245+F248</f>
        <v>1024.0999999999999</v>
      </c>
      <c r="G241" s="40">
        <f>G242+G245+G248</f>
        <v>0</v>
      </c>
      <c r="H241" s="38">
        <f t="shared" ref="H241:H272" si="45">I241+J241</f>
        <v>0</v>
      </c>
      <c r="I241" s="40">
        <f>I242+I245+I248</f>
        <v>0</v>
      </c>
      <c r="J241" s="40">
        <f>J242</f>
        <v>0</v>
      </c>
      <c r="K241" s="72">
        <f t="shared" si="43"/>
        <v>1024.0999999999999</v>
      </c>
      <c r="L241" s="72">
        <f t="shared" si="41"/>
        <v>1024.0999999999999</v>
      </c>
      <c r="M241" s="72">
        <f t="shared" si="42"/>
        <v>0</v>
      </c>
    </row>
    <row r="242" spans="1:13" s="51" customFormat="1" ht="89.25">
      <c r="A242" s="11" t="s">
        <v>75</v>
      </c>
      <c r="B242" s="28" t="s">
        <v>74</v>
      </c>
      <c r="C242" s="27"/>
      <c r="D242" s="26"/>
      <c r="E242" s="36">
        <f t="shared" si="44"/>
        <v>234.1</v>
      </c>
      <c r="F242" s="35">
        <f>F243</f>
        <v>234.1</v>
      </c>
      <c r="G242" s="5"/>
      <c r="H242" s="33">
        <f t="shared" si="45"/>
        <v>0</v>
      </c>
      <c r="I242" s="35">
        <f>I243</f>
        <v>0</v>
      </c>
      <c r="J242" s="52"/>
      <c r="K242" s="33">
        <f t="shared" si="43"/>
        <v>234.1</v>
      </c>
      <c r="L242" s="33">
        <f t="shared" si="41"/>
        <v>234.1</v>
      </c>
      <c r="M242" s="33">
        <f t="shared" si="42"/>
        <v>0</v>
      </c>
    </row>
    <row r="243" spans="1:13" s="51" customFormat="1" ht="39">
      <c r="A243" s="56" t="s">
        <v>38</v>
      </c>
      <c r="B243" s="28" t="s">
        <v>74</v>
      </c>
      <c r="C243" s="27" t="s">
        <v>29</v>
      </c>
      <c r="D243" s="26"/>
      <c r="E243" s="36">
        <f t="shared" si="44"/>
        <v>234.1</v>
      </c>
      <c r="F243" s="35">
        <f>F244</f>
        <v>234.1</v>
      </c>
      <c r="G243" s="5"/>
      <c r="H243" s="33">
        <f t="shared" si="45"/>
        <v>0</v>
      </c>
      <c r="I243" s="35">
        <f>I244</f>
        <v>0</v>
      </c>
      <c r="J243" s="52"/>
      <c r="K243" s="33">
        <f t="shared" si="43"/>
        <v>234.1</v>
      </c>
      <c r="L243" s="33">
        <f t="shared" si="41"/>
        <v>234.1</v>
      </c>
      <c r="M243" s="33">
        <f t="shared" si="42"/>
        <v>0</v>
      </c>
    </row>
    <row r="244" spans="1:13" s="46" customFormat="1">
      <c r="A244" s="11" t="s">
        <v>73</v>
      </c>
      <c r="B244" s="28" t="s">
        <v>72</v>
      </c>
      <c r="C244" s="27" t="s">
        <v>29</v>
      </c>
      <c r="D244" s="26" t="s">
        <v>71</v>
      </c>
      <c r="E244" s="36">
        <f t="shared" si="44"/>
        <v>234.1</v>
      </c>
      <c r="F244" s="35">
        <v>234.1</v>
      </c>
      <c r="G244" s="5"/>
      <c r="H244" s="33">
        <f t="shared" si="45"/>
        <v>0</v>
      </c>
      <c r="I244" s="35"/>
      <c r="J244" s="34"/>
      <c r="K244" s="33">
        <f t="shared" si="43"/>
        <v>234.1</v>
      </c>
      <c r="L244" s="33">
        <f t="shared" si="41"/>
        <v>234.1</v>
      </c>
      <c r="M244" s="33">
        <f t="shared" si="42"/>
        <v>0</v>
      </c>
    </row>
    <row r="245" spans="1:13" s="51" customFormat="1" ht="67.5" customHeight="1">
      <c r="A245" s="65" t="s">
        <v>70</v>
      </c>
      <c r="B245" s="28" t="s">
        <v>69</v>
      </c>
      <c r="C245" s="27"/>
      <c r="D245" s="26"/>
      <c r="E245" s="36">
        <f t="shared" si="44"/>
        <v>766</v>
      </c>
      <c r="F245" s="35">
        <f>F246</f>
        <v>766</v>
      </c>
      <c r="G245" s="5"/>
      <c r="H245" s="33">
        <f t="shared" si="45"/>
        <v>0</v>
      </c>
      <c r="I245" s="35">
        <f>I246</f>
        <v>0</v>
      </c>
      <c r="J245" s="52"/>
      <c r="K245" s="33">
        <f t="shared" si="43"/>
        <v>766</v>
      </c>
      <c r="L245" s="33">
        <f t="shared" si="41"/>
        <v>766</v>
      </c>
      <c r="M245" s="33">
        <f t="shared" si="42"/>
        <v>0</v>
      </c>
    </row>
    <row r="246" spans="1:13" s="51" customFormat="1" ht="39">
      <c r="A246" s="56" t="s">
        <v>38</v>
      </c>
      <c r="B246" s="28" t="s">
        <v>69</v>
      </c>
      <c r="C246" s="27" t="s">
        <v>29</v>
      </c>
      <c r="D246" s="26"/>
      <c r="E246" s="36">
        <f t="shared" si="44"/>
        <v>766</v>
      </c>
      <c r="F246" s="35">
        <f>F247</f>
        <v>766</v>
      </c>
      <c r="G246" s="5"/>
      <c r="H246" s="33">
        <f t="shared" si="45"/>
        <v>0</v>
      </c>
      <c r="I246" s="35">
        <f>I247</f>
        <v>0</v>
      </c>
      <c r="J246" s="73">
        <f>J247</f>
        <v>0</v>
      </c>
      <c r="K246" s="33">
        <f t="shared" si="43"/>
        <v>766</v>
      </c>
      <c r="L246" s="33">
        <f t="shared" si="41"/>
        <v>766</v>
      </c>
      <c r="M246" s="33">
        <f t="shared" si="42"/>
        <v>0</v>
      </c>
    </row>
    <row r="247" spans="1:13" s="46" customFormat="1" ht="13.5" customHeight="1">
      <c r="A247" s="11" t="s">
        <v>47</v>
      </c>
      <c r="B247" s="28" t="s">
        <v>68</v>
      </c>
      <c r="C247" s="27" t="s">
        <v>29</v>
      </c>
      <c r="D247" s="26" t="s">
        <v>45</v>
      </c>
      <c r="E247" s="36">
        <f t="shared" si="44"/>
        <v>766</v>
      </c>
      <c r="F247" s="35">
        <v>766</v>
      </c>
      <c r="G247" s="5"/>
      <c r="H247" s="33">
        <f t="shared" si="45"/>
        <v>0</v>
      </c>
      <c r="I247" s="35"/>
      <c r="J247" s="34"/>
      <c r="K247" s="33">
        <f t="shared" si="43"/>
        <v>766</v>
      </c>
      <c r="L247" s="33">
        <f t="shared" si="41"/>
        <v>766</v>
      </c>
      <c r="M247" s="33">
        <f t="shared" si="42"/>
        <v>0</v>
      </c>
    </row>
    <row r="248" spans="1:13" s="51" customFormat="1" ht="90">
      <c r="A248" s="65" t="s">
        <v>67</v>
      </c>
      <c r="B248" s="28" t="s">
        <v>66</v>
      </c>
      <c r="C248" s="27"/>
      <c r="D248" s="26"/>
      <c r="E248" s="36">
        <f t="shared" si="44"/>
        <v>24</v>
      </c>
      <c r="F248" s="35">
        <f>F249</f>
        <v>24</v>
      </c>
      <c r="G248" s="35">
        <f>G249</f>
        <v>0</v>
      </c>
      <c r="H248" s="33">
        <f t="shared" si="45"/>
        <v>0</v>
      </c>
      <c r="I248" s="52"/>
      <c r="J248" s="52"/>
      <c r="K248" s="33">
        <f t="shared" si="43"/>
        <v>24</v>
      </c>
      <c r="L248" s="33">
        <f t="shared" si="41"/>
        <v>24</v>
      </c>
      <c r="M248" s="33">
        <f t="shared" si="42"/>
        <v>0</v>
      </c>
    </row>
    <row r="249" spans="1:13" s="51" customFormat="1" ht="39">
      <c r="A249" s="56" t="s">
        <v>38</v>
      </c>
      <c r="B249" s="28" t="s">
        <v>66</v>
      </c>
      <c r="C249" s="27" t="s">
        <v>29</v>
      </c>
      <c r="D249" s="26"/>
      <c r="E249" s="36">
        <f t="shared" si="44"/>
        <v>24</v>
      </c>
      <c r="F249" s="35">
        <f>F250</f>
        <v>24</v>
      </c>
      <c r="G249" s="35">
        <f>G250</f>
        <v>0</v>
      </c>
      <c r="H249" s="33">
        <f t="shared" si="45"/>
        <v>0</v>
      </c>
      <c r="I249" s="52"/>
      <c r="J249" s="52"/>
      <c r="K249" s="33">
        <f t="shared" si="43"/>
        <v>24</v>
      </c>
      <c r="L249" s="33">
        <f t="shared" si="41"/>
        <v>24</v>
      </c>
      <c r="M249" s="33">
        <f t="shared" si="42"/>
        <v>0</v>
      </c>
    </row>
    <row r="250" spans="1:13" s="46" customFormat="1" ht="13.5" customHeight="1">
      <c r="A250" s="11" t="s">
        <v>47</v>
      </c>
      <c r="B250" s="28" t="s">
        <v>65</v>
      </c>
      <c r="C250" s="27" t="s">
        <v>29</v>
      </c>
      <c r="D250" s="26" t="s">
        <v>45</v>
      </c>
      <c r="E250" s="36">
        <f t="shared" si="44"/>
        <v>24</v>
      </c>
      <c r="F250" s="35">
        <v>24</v>
      </c>
      <c r="G250" s="5"/>
      <c r="H250" s="33">
        <f t="shared" si="45"/>
        <v>0</v>
      </c>
      <c r="I250" s="34"/>
      <c r="J250" s="34"/>
      <c r="K250" s="33">
        <f t="shared" si="43"/>
        <v>24</v>
      </c>
      <c r="L250" s="33">
        <f t="shared" si="41"/>
        <v>24</v>
      </c>
      <c r="M250" s="33">
        <f t="shared" si="42"/>
        <v>0</v>
      </c>
    </row>
    <row r="251" spans="1:13" s="47" customFormat="1" ht="27.75" customHeight="1">
      <c r="A251" s="50" t="s">
        <v>64</v>
      </c>
      <c r="B251" s="43" t="s">
        <v>63</v>
      </c>
      <c r="C251" s="43"/>
      <c r="D251" s="42"/>
      <c r="E251" s="41">
        <f t="shared" si="44"/>
        <v>864.09999999999991</v>
      </c>
      <c r="F251" s="40">
        <f>F252+F255</f>
        <v>815.3</v>
      </c>
      <c r="G251" s="40">
        <f>G252+G255</f>
        <v>48.8</v>
      </c>
      <c r="H251" s="38">
        <f t="shared" si="45"/>
        <v>0</v>
      </c>
      <c r="I251" s="39"/>
      <c r="J251" s="39"/>
      <c r="K251" s="72">
        <f t="shared" si="43"/>
        <v>864.09999999999991</v>
      </c>
      <c r="L251" s="72">
        <f t="shared" si="41"/>
        <v>815.3</v>
      </c>
      <c r="M251" s="72">
        <f t="shared" si="42"/>
        <v>48.8</v>
      </c>
    </row>
    <row r="252" spans="1:13" ht="140.25">
      <c r="A252" s="71" t="s">
        <v>62</v>
      </c>
      <c r="B252" s="28" t="s">
        <v>61</v>
      </c>
      <c r="C252" s="27"/>
      <c r="D252" s="26"/>
      <c r="E252" s="36">
        <f t="shared" si="44"/>
        <v>48.8</v>
      </c>
      <c r="F252" s="35">
        <f>F253</f>
        <v>0</v>
      </c>
      <c r="G252" s="35">
        <f>G253</f>
        <v>48.8</v>
      </c>
      <c r="H252" s="33">
        <f t="shared" si="45"/>
        <v>0</v>
      </c>
      <c r="I252" s="5"/>
      <c r="J252" s="5"/>
      <c r="K252" s="33">
        <f t="shared" si="43"/>
        <v>48.8</v>
      </c>
      <c r="L252" s="33">
        <f t="shared" si="41"/>
        <v>0</v>
      </c>
      <c r="M252" s="33">
        <f t="shared" si="42"/>
        <v>48.8</v>
      </c>
    </row>
    <row r="253" spans="1:13" ht="19.5" customHeight="1">
      <c r="A253" s="70" t="s">
        <v>26</v>
      </c>
      <c r="B253" s="28" t="s">
        <v>61</v>
      </c>
      <c r="C253" s="27" t="s">
        <v>23</v>
      </c>
      <c r="D253" s="26"/>
      <c r="E253" s="36">
        <f t="shared" si="44"/>
        <v>48.8</v>
      </c>
      <c r="F253" s="35">
        <f>F254</f>
        <v>0</v>
      </c>
      <c r="G253" s="35">
        <f>G254</f>
        <v>48.8</v>
      </c>
      <c r="H253" s="33">
        <f t="shared" si="45"/>
        <v>0</v>
      </c>
      <c r="I253" s="5"/>
      <c r="J253" s="5"/>
      <c r="K253" s="33">
        <f t="shared" si="43"/>
        <v>48.8</v>
      </c>
      <c r="L253" s="33">
        <f t="shared" si="41"/>
        <v>0</v>
      </c>
      <c r="M253" s="33">
        <f t="shared" si="42"/>
        <v>48.8</v>
      </c>
    </row>
    <row r="254" spans="1:13" ht="13.5" customHeight="1">
      <c r="A254" s="65" t="s">
        <v>56</v>
      </c>
      <c r="B254" s="28" t="s">
        <v>61</v>
      </c>
      <c r="C254" s="27" t="s">
        <v>23</v>
      </c>
      <c r="D254" s="26" t="s">
        <v>54</v>
      </c>
      <c r="E254" s="36">
        <f t="shared" si="44"/>
        <v>48.8</v>
      </c>
      <c r="F254" s="35"/>
      <c r="G254" s="5">
        <v>48.8</v>
      </c>
      <c r="H254" s="33">
        <f t="shared" si="45"/>
        <v>0</v>
      </c>
      <c r="I254" s="5"/>
      <c r="J254" s="5"/>
      <c r="K254" s="33">
        <f t="shared" si="43"/>
        <v>48.8</v>
      </c>
      <c r="L254" s="33">
        <f t="shared" ref="L254:L290" si="46">F254+I254</f>
        <v>0</v>
      </c>
      <c r="M254" s="33">
        <f t="shared" ref="M254:M290" si="47">G254+J254</f>
        <v>48.8</v>
      </c>
    </row>
    <row r="255" spans="1:13" ht="76.5">
      <c r="A255" s="11" t="s">
        <v>60</v>
      </c>
      <c r="B255" s="28" t="s">
        <v>59</v>
      </c>
      <c r="C255" s="27"/>
      <c r="D255" s="26"/>
      <c r="E255" s="36">
        <f t="shared" si="44"/>
        <v>815.3</v>
      </c>
      <c r="F255" s="35">
        <f>F256+F258</f>
        <v>815.3</v>
      </c>
      <c r="G255" s="35">
        <f>G256+G258</f>
        <v>0</v>
      </c>
      <c r="H255" s="33">
        <f t="shared" si="45"/>
        <v>0</v>
      </c>
      <c r="I255" s="5"/>
      <c r="J255" s="5"/>
      <c r="K255" s="33">
        <f t="shared" ref="K255:K290" si="48">E255+H255</f>
        <v>815.3</v>
      </c>
      <c r="L255" s="33">
        <f t="shared" si="46"/>
        <v>815.3</v>
      </c>
      <c r="M255" s="33">
        <f t="shared" si="47"/>
        <v>0</v>
      </c>
    </row>
    <row r="256" spans="1:13" ht="38.25">
      <c r="A256" s="56" t="s">
        <v>38</v>
      </c>
      <c r="B256" s="28" t="s">
        <v>59</v>
      </c>
      <c r="C256" s="27" t="s">
        <v>29</v>
      </c>
      <c r="D256" s="26"/>
      <c r="E256" s="36">
        <f t="shared" si="44"/>
        <v>766.5</v>
      </c>
      <c r="F256" s="35">
        <f>F257</f>
        <v>766.5</v>
      </c>
      <c r="G256" s="35">
        <f>G257</f>
        <v>0</v>
      </c>
      <c r="H256" s="33">
        <f t="shared" si="45"/>
        <v>0</v>
      </c>
      <c r="I256" s="5"/>
      <c r="J256" s="5"/>
      <c r="K256" s="33">
        <f t="shared" si="48"/>
        <v>766.5</v>
      </c>
      <c r="L256" s="33">
        <f t="shared" si="46"/>
        <v>766.5</v>
      </c>
      <c r="M256" s="33">
        <f t="shared" si="47"/>
        <v>0</v>
      </c>
    </row>
    <row r="257" spans="1:13" ht="13.5" customHeight="1">
      <c r="A257" s="65" t="s">
        <v>56</v>
      </c>
      <c r="B257" s="28" t="s">
        <v>59</v>
      </c>
      <c r="C257" s="27" t="s">
        <v>29</v>
      </c>
      <c r="D257" s="26" t="s">
        <v>54</v>
      </c>
      <c r="E257" s="36">
        <f t="shared" si="44"/>
        <v>766.5</v>
      </c>
      <c r="F257" s="35">
        <v>766.5</v>
      </c>
      <c r="G257" s="5"/>
      <c r="H257" s="33">
        <f t="shared" si="45"/>
        <v>0</v>
      </c>
      <c r="I257" s="5"/>
      <c r="J257" s="5"/>
      <c r="K257" s="33">
        <f t="shared" si="48"/>
        <v>766.5</v>
      </c>
      <c r="L257" s="33">
        <f t="shared" si="46"/>
        <v>766.5</v>
      </c>
      <c r="M257" s="33">
        <f t="shared" si="47"/>
        <v>0</v>
      </c>
    </row>
    <row r="258" spans="1:13" ht="13.5" customHeight="1">
      <c r="A258" s="70" t="s">
        <v>26</v>
      </c>
      <c r="B258" s="28" t="s">
        <v>59</v>
      </c>
      <c r="C258" s="27" t="s">
        <v>23</v>
      </c>
      <c r="D258" s="26"/>
      <c r="E258" s="36">
        <f t="shared" si="44"/>
        <v>48.8</v>
      </c>
      <c r="F258" s="35">
        <f>F259</f>
        <v>48.8</v>
      </c>
      <c r="G258" s="35">
        <f>G259</f>
        <v>0</v>
      </c>
      <c r="H258" s="33">
        <f t="shared" si="45"/>
        <v>0</v>
      </c>
      <c r="I258" s="5"/>
      <c r="J258" s="5"/>
      <c r="K258" s="33">
        <f t="shared" si="48"/>
        <v>48.8</v>
      </c>
      <c r="L258" s="33">
        <f t="shared" si="46"/>
        <v>48.8</v>
      </c>
      <c r="M258" s="33">
        <f t="shared" si="47"/>
        <v>0</v>
      </c>
    </row>
    <row r="259" spans="1:13" ht="13.5" customHeight="1">
      <c r="A259" s="65" t="s">
        <v>56</v>
      </c>
      <c r="B259" s="28" t="s">
        <v>59</v>
      </c>
      <c r="C259" s="27" t="s">
        <v>23</v>
      </c>
      <c r="D259" s="26" t="s">
        <v>54</v>
      </c>
      <c r="E259" s="36">
        <f t="shared" si="44"/>
        <v>48.8</v>
      </c>
      <c r="F259" s="35">
        <v>48.8</v>
      </c>
      <c r="G259" s="5"/>
      <c r="H259" s="33">
        <f t="shared" si="45"/>
        <v>0</v>
      </c>
      <c r="I259" s="5"/>
      <c r="J259" s="5"/>
      <c r="K259" s="33">
        <f t="shared" si="48"/>
        <v>48.8</v>
      </c>
      <c r="L259" s="33">
        <f t="shared" si="46"/>
        <v>48.8</v>
      </c>
      <c r="M259" s="33">
        <f t="shared" si="47"/>
        <v>0</v>
      </c>
    </row>
    <row r="260" spans="1:13" s="46" customFormat="1" ht="38.25">
      <c r="A260" s="69" t="s">
        <v>58</v>
      </c>
      <c r="B260" s="63" t="s">
        <v>57</v>
      </c>
      <c r="C260" s="63"/>
      <c r="D260" s="32"/>
      <c r="E260" s="62">
        <f t="shared" si="44"/>
        <v>12</v>
      </c>
      <c r="F260" s="54">
        <f>F261</f>
        <v>12</v>
      </c>
      <c r="G260" s="34"/>
      <c r="H260" s="33">
        <f t="shared" si="45"/>
        <v>0</v>
      </c>
      <c r="I260" s="34"/>
      <c r="J260" s="34"/>
      <c r="K260" s="33">
        <f t="shared" si="48"/>
        <v>12</v>
      </c>
      <c r="L260" s="33">
        <f t="shared" si="46"/>
        <v>12</v>
      </c>
      <c r="M260" s="33">
        <f t="shared" si="47"/>
        <v>0</v>
      </c>
    </row>
    <row r="261" spans="1:13" s="51" customFormat="1" ht="25.5">
      <c r="A261" s="11" t="s">
        <v>20</v>
      </c>
      <c r="B261" s="27" t="s">
        <v>57</v>
      </c>
      <c r="C261" s="27" t="s">
        <v>17</v>
      </c>
      <c r="D261" s="26"/>
      <c r="E261" s="36">
        <f t="shared" si="44"/>
        <v>12</v>
      </c>
      <c r="F261" s="35">
        <f>F262</f>
        <v>12</v>
      </c>
      <c r="G261" s="52"/>
      <c r="H261" s="33">
        <f t="shared" si="45"/>
        <v>0</v>
      </c>
      <c r="I261" s="52"/>
      <c r="J261" s="52"/>
      <c r="K261" s="33">
        <f t="shared" si="48"/>
        <v>12</v>
      </c>
      <c r="L261" s="33">
        <f t="shared" si="46"/>
        <v>12</v>
      </c>
      <c r="M261" s="33">
        <f t="shared" si="47"/>
        <v>0</v>
      </c>
    </row>
    <row r="262" spans="1:13" s="46" customFormat="1">
      <c r="A262" s="65" t="s">
        <v>56</v>
      </c>
      <c r="B262" s="28" t="s">
        <v>55</v>
      </c>
      <c r="C262" s="27" t="s">
        <v>17</v>
      </c>
      <c r="D262" s="26" t="s">
        <v>54</v>
      </c>
      <c r="E262" s="36">
        <f t="shared" ref="E262:E270" si="49">F262+G262</f>
        <v>12</v>
      </c>
      <c r="F262" s="35">
        <v>12</v>
      </c>
      <c r="G262" s="34"/>
      <c r="H262" s="33">
        <f t="shared" si="45"/>
        <v>0</v>
      </c>
      <c r="I262" s="34"/>
      <c r="J262" s="34"/>
      <c r="K262" s="33">
        <f t="shared" si="48"/>
        <v>12</v>
      </c>
      <c r="L262" s="33">
        <f t="shared" si="46"/>
        <v>12</v>
      </c>
      <c r="M262" s="33">
        <f t="shared" si="47"/>
        <v>0</v>
      </c>
    </row>
    <row r="263" spans="1:13" s="47" customFormat="1" ht="63.75">
      <c r="A263" s="68" t="s">
        <v>53</v>
      </c>
      <c r="B263" s="49" t="s">
        <v>52</v>
      </c>
      <c r="C263" s="43"/>
      <c r="D263" s="42"/>
      <c r="E263" s="41">
        <f t="shared" si="49"/>
        <v>10073</v>
      </c>
      <c r="F263" s="40">
        <f>F264+F276+F268</f>
        <v>9199</v>
      </c>
      <c r="G263" s="40">
        <f>G273+G279</f>
        <v>874</v>
      </c>
      <c r="H263" s="38">
        <f t="shared" si="45"/>
        <v>0</v>
      </c>
      <c r="I263" s="40">
        <f>I268+I273+I279</f>
        <v>0</v>
      </c>
      <c r="J263" s="40">
        <f>J268+J273+J279</f>
        <v>0</v>
      </c>
      <c r="K263" s="38">
        <f t="shared" si="48"/>
        <v>10073</v>
      </c>
      <c r="L263" s="38">
        <f t="shared" si="46"/>
        <v>9199</v>
      </c>
      <c r="M263" s="38">
        <f t="shared" si="47"/>
        <v>874</v>
      </c>
    </row>
    <row r="264" spans="1:13" s="66" customFormat="1" ht="89.25">
      <c r="A264" s="65" t="s">
        <v>51</v>
      </c>
      <c r="B264" s="28" t="s">
        <v>50</v>
      </c>
      <c r="C264" s="27"/>
      <c r="D264" s="26"/>
      <c r="E264" s="36">
        <f t="shared" si="49"/>
        <v>3000</v>
      </c>
      <c r="F264" s="35">
        <f>F265</f>
        <v>3000</v>
      </c>
      <c r="G264" s="5"/>
      <c r="H264" s="33">
        <f t="shared" si="45"/>
        <v>0</v>
      </c>
      <c r="I264" s="67"/>
      <c r="J264" s="67"/>
      <c r="K264" s="33">
        <f t="shared" si="48"/>
        <v>3000</v>
      </c>
      <c r="L264" s="33">
        <f t="shared" si="46"/>
        <v>3000</v>
      </c>
      <c r="M264" s="33">
        <f t="shared" si="47"/>
        <v>0</v>
      </c>
    </row>
    <row r="265" spans="1:13" s="51" customFormat="1" ht="77.25" customHeight="1">
      <c r="A265" s="65" t="s">
        <v>49</v>
      </c>
      <c r="B265" s="28" t="s">
        <v>48</v>
      </c>
      <c r="C265" s="27"/>
      <c r="D265" s="26"/>
      <c r="E265" s="36">
        <f t="shared" si="49"/>
        <v>3000</v>
      </c>
      <c r="F265" s="35">
        <f>F266</f>
        <v>3000</v>
      </c>
      <c r="G265" s="5"/>
      <c r="H265" s="33">
        <f t="shared" si="45"/>
        <v>0</v>
      </c>
      <c r="I265" s="52"/>
      <c r="J265" s="52"/>
      <c r="K265" s="33">
        <f t="shared" si="48"/>
        <v>3000</v>
      </c>
      <c r="L265" s="33">
        <f t="shared" si="46"/>
        <v>3000</v>
      </c>
      <c r="M265" s="33">
        <f t="shared" si="47"/>
        <v>0</v>
      </c>
    </row>
    <row r="266" spans="1:13" s="51" customFormat="1" ht="39">
      <c r="A266" s="56" t="s">
        <v>38</v>
      </c>
      <c r="B266" s="28" t="s">
        <v>48</v>
      </c>
      <c r="C266" s="27" t="s">
        <v>29</v>
      </c>
      <c r="D266" s="26"/>
      <c r="E266" s="36">
        <f t="shared" si="49"/>
        <v>3000</v>
      </c>
      <c r="F266" s="35">
        <f>F267</f>
        <v>3000</v>
      </c>
      <c r="G266" s="5"/>
      <c r="H266" s="33">
        <f t="shared" si="45"/>
        <v>0</v>
      </c>
      <c r="I266" s="52"/>
      <c r="J266" s="52"/>
      <c r="K266" s="33">
        <f t="shared" si="48"/>
        <v>3000</v>
      </c>
      <c r="L266" s="33">
        <f t="shared" si="46"/>
        <v>3000</v>
      </c>
      <c r="M266" s="33">
        <f t="shared" si="47"/>
        <v>0</v>
      </c>
    </row>
    <row r="267" spans="1:13" s="46" customFormat="1">
      <c r="A267" s="11" t="s">
        <v>47</v>
      </c>
      <c r="B267" s="28" t="s">
        <v>46</v>
      </c>
      <c r="C267" s="27" t="s">
        <v>29</v>
      </c>
      <c r="D267" s="26" t="s">
        <v>45</v>
      </c>
      <c r="E267" s="36">
        <f t="shared" si="49"/>
        <v>3000</v>
      </c>
      <c r="F267" s="35">
        <v>3000</v>
      </c>
      <c r="G267" s="34"/>
      <c r="H267" s="33">
        <f t="shared" si="45"/>
        <v>0</v>
      </c>
      <c r="I267" s="34"/>
      <c r="J267" s="34"/>
      <c r="K267" s="33">
        <f t="shared" si="48"/>
        <v>3000</v>
      </c>
      <c r="L267" s="33">
        <f t="shared" si="46"/>
        <v>3000</v>
      </c>
      <c r="M267" s="33">
        <f t="shared" si="47"/>
        <v>0</v>
      </c>
    </row>
    <row r="268" spans="1:13" s="46" customFormat="1" ht="102">
      <c r="A268" s="64" t="s">
        <v>44</v>
      </c>
      <c r="B268" s="63" t="s">
        <v>42</v>
      </c>
      <c r="C268" s="63"/>
      <c r="D268" s="32"/>
      <c r="E268" s="62">
        <f t="shared" si="49"/>
        <v>560</v>
      </c>
      <c r="F268" s="54">
        <f>F269+F271</f>
        <v>560</v>
      </c>
      <c r="G268" s="54">
        <f>G269</f>
        <v>0</v>
      </c>
      <c r="H268" s="61">
        <f t="shared" si="45"/>
        <v>0</v>
      </c>
      <c r="I268" s="54">
        <f>I269+I271</f>
        <v>0</v>
      </c>
      <c r="J268" s="54">
        <f>J269+J271</f>
        <v>0</v>
      </c>
      <c r="K268" s="61">
        <f t="shared" si="48"/>
        <v>560</v>
      </c>
      <c r="L268" s="61">
        <f t="shared" si="46"/>
        <v>560</v>
      </c>
      <c r="M268" s="61">
        <f t="shared" si="47"/>
        <v>0</v>
      </c>
    </row>
    <row r="269" spans="1:13" s="46" customFormat="1" ht="25.5">
      <c r="A269" s="60" t="s">
        <v>43</v>
      </c>
      <c r="B269" s="27" t="s">
        <v>42</v>
      </c>
      <c r="C269" s="27" t="s">
        <v>17</v>
      </c>
      <c r="D269" s="26"/>
      <c r="E269" s="36">
        <f t="shared" si="49"/>
        <v>24.6</v>
      </c>
      <c r="F269" s="35">
        <f>F270</f>
        <v>24.6</v>
      </c>
      <c r="G269" s="35">
        <f>G270</f>
        <v>0</v>
      </c>
      <c r="H269" s="33">
        <f t="shared" si="45"/>
        <v>0</v>
      </c>
      <c r="I269" s="35">
        <f>I270</f>
        <v>0</v>
      </c>
      <c r="J269" s="34"/>
      <c r="K269" s="33">
        <f t="shared" si="48"/>
        <v>24.6</v>
      </c>
      <c r="L269" s="33">
        <f t="shared" si="46"/>
        <v>24.6</v>
      </c>
      <c r="M269" s="33">
        <f t="shared" si="47"/>
        <v>0</v>
      </c>
    </row>
    <row r="270" spans="1:13" s="46" customFormat="1">
      <c r="A270" s="11" t="s">
        <v>31</v>
      </c>
      <c r="B270" s="27" t="s">
        <v>42</v>
      </c>
      <c r="C270" s="27" t="s">
        <v>17</v>
      </c>
      <c r="D270" s="26" t="s">
        <v>28</v>
      </c>
      <c r="E270" s="36">
        <f t="shared" si="49"/>
        <v>24.6</v>
      </c>
      <c r="F270" s="35">
        <v>24.6</v>
      </c>
      <c r="G270" s="34"/>
      <c r="H270" s="33">
        <f t="shared" si="45"/>
        <v>0</v>
      </c>
      <c r="I270" s="35"/>
      <c r="J270" s="34"/>
      <c r="K270" s="33">
        <f t="shared" si="48"/>
        <v>24.6</v>
      </c>
      <c r="L270" s="33">
        <f t="shared" si="46"/>
        <v>24.6</v>
      </c>
      <c r="M270" s="33">
        <f t="shared" si="47"/>
        <v>0</v>
      </c>
    </row>
    <row r="271" spans="1:13" s="46" customFormat="1">
      <c r="A271" s="58" t="s">
        <v>6</v>
      </c>
      <c r="B271" s="27" t="s">
        <v>42</v>
      </c>
      <c r="C271" s="27" t="s">
        <v>5</v>
      </c>
      <c r="D271" s="26"/>
      <c r="E271" s="36">
        <f>E272</f>
        <v>535.4</v>
      </c>
      <c r="F271" s="35">
        <f>F272</f>
        <v>535.4</v>
      </c>
      <c r="G271" s="34">
        <f>G272</f>
        <v>0</v>
      </c>
      <c r="H271" s="33">
        <f t="shared" si="45"/>
        <v>0</v>
      </c>
      <c r="I271" s="35">
        <f>I272</f>
        <v>0</v>
      </c>
      <c r="J271" s="54">
        <f>J272</f>
        <v>0</v>
      </c>
      <c r="K271" s="33">
        <f t="shared" si="48"/>
        <v>535.4</v>
      </c>
      <c r="L271" s="33">
        <f t="shared" si="46"/>
        <v>535.4</v>
      </c>
      <c r="M271" s="33">
        <f t="shared" si="47"/>
        <v>0</v>
      </c>
    </row>
    <row r="272" spans="1:13" s="46" customFormat="1">
      <c r="A272" s="58" t="s">
        <v>31</v>
      </c>
      <c r="B272" s="27" t="s">
        <v>42</v>
      </c>
      <c r="C272" s="27" t="s">
        <v>5</v>
      </c>
      <c r="D272" s="26" t="s">
        <v>28</v>
      </c>
      <c r="E272" s="36">
        <f t="shared" ref="E272:E278" si="50">F272+G272</f>
        <v>535.4</v>
      </c>
      <c r="F272" s="35">
        <v>535.4</v>
      </c>
      <c r="G272" s="34"/>
      <c r="H272" s="33">
        <f t="shared" si="45"/>
        <v>0</v>
      </c>
      <c r="I272" s="35"/>
      <c r="J272" s="34"/>
      <c r="K272" s="33">
        <f t="shared" si="48"/>
        <v>535.4</v>
      </c>
      <c r="L272" s="33">
        <f t="shared" si="46"/>
        <v>535.4</v>
      </c>
      <c r="M272" s="33">
        <f t="shared" si="47"/>
        <v>0</v>
      </c>
    </row>
    <row r="273" spans="1:13" s="46" customFormat="1" ht="153">
      <c r="A273" s="59" t="s">
        <v>41</v>
      </c>
      <c r="B273" s="27" t="s">
        <v>40</v>
      </c>
      <c r="C273" s="27"/>
      <c r="D273" s="26"/>
      <c r="E273" s="36">
        <f t="shared" si="50"/>
        <v>474</v>
      </c>
      <c r="F273" s="35"/>
      <c r="G273" s="54">
        <f>G274</f>
        <v>474</v>
      </c>
      <c r="H273" s="33">
        <f t="shared" ref="H273:H298" si="51">I273+J273</f>
        <v>0</v>
      </c>
      <c r="I273" s="35">
        <f>I274</f>
        <v>0</v>
      </c>
      <c r="J273" s="35">
        <f>J274</f>
        <v>0</v>
      </c>
      <c r="K273" s="33">
        <f t="shared" si="48"/>
        <v>474</v>
      </c>
      <c r="L273" s="33">
        <f t="shared" si="46"/>
        <v>0</v>
      </c>
      <c r="M273" s="33">
        <f t="shared" si="47"/>
        <v>474</v>
      </c>
    </row>
    <row r="274" spans="1:13" s="46" customFormat="1">
      <c r="A274" s="58" t="s">
        <v>6</v>
      </c>
      <c r="B274" s="27" t="s">
        <v>40</v>
      </c>
      <c r="C274" s="27" t="s">
        <v>5</v>
      </c>
      <c r="D274" s="26"/>
      <c r="E274" s="36">
        <f t="shared" si="50"/>
        <v>474</v>
      </c>
      <c r="F274" s="35"/>
      <c r="G274" s="54">
        <f>G275</f>
        <v>474</v>
      </c>
      <c r="H274" s="33">
        <f t="shared" si="51"/>
        <v>0</v>
      </c>
      <c r="I274" s="35">
        <f>I275</f>
        <v>0</v>
      </c>
      <c r="J274" s="35">
        <f>J275</f>
        <v>0</v>
      </c>
      <c r="K274" s="33">
        <f t="shared" si="48"/>
        <v>474</v>
      </c>
      <c r="L274" s="33">
        <f t="shared" si="46"/>
        <v>0</v>
      </c>
      <c r="M274" s="33">
        <f t="shared" si="47"/>
        <v>474</v>
      </c>
    </row>
    <row r="275" spans="1:13" s="46" customFormat="1">
      <c r="A275" s="58" t="s">
        <v>31</v>
      </c>
      <c r="B275" s="27" t="s">
        <v>40</v>
      </c>
      <c r="C275" s="27" t="s">
        <v>5</v>
      </c>
      <c r="D275" s="26" t="s">
        <v>28</v>
      </c>
      <c r="E275" s="36">
        <f t="shared" si="50"/>
        <v>474</v>
      </c>
      <c r="F275" s="35"/>
      <c r="G275" s="54">
        <v>474</v>
      </c>
      <c r="H275" s="33">
        <f t="shared" si="51"/>
        <v>0</v>
      </c>
      <c r="I275" s="35"/>
      <c r="J275" s="35"/>
      <c r="K275" s="33">
        <f t="shared" si="48"/>
        <v>474</v>
      </c>
      <c r="L275" s="33">
        <f t="shared" si="46"/>
        <v>0</v>
      </c>
      <c r="M275" s="33">
        <f t="shared" si="47"/>
        <v>474</v>
      </c>
    </row>
    <row r="276" spans="1:13" s="46" customFormat="1" ht="76.5">
      <c r="A276" s="57" t="s">
        <v>39</v>
      </c>
      <c r="B276" s="28" t="s">
        <v>37</v>
      </c>
      <c r="C276" s="27"/>
      <c r="D276" s="26"/>
      <c r="E276" s="36">
        <f t="shared" si="50"/>
        <v>5639</v>
      </c>
      <c r="F276" s="35">
        <f>F277</f>
        <v>5639</v>
      </c>
      <c r="G276" s="5"/>
      <c r="H276" s="33">
        <f t="shared" si="51"/>
        <v>0</v>
      </c>
      <c r="I276" s="34"/>
      <c r="J276" s="34"/>
      <c r="K276" s="33">
        <f t="shared" si="48"/>
        <v>5639</v>
      </c>
      <c r="L276" s="33">
        <f t="shared" si="46"/>
        <v>5639</v>
      </c>
      <c r="M276" s="33">
        <f t="shared" si="47"/>
        <v>0</v>
      </c>
    </row>
    <row r="277" spans="1:13" s="51" customFormat="1" ht="39">
      <c r="A277" s="56" t="s">
        <v>38</v>
      </c>
      <c r="B277" s="28" t="s">
        <v>37</v>
      </c>
      <c r="C277" s="27" t="s">
        <v>29</v>
      </c>
      <c r="D277" s="26"/>
      <c r="E277" s="36">
        <f t="shared" si="50"/>
        <v>5639</v>
      </c>
      <c r="F277" s="35">
        <f>F278</f>
        <v>5639</v>
      </c>
      <c r="G277" s="5"/>
      <c r="H277" s="33">
        <f t="shared" si="51"/>
        <v>0</v>
      </c>
      <c r="I277" s="52"/>
      <c r="J277" s="52"/>
      <c r="K277" s="33">
        <f t="shared" si="48"/>
        <v>5639</v>
      </c>
      <c r="L277" s="33">
        <f t="shared" si="46"/>
        <v>5639</v>
      </c>
      <c r="M277" s="33">
        <f t="shared" si="47"/>
        <v>0</v>
      </c>
    </row>
    <row r="278" spans="1:13" s="46" customFormat="1" ht="13.5" customHeight="1">
      <c r="A278" s="11" t="s">
        <v>31</v>
      </c>
      <c r="B278" s="28" t="s">
        <v>37</v>
      </c>
      <c r="C278" s="27" t="s">
        <v>29</v>
      </c>
      <c r="D278" s="26" t="s">
        <v>28</v>
      </c>
      <c r="E278" s="36">
        <f t="shared" si="50"/>
        <v>5639</v>
      </c>
      <c r="F278" s="35">
        <v>5639</v>
      </c>
      <c r="G278" s="5"/>
      <c r="H278" s="33">
        <f t="shared" si="51"/>
        <v>0</v>
      </c>
      <c r="I278" s="34"/>
      <c r="J278" s="34"/>
      <c r="K278" s="33">
        <f t="shared" si="48"/>
        <v>5639</v>
      </c>
      <c r="L278" s="33">
        <f t="shared" si="46"/>
        <v>5639</v>
      </c>
      <c r="M278" s="33">
        <f t="shared" si="47"/>
        <v>0</v>
      </c>
    </row>
    <row r="279" spans="1:13" s="46" customFormat="1" ht="34.5" customHeight="1">
      <c r="A279" s="9" t="s">
        <v>36</v>
      </c>
      <c r="B279" s="28" t="s">
        <v>34</v>
      </c>
      <c r="C279" s="27"/>
      <c r="D279" s="26"/>
      <c r="E279" s="36">
        <f t="shared" ref="E279:G280" si="52">E280</f>
        <v>400</v>
      </c>
      <c r="F279" s="35">
        <f t="shared" si="52"/>
        <v>0</v>
      </c>
      <c r="G279" s="5">
        <f t="shared" si="52"/>
        <v>400</v>
      </c>
      <c r="H279" s="33">
        <f t="shared" si="51"/>
        <v>0</v>
      </c>
      <c r="I279" s="54">
        <f>I280</f>
        <v>0</v>
      </c>
      <c r="J279" s="35">
        <f>J280</f>
        <v>0</v>
      </c>
      <c r="K279" s="33">
        <f t="shared" si="48"/>
        <v>400</v>
      </c>
      <c r="L279" s="33">
        <f t="shared" si="46"/>
        <v>0</v>
      </c>
      <c r="M279" s="33">
        <f t="shared" si="47"/>
        <v>400</v>
      </c>
    </row>
    <row r="280" spans="1:13" s="46" customFormat="1" ht="13.5" customHeight="1">
      <c r="A280" s="55" t="s">
        <v>35</v>
      </c>
      <c r="B280" s="28" t="s">
        <v>34</v>
      </c>
      <c r="C280" s="27" t="s">
        <v>29</v>
      </c>
      <c r="D280" s="26"/>
      <c r="E280" s="36">
        <f t="shared" si="52"/>
        <v>400</v>
      </c>
      <c r="F280" s="35">
        <f t="shared" si="52"/>
        <v>0</v>
      </c>
      <c r="G280" s="5">
        <f t="shared" si="52"/>
        <v>400</v>
      </c>
      <c r="H280" s="33">
        <f t="shared" si="51"/>
        <v>0</v>
      </c>
      <c r="I280" s="54">
        <f>I281</f>
        <v>0</v>
      </c>
      <c r="J280" s="35">
        <f>J281</f>
        <v>0</v>
      </c>
      <c r="K280" s="33">
        <f t="shared" si="48"/>
        <v>400</v>
      </c>
      <c r="L280" s="33">
        <f t="shared" si="46"/>
        <v>0</v>
      </c>
      <c r="M280" s="33">
        <f t="shared" si="47"/>
        <v>400</v>
      </c>
    </row>
    <row r="281" spans="1:13" s="46" customFormat="1" ht="13.5" customHeight="1">
      <c r="A281" s="11" t="s">
        <v>31</v>
      </c>
      <c r="B281" s="28" t="s">
        <v>34</v>
      </c>
      <c r="C281" s="27" t="s">
        <v>29</v>
      </c>
      <c r="D281" s="26" t="s">
        <v>28</v>
      </c>
      <c r="E281" s="36">
        <f t="shared" ref="E281:E290" si="53">F281+G281</f>
        <v>400</v>
      </c>
      <c r="F281" s="35"/>
      <c r="G281" s="5">
        <v>400</v>
      </c>
      <c r="H281" s="33">
        <f t="shared" si="51"/>
        <v>0</v>
      </c>
      <c r="I281" s="35"/>
      <c r="J281" s="35"/>
      <c r="K281" s="33">
        <f t="shared" si="48"/>
        <v>400</v>
      </c>
      <c r="L281" s="33">
        <f t="shared" si="46"/>
        <v>0</v>
      </c>
      <c r="M281" s="33">
        <f t="shared" si="47"/>
        <v>400</v>
      </c>
    </row>
    <row r="282" spans="1:13" s="47" customFormat="1" ht="38.25">
      <c r="A282" s="53" t="s">
        <v>33</v>
      </c>
      <c r="B282" s="49" t="s">
        <v>30</v>
      </c>
      <c r="C282" s="43"/>
      <c r="D282" s="42"/>
      <c r="E282" s="41">
        <f t="shared" si="53"/>
        <v>47.8</v>
      </c>
      <c r="F282" s="40">
        <f>F283</f>
        <v>47.8</v>
      </c>
      <c r="G282" s="39"/>
      <c r="H282" s="38">
        <f t="shared" si="51"/>
        <v>0</v>
      </c>
      <c r="I282" s="39"/>
      <c r="J282" s="39"/>
      <c r="K282" s="38">
        <f t="shared" si="48"/>
        <v>47.8</v>
      </c>
      <c r="L282" s="38">
        <f t="shared" si="46"/>
        <v>47.8</v>
      </c>
      <c r="M282" s="38">
        <f t="shared" si="47"/>
        <v>0</v>
      </c>
    </row>
    <row r="283" spans="1:13" s="51" customFormat="1" ht="25.5">
      <c r="A283" s="11" t="s">
        <v>32</v>
      </c>
      <c r="B283" s="28" t="s">
        <v>30</v>
      </c>
      <c r="C283" s="27" t="s">
        <v>17</v>
      </c>
      <c r="D283" s="26"/>
      <c r="E283" s="36">
        <f t="shared" si="53"/>
        <v>47.8</v>
      </c>
      <c r="F283" s="35">
        <f>F284</f>
        <v>47.8</v>
      </c>
      <c r="G283" s="5"/>
      <c r="H283" s="33">
        <f t="shared" si="51"/>
        <v>0</v>
      </c>
      <c r="I283" s="52"/>
      <c r="J283" s="52"/>
      <c r="K283" s="33">
        <f t="shared" si="48"/>
        <v>47.8</v>
      </c>
      <c r="L283" s="33">
        <f t="shared" si="46"/>
        <v>47.8</v>
      </c>
      <c r="M283" s="33">
        <f t="shared" si="47"/>
        <v>0</v>
      </c>
    </row>
    <row r="284" spans="1:13" s="46" customFormat="1">
      <c r="A284" s="11" t="s">
        <v>31</v>
      </c>
      <c r="B284" s="28" t="s">
        <v>30</v>
      </c>
      <c r="C284" s="27" t="s">
        <v>29</v>
      </c>
      <c r="D284" s="26" t="s">
        <v>28</v>
      </c>
      <c r="E284" s="36">
        <f t="shared" si="53"/>
        <v>47.8</v>
      </c>
      <c r="F284" s="35">
        <v>47.8</v>
      </c>
      <c r="G284" s="5"/>
      <c r="H284" s="33">
        <f t="shared" si="51"/>
        <v>0</v>
      </c>
      <c r="I284" s="34"/>
      <c r="J284" s="34"/>
      <c r="K284" s="33">
        <f t="shared" si="48"/>
        <v>47.8</v>
      </c>
      <c r="L284" s="33">
        <f t="shared" si="46"/>
        <v>47.8</v>
      </c>
      <c r="M284" s="33">
        <f t="shared" si="47"/>
        <v>0</v>
      </c>
    </row>
    <row r="285" spans="1:13" s="47" customFormat="1" ht="38.25">
      <c r="A285" s="50" t="s">
        <v>27</v>
      </c>
      <c r="B285" s="49" t="s">
        <v>24</v>
      </c>
      <c r="C285" s="43"/>
      <c r="D285" s="42"/>
      <c r="E285" s="48">
        <f t="shared" si="53"/>
        <v>136.80000000000001</v>
      </c>
      <c r="F285" s="40">
        <f>F286</f>
        <v>136.80000000000001</v>
      </c>
      <c r="G285" s="39"/>
      <c r="H285" s="38">
        <f t="shared" si="51"/>
        <v>0</v>
      </c>
      <c r="I285" s="39"/>
      <c r="J285" s="39"/>
      <c r="K285" s="38">
        <f t="shared" si="48"/>
        <v>136.80000000000001</v>
      </c>
      <c r="L285" s="38">
        <f t="shared" si="46"/>
        <v>136.80000000000001</v>
      </c>
      <c r="M285" s="38">
        <f t="shared" si="47"/>
        <v>0</v>
      </c>
    </row>
    <row r="286" spans="1:13" s="46" customFormat="1" ht="14.25" customHeight="1">
      <c r="A286" s="11" t="s">
        <v>26</v>
      </c>
      <c r="B286" s="28" t="s">
        <v>24</v>
      </c>
      <c r="C286" s="27" t="s">
        <v>23</v>
      </c>
      <c r="D286" s="26"/>
      <c r="E286" s="36">
        <f t="shared" si="53"/>
        <v>136.80000000000001</v>
      </c>
      <c r="F286" s="35">
        <f>F287</f>
        <v>136.80000000000001</v>
      </c>
      <c r="G286" s="5"/>
      <c r="H286" s="33">
        <f t="shared" si="51"/>
        <v>0</v>
      </c>
      <c r="I286" s="34"/>
      <c r="J286" s="34"/>
      <c r="K286" s="33">
        <f t="shared" si="48"/>
        <v>136.80000000000001</v>
      </c>
      <c r="L286" s="33">
        <f t="shared" si="46"/>
        <v>136.80000000000001</v>
      </c>
      <c r="M286" s="33">
        <f t="shared" si="47"/>
        <v>0</v>
      </c>
    </row>
    <row r="287" spans="1:13" s="46" customFormat="1">
      <c r="A287" s="11" t="s">
        <v>25</v>
      </c>
      <c r="B287" s="28" t="s">
        <v>24</v>
      </c>
      <c r="C287" s="27" t="s">
        <v>23</v>
      </c>
      <c r="D287" s="26" t="s">
        <v>22</v>
      </c>
      <c r="E287" s="36">
        <f t="shared" si="53"/>
        <v>136.80000000000001</v>
      </c>
      <c r="F287" s="35">
        <v>136.80000000000001</v>
      </c>
      <c r="G287" s="5"/>
      <c r="H287" s="33">
        <f t="shared" si="51"/>
        <v>0</v>
      </c>
      <c r="I287" s="34"/>
      <c r="J287" s="34"/>
      <c r="K287" s="33">
        <f t="shared" si="48"/>
        <v>136.80000000000001</v>
      </c>
      <c r="L287" s="33">
        <f t="shared" si="46"/>
        <v>136.80000000000001</v>
      </c>
      <c r="M287" s="33">
        <f t="shared" si="47"/>
        <v>0</v>
      </c>
    </row>
    <row r="288" spans="1:13" s="37" customFormat="1" ht="39">
      <c r="A288" s="45" t="s">
        <v>21</v>
      </c>
      <c r="B288" s="44" t="s">
        <v>18</v>
      </c>
      <c r="C288" s="43"/>
      <c r="D288" s="42"/>
      <c r="E288" s="41">
        <f t="shared" si="53"/>
        <v>199.5</v>
      </c>
      <c r="F288" s="40">
        <f>F289</f>
        <v>199.5</v>
      </c>
      <c r="G288" s="39"/>
      <c r="H288" s="38">
        <f t="shared" si="51"/>
        <v>0</v>
      </c>
      <c r="I288" s="39"/>
      <c r="J288" s="39"/>
      <c r="K288" s="38">
        <f t="shared" si="48"/>
        <v>199.5</v>
      </c>
      <c r="L288" s="38">
        <f t="shared" si="46"/>
        <v>199.5</v>
      </c>
      <c r="M288" s="38">
        <f t="shared" si="47"/>
        <v>0</v>
      </c>
    </row>
    <row r="289" spans="1:13" s="24" customFormat="1" ht="25.5">
      <c r="A289" s="11" t="s">
        <v>20</v>
      </c>
      <c r="B289" s="10" t="s">
        <v>18</v>
      </c>
      <c r="C289" s="27" t="s">
        <v>17</v>
      </c>
      <c r="D289" s="26"/>
      <c r="E289" s="36">
        <f t="shared" si="53"/>
        <v>199.5</v>
      </c>
      <c r="F289" s="35">
        <f>F290</f>
        <v>199.5</v>
      </c>
      <c r="G289" s="5"/>
      <c r="H289" s="33">
        <f t="shared" si="51"/>
        <v>0</v>
      </c>
      <c r="I289" s="34"/>
      <c r="J289" s="34"/>
      <c r="K289" s="33">
        <f t="shared" si="48"/>
        <v>199.5</v>
      </c>
      <c r="L289" s="33">
        <f t="shared" si="46"/>
        <v>199.5</v>
      </c>
      <c r="M289" s="33">
        <f t="shared" si="47"/>
        <v>0</v>
      </c>
    </row>
    <row r="290" spans="1:13" s="24" customFormat="1" ht="15">
      <c r="A290" s="11" t="s">
        <v>19</v>
      </c>
      <c r="B290" s="10" t="s">
        <v>18</v>
      </c>
      <c r="C290" s="27" t="s">
        <v>17</v>
      </c>
      <c r="D290" s="26" t="s">
        <v>16</v>
      </c>
      <c r="E290" s="36">
        <f t="shared" si="53"/>
        <v>199.5</v>
      </c>
      <c r="F290" s="35">
        <v>199.5</v>
      </c>
      <c r="G290" s="5"/>
      <c r="H290" s="33">
        <f t="shared" si="51"/>
        <v>0</v>
      </c>
      <c r="I290" s="34"/>
      <c r="J290" s="34"/>
      <c r="K290" s="33">
        <f t="shared" si="48"/>
        <v>199.5</v>
      </c>
      <c r="L290" s="33">
        <f t="shared" si="46"/>
        <v>199.5</v>
      </c>
      <c r="M290" s="33">
        <f t="shared" si="47"/>
        <v>0</v>
      </c>
    </row>
    <row r="291" spans="1:13" s="30" customFormat="1" ht="15" hidden="1">
      <c r="A291" s="11" t="s">
        <v>15</v>
      </c>
      <c r="B291" s="28" t="s">
        <v>14</v>
      </c>
      <c r="C291" s="27" t="s">
        <v>13</v>
      </c>
      <c r="D291" s="32"/>
      <c r="E291" s="31">
        <f>E292</f>
        <v>0</v>
      </c>
      <c r="H291" s="17">
        <f t="shared" si="51"/>
        <v>0</v>
      </c>
    </row>
    <row r="292" spans="1:13" s="24" customFormat="1" ht="15" hidden="1">
      <c r="A292" s="29" t="s">
        <v>3</v>
      </c>
      <c r="B292" s="28" t="s">
        <v>14</v>
      </c>
      <c r="C292" s="27" t="s">
        <v>13</v>
      </c>
      <c r="D292" s="26" t="s">
        <v>0</v>
      </c>
      <c r="E292" s="25"/>
      <c r="H292" s="17">
        <f t="shared" si="51"/>
        <v>0</v>
      </c>
    </row>
    <row r="293" spans="1:13" ht="38.25" hidden="1">
      <c r="A293" s="23" t="s">
        <v>12</v>
      </c>
      <c r="B293" s="21" t="s">
        <v>11</v>
      </c>
      <c r="C293" s="21" t="s">
        <v>7</v>
      </c>
      <c r="D293" s="21"/>
      <c r="E293" s="20">
        <f>E294</f>
        <v>0</v>
      </c>
      <c r="H293" s="17">
        <f t="shared" si="51"/>
        <v>0</v>
      </c>
    </row>
    <row r="294" spans="1:13" ht="25.5" hidden="1">
      <c r="A294" s="23" t="s">
        <v>10</v>
      </c>
      <c r="B294" s="21" t="s">
        <v>9</v>
      </c>
      <c r="C294" s="21" t="s">
        <v>7</v>
      </c>
      <c r="D294" s="21"/>
      <c r="E294" s="20">
        <f>E296</f>
        <v>0</v>
      </c>
      <c r="H294" s="17">
        <f t="shared" si="51"/>
        <v>0</v>
      </c>
    </row>
    <row r="295" spans="1:13" ht="25.5" hidden="1">
      <c r="A295" s="22" t="s">
        <v>8</v>
      </c>
      <c r="B295" s="21" t="s">
        <v>2</v>
      </c>
      <c r="C295" s="21" t="s">
        <v>7</v>
      </c>
      <c r="D295" s="21"/>
      <c r="E295" s="20">
        <f>E296</f>
        <v>0</v>
      </c>
      <c r="H295" s="17">
        <f t="shared" si="51"/>
        <v>0</v>
      </c>
    </row>
    <row r="296" spans="1:13" ht="14.25" hidden="1">
      <c r="A296" s="18" t="s">
        <v>6</v>
      </c>
      <c r="B296" s="7" t="s">
        <v>2</v>
      </c>
      <c r="C296" s="7" t="s">
        <v>5</v>
      </c>
      <c r="D296" s="7"/>
      <c r="E296" s="19">
        <f>E297</f>
        <v>0</v>
      </c>
      <c r="H296" s="17">
        <f t="shared" si="51"/>
        <v>0</v>
      </c>
    </row>
    <row r="297" spans="1:13" ht="14.25" hidden="1">
      <c r="A297" s="18" t="s">
        <v>4</v>
      </c>
      <c r="B297" s="7" t="s">
        <v>2</v>
      </c>
      <c r="C297" s="7" t="s">
        <v>1</v>
      </c>
      <c r="D297" s="7"/>
      <c r="E297" s="6">
        <f>E298</f>
        <v>0</v>
      </c>
      <c r="H297" s="17">
        <f t="shared" si="51"/>
        <v>0</v>
      </c>
    </row>
    <row r="298" spans="1:13" ht="14.25" hidden="1">
      <c r="A298" s="16" t="s">
        <v>3</v>
      </c>
      <c r="B298" s="15" t="s">
        <v>2</v>
      </c>
      <c r="C298" s="15" t="s">
        <v>1</v>
      </c>
      <c r="D298" s="15" t="s">
        <v>0</v>
      </c>
      <c r="E298" s="14"/>
      <c r="H298" s="13">
        <f t="shared" si="51"/>
        <v>0</v>
      </c>
    </row>
    <row r="299" spans="1:13" hidden="1">
      <c r="A299" s="12"/>
      <c r="B299" s="7"/>
      <c r="C299" s="7"/>
      <c r="D299" s="7"/>
      <c r="E299" s="6"/>
      <c r="F299" s="5"/>
      <c r="G299" s="5"/>
      <c r="H299" s="5"/>
      <c r="I299" s="5"/>
      <c r="J299" s="5"/>
      <c r="K299" s="5"/>
      <c r="L299" s="5"/>
      <c r="M299" s="5"/>
    </row>
    <row r="300" spans="1:13" hidden="1">
      <c r="A300" s="11"/>
      <c r="B300" s="7"/>
      <c r="C300" s="7"/>
      <c r="D300" s="7"/>
      <c r="E300" s="6"/>
      <c r="F300" s="5"/>
      <c r="G300" s="5"/>
      <c r="H300" s="5"/>
      <c r="I300" s="5"/>
      <c r="J300" s="5"/>
      <c r="K300" s="5"/>
      <c r="L300" s="5"/>
      <c r="M300" s="5"/>
    </row>
    <row r="301" spans="1:13" hidden="1">
      <c r="A301" s="9"/>
      <c r="B301" s="10"/>
      <c r="C301" s="7"/>
      <c r="D301" s="7"/>
      <c r="E301" s="6"/>
      <c r="F301" s="5"/>
      <c r="G301" s="5"/>
      <c r="H301" s="5"/>
      <c r="I301" s="5"/>
      <c r="J301" s="5"/>
      <c r="K301" s="5"/>
      <c r="L301" s="5"/>
      <c r="M301" s="5"/>
    </row>
    <row r="302" spans="1:13" hidden="1">
      <c r="A302" s="9"/>
      <c r="B302" s="7"/>
      <c r="C302" s="7"/>
      <c r="D302" s="7"/>
      <c r="E302" s="6"/>
      <c r="F302" s="5"/>
      <c r="G302" s="5"/>
      <c r="H302" s="5"/>
      <c r="I302" s="5"/>
      <c r="J302" s="5"/>
      <c r="K302" s="5"/>
      <c r="L302" s="5"/>
      <c r="M302" s="5"/>
    </row>
    <row r="303" spans="1:13" hidden="1">
      <c r="A303" s="8"/>
      <c r="B303" s="7"/>
      <c r="C303" s="7"/>
      <c r="D303" s="7"/>
      <c r="E303" s="6"/>
      <c r="F303" s="5"/>
      <c r="G303" s="5"/>
      <c r="H303" s="5"/>
      <c r="I303" s="5"/>
      <c r="J303" s="5"/>
      <c r="K303" s="5"/>
      <c r="L303" s="5"/>
      <c r="M303" s="5"/>
    </row>
    <row r="304" spans="1:13" hidden="1">
      <c r="A304" s="8"/>
      <c r="B304" s="7"/>
      <c r="C304" s="7"/>
      <c r="D304" s="7"/>
      <c r="E304" s="6"/>
      <c r="F304" s="5"/>
      <c r="G304" s="5"/>
      <c r="H304" s="5"/>
      <c r="I304" s="5"/>
      <c r="J304" s="5"/>
      <c r="K304" s="5"/>
      <c r="L304" s="5"/>
      <c r="M304" s="5"/>
    </row>
    <row r="305" spans="1:13" hidden="1">
      <c r="A305" s="8"/>
      <c r="B305" s="7"/>
      <c r="C305" s="7"/>
      <c r="D305" s="7"/>
      <c r="E305" s="6"/>
      <c r="F305" s="5"/>
      <c r="G305" s="5"/>
      <c r="H305" s="5"/>
      <c r="I305" s="5"/>
      <c r="J305" s="5"/>
      <c r="K305" s="5"/>
      <c r="L305" s="5"/>
      <c r="M305" s="5"/>
    </row>
  </sheetData>
  <mergeCells count="12">
    <mergeCell ref="E15:G15"/>
    <mergeCell ref="H15:J15"/>
    <mergeCell ref="K15:M15"/>
    <mergeCell ref="A6:E6"/>
    <mergeCell ref="A8:M8"/>
    <mergeCell ref="A9:M9"/>
    <mergeCell ref="A10:M10"/>
    <mergeCell ref="A11:M11"/>
    <mergeCell ref="A13:M13"/>
    <mergeCell ref="B15:B16"/>
    <mergeCell ref="C15:C16"/>
    <mergeCell ref="D15:D16"/>
  </mergeCells>
  <printOptions horizontalCentered="1"/>
  <pageMargins left="0" right="0" top="0.19685039370078741" bottom="0" header="0.11811023622047245" footer="0"/>
  <pageSetup paperSize="9" scale="80" orientation="landscape" horizontalDpi="120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45"/>
  <sheetViews>
    <sheetView showZeros="0" tabSelected="1" topLeftCell="A8" zoomScale="75" zoomScaleNormal="75" workbookViewId="0">
      <pane xSplit="1" ySplit="10" topLeftCell="B18" activePane="bottomRight" state="frozen"/>
      <selection activeCell="A8" sqref="A8"/>
      <selection pane="topRight" activeCell="B8" sqref="B8"/>
      <selection pane="bottomLeft" activeCell="A18" sqref="A18"/>
      <selection pane="bottomRight" activeCell="J20" sqref="J20"/>
    </sheetView>
  </sheetViews>
  <sheetFormatPr defaultRowHeight="12.75"/>
  <cols>
    <col min="1" max="1" width="43.5703125" style="4" customWidth="1"/>
    <col min="2" max="2" width="9.42578125" style="3" customWidth="1"/>
    <col min="3" max="3" width="5.5703125" style="3" customWidth="1"/>
    <col min="4" max="4" width="5.140625" style="3" customWidth="1"/>
    <col min="5" max="5" width="12.85546875" style="2" customWidth="1"/>
    <col min="6" max="6" width="12.85546875" style="1" customWidth="1"/>
    <col min="7" max="7" width="13.42578125" style="1" customWidth="1"/>
    <col min="8" max="8" width="12.5703125" style="1" customWidth="1"/>
    <col min="9" max="9" width="10.42578125" style="1" customWidth="1"/>
    <col min="10" max="10" width="10.7109375" style="1" customWidth="1"/>
    <col min="11" max="11" width="11.42578125" style="1" customWidth="1"/>
    <col min="12" max="12" width="16" style="1" customWidth="1"/>
    <col min="13" max="13" width="18.140625" style="1" customWidth="1"/>
    <col min="14" max="16384" width="9.140625" style="1"/>
  </cols>
  <sheetData>
    <row r="1" spans="1:13" s="30" customFormat="1" ht="13.9" hidden="1" customHeight="1">
      <c r="A1" s="181"/>
      <c r="B1" s="180"/>
      <c r="C1" s="180"/>
      <c r="D1" s="180"/>
      <c r="E1" s="178"/>
    </row>
    <row r="2" spans="1:13" s="30" customFormat="1" ht="13.9" hidden="1" customHeight="1">
      <c r="A2" s="181"/>
      <c r="B2" s="180"/>
      <c r="C2" s="180"/>
      <c r="D2" s="180"/>
      <c r="E2" s="178"/>
    </row>
    <row r="3" spans="1:13" s="30" customFormat="1" ht="13.9" hidden="1" customHeight="1">
      <c r="A3" s="181"/>
      <c r="B3" s="180"/>
      <c r="C3" s="180"/>
      <c r="D3" s="180"/>
      <c r="E3" s="178"/>
    </row>
    <row r="4" spans="1:13" s="30" customFormat="1" ht="13.9" hidden="1" customHeight="1">
      <c r="A4" s="181"/>
      <c r="B4" s="180"/>
      <c r="C4" s="180"/>
      <c r="D4" s="180"/>
      <c r="E4" s="178"/>
    </row>
    <row r="5" spans="1:13" s="30" customFormat="1" ht="15" hidden="1" customHeight="1">
      <c r="A5" s="181"/>
      <c r="B5" s="180"/>
      <c r="C5" s="180"/>
      <c r="D5" s="180"/>
      <c r="E5" s="178"/>
    </row>
    <row r="6" spans="1:13" s="30" customFormat="1" ht="15" hidden="1" customHeight="1">
      <c r="A6" s="198" t="s">
        <v>277</v>
      </c>
      <c r="B6" s="198"/>
      <c r="C6" s="198"/>
      <c r="D6" s="198"/>
      <c r="E6" s="198"/>
    </row>
    <row r="7" spans="1:13" s="30" customFormat="1" ht="13.9" hidden="1" customHeight="1">
      <c r="A7" s="180"/>
      <c r="B7" s="179"/>
      <c r="C7" s="179"/>
      <c r="D7" s="179"/>
      <c r="E7" s="178"/>
    </row>
    <row r="8" spans="1:13" s="30" customFormat="1" ht="25.5" customHeight="1">
      <c r="A8" s="199" t="s">
        <v>276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</row>
    <row r="9" spans="1:13" s="30" customFormat="1" ht="13.5" customHeight="1">
      <c r="A9" s="199" t="s">
        <v>275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</row>
    <row r="10" spans="1:13" s="30" customFormat="1" ht="13.5" customHeight="1">
      <c r="A10" s="199" t="s">
        <v>274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</row>
    <row r="11" spans="1:13" s="30" customFormat="1" ht="13.5" customHeight="1">
      <c r="A11" s="199" t="s">
        <v>273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</row>
    <row r="12" spans="1:13" s="30" customFormat="1" ht="13.5" customHeight="1">
      <c r="A12" s="176"/>
      <c r="B12" s="175"/>
      <c r="C12" s="175"/>
      <c r="D12" s="175"/>
      <c r="E12" s="174"/>
      <c r="F12" s="177"/>
      <c r="G12" s="177"/>
    </row>
    <row r="13" spans="1:13" s="30" customFormat="1" ht="39.75" customHeight="1">
      <c r="A13" s="200"/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</row>
    <row r="14" spans="1:13" s="30" customFormat="1" ht="5.25" customHeight="1">
      <c r="A14" s="176"/>
      <c r="B14" s="175"/>
      <c r="C14" s="175"/>
      <c r="D14" s="175"/>
      <c r="E14" s="174"/>
    </row>
    <row r="15" spans="1:13" s="170" customFormat="1" ht="31.5" customHeight="1">
      <c r="A15" s="173"/>
      <c r="B15" s="201" t="s">
        <v>272</v>
      </c>
      <c r="C15" s="201" t="s">
        <v>271</v>
      </c>
      <c r="D15" s="201" t="s">
        <v>270</v>
      </c>
      <c r="E15" s="192" t="s">
        <v>269</v>
      </c>
      <c r="F15" s="193"/>
      <c r="G15" s="194"/>
      <c r="H15" s="195" t="s">
        <v>268</v>
      </c>
      <c r="I15" s="196"/>
      <c r="J15" s="197"/>
      <c r="K15" s="195" t="s">
        <v>267</v>
      </c>
      <c r="L15" s="196"/>
      <c r="M15" s="197"/>
    </row>
    <row r="16" spans="1:13" s="170" customFormat="1" ht="79.5" customHeight="1">
      <c r="A16" s="172"/>
      <c r="B16" s="202"/>
      <c r="C16" s="202"/>
      <c r="D16" s="202"/>
      <c r="E16" s="171" t="s">
        <v>266</v>
      </c>
      <c r="F16" s="171" t="s">
        <v>265</v>
      </c>
      <c r="G16" s="171" t="s">
        <v>264</v>
      </c>
      <c r="H16" s="171" t="s">
        <v>266</v>
      </c>
      <c r="I16" s="171" t="s">
        <v>265</v>
      </c>
      <c r="J16" s="171" t="s">
        <v>264</v>
      </c>
      <c r="K16" s="171" t="s">
        <v>266</v>
      </c>
      <c r="L16" s="171" t="s">
        <v>265</v>
      </c>
      <c r="M16" s="171" t="s">
        <v>264</v>
      </c>
    </row>
    <row r="17" spans="1:13" s="166" customFormat="1" ht="15">
      <c r="A17" s="100">
        <v>1</v>
      </c>
      <c r="B17" s="169" t="s">
        <v>263</v>
      </c>
      <c r="C17" s="169" t="s">
        <v>262</v>
      </c>
      <c r="D17" s="169" t="s">
        <v>261</v>
      </c>
      <c r="E17" s="168">
        <v>5</v>
      </c>
      <c r="F17" s="167">
        <v>6</v>
      </c>
      <c r="G17" s="167">
        <v>7</v>
      </c>
      <c r="H17" s="167">
        <v>8</v>
      </c>
      <c r="I17" s="167">
        <v>9</v>
      </c>
      <c r="J17" s="167">
        <v>10</v>
      </c>
      <c r="K17" s="167">
        <v>11</v>
      </c>
      <c r="L17" s="167">
        <v>12</v>
      </c>
      <c r="M17" s="167">
        <v>13</v>
      </c>
    </row>
    <row r="18" spans="1:13" s="162" customFormat="1" ht="15">
      <c r="A18" s="165" t="s">
        <v>260</v>
      </c>
      <c r="B18" s="164"/>
      <c r="C18" s="164"/>
      <c r="D18" s="163"/>
      <c r="E18" s="20">
        <f>F18+G18</f>
        <v>171766.09999999998</v>
      </c>
      <c r="F18" s="20">
        <f>F19+F191+F194+F197+F218+F230+F242+F245+F248+F300+F303+F322+F325+F328</f>
        <v>81319.7</v>
      </c>
      <c r="G18" s="20">
        <f>G19+G191+G194+G197+G218+G230+G242+G245+G248+G300+G303+G322+G325+G328</f>
        <v>90446.399999999994</v>
      </c>
      <c r="H18" s="20">
        <f>I18+J18</f>
        <v>742.30000000000052</v>
      </c>
      <c r="I18" s="20">
        <f>I19+I191+I194+I197+I218+I230+I242+I245+I248+I281+I291+I303+I322+I325+I328</f>
        <v>597.00000000000068</v>
      </c>
      <c r="J18" s="20">
        <f>J19+J191+J194+J197+J218+J230+J242+J245+J248+J281+J291+J303+J322+J325+J328</f>
        <v>145.29999999999981</v>
      </c>
      <c r="K18" s="160">
        <f t="shared" ref="K18:M51" si="0">E18+H18</f>
        <v>172508.39999999997</v>
      </c>
      <c r="L18" s="160">
        <f t="shared" si="0"/>
        <v>81916.7</v>
      </c>
      <c r="M18" s="160">
        <f t="shared" si="0"/>
        <v>90591.7</v>
      </c>
    </row>
    <row r="19" spans="1:13" s="30" customFormat="1" ht="15.75" customHeight="1">
      <c r="A19" s="23" t="s">
        <v>259</v>
      </c>
      <c r="B19" s="161" t="s">
        <v>9</v>
      </c>
      <c r="C19" s="161"/>
      <c r="D19" s="156"/>
      <c r="E19" s="91">
        <f>E20+E23+E46+E49+E52+E55+E62+E95+E100+E105+E110+E118+E124+E127+E130+E133+E136+E144+E150+E153+E160+E169+E174+E147+E163+E179+E182+E185+E139</f>
        <v>43815.899999999994</v>
      </c>
      <c r="F19" s="91">
        <f>F20+F23+F46+F49+F52+F55+F62+F95+F100+F105+F110+F118+F124+F127+F130+F133+F136+F144+F150+F153+F160+F169+F174+F147+F163+F179+F182+F185+F139</f>
        <v>26277.9</v>
      </c>
      <c r="G19" s="91">
        <f>G20+G23+G46+G49+G52+G55+G62+G95+G100+G105+G110+G118+G124+G127+G130+G133+G136+G144+G150+G153+G160+G169+G174+G147+G163+G179+G182+G185+G139</f>
        <v>17538</v>
      </c>
      <c r="H19" s="91">
        <f>I19+J19</f>
        <v>213.30000000000049</v>
      </c>
      <c r="I19" s="91">
        <f>I20+I23+I46+I49+I52+I55+I62+I95+I100+I105+I110+I118+I124+I127+I130+I133+I136+I144+I147+I150+I153+I160+I163+I169+I174+I179+I182+I185+I65+I70+I75+I80+I85+I90+I113+I121</f>
        <v>67.000000000000682</v>
      </c>
      <c r="J19" s="91">
        <f>J20+J23+J46+J49+J52+J55+J62+J95+J100+J105+J110+J118+J124+J127+J130+J133+J136+J144+J147+J150+J153+J160+J163+J169+J174+J179+J182+J185+J139+J121</f>
        <v>146.29999999999981</v>
      </c>
      <c r="K19" s="160">
        <f t="shared" si="0"/>
        <v>44029.2</v>
      </c>
      <c r="L19" s="160">
        <f t="shared" si="0"/>
        <v>26344.9</v>
      </c>
      <c r="M19" s="160">
        <f t="shared" si="0"/>
        <v>17684.3</v>
      </c>
    </row>
    <row r="20" spans="1:13" s="110" customFormat="1" ht="27.75" customHeight="1">
      <c r="A20" s="121" t="s">
        <v>258</v>
      </c>
      <c r="B20" s="115" t="s">
        <v>256</v>
      </c>
      <c r="C20" s="115"/>
      <c r="D20" s="114"/>
      <c r="E20" s="119">
        <f t="shared" ref="E20:E25" si="1">F20+G20</f>
        <v>871.2</v>
      </c>
      <c r="F20" s="112">
        <f>F21</f>
        <v>871.2</v>
      </c>
      <c r="G20" s="112">
        <f>G21</f>
        <v>0</v>
      </c>
      <c r="H20" s="118">
        <f>I20+J20</f>
        <v>0</v>
      </c>
      <c r="I20" s="112"/>
      <c r="J20" s="112"/>
      <c r="K20" s="111">
        <f t="shared" si="0"/>
        <v>871.2</v>
      </c>
      <c r="L20" s="111">
        <f t="shared" si="0"/>
        <v>871.2</v>
      </c>
      <c r="M20" s="111">
        <f t="shared" si="0"/>
        <v>0</v>
      </c>
    </row>
    <row r="21" spans="1:13" s="30" customFormat="1" ht="55.5" customHeight="1">
      <c r="A21" s="11" t="s">
        <v>182</v>
      </c>
      <c r="B21" s="27" t="s">
        <v>256</v>
      </c>
      <c r="C21" s="27" t="s">
        <v>181</v>
      </c>
      <c r="D21" s="26"/>
      <c r="E21" s="36">
        <f t="shared" si="1"/>
        <v>871.2</v>
      </c>
      <c r="F21" s="5">
        <f>F22</f>
        <v>871.2</v>
      </c>
      <c r="G21" s="5">
        <f>G22</f>
        <v>0</v>
      </c>
      <c r="H21" s="33">
        <f>I21+J21</f>
        <v>0</v>
      </c>
      <c r="I21" s="5"/>
      <c r="J21" s="5"/>
      <c r="K21" s="33">
        <f t="shared" si="0"/>
        <v>871.2</v>
      </c>
      <c r="L21" s="33">
        <f t="shared" si="0"/>
        <v>871.2</v>
      </c>
      <c r="M21" s="33">
        <f t="shared" si="0"/>
        <v>0</v>
      </c>
    </row>
    <row r="22" spans="1:13" s="30" customFormat="1" ht="30.75" customHeight="1">
      <c r="A22" s="11" t="s">
        <v>257</v>
      </c>
      <c r="B22" s="27" t="s">
        <v>256</v>
      </c>
      <c r="C22" s="27" t="s">
        <v>181</v>
      </c>
      <c r="D22" s="26" t="s">
        <v>255</v>
      </c>
      <c r="E22" s="36">
        <f t="shared" si="1"/>
        <v>871.2</v>
      </c>
      <c r="F22" s="5">
        <v>871.2</v>
      </c>
      <c r="G22" s="5"/>
      <c r="H22" s="33">
        <f>I22+J22</f>
        <v>0</v>
      </c>
      <c r="I22" s="5"/>
      <c r="J22" s="5"/>
      <c r="K22" s="33">
        <f t="shared" si="0"/>
        <v>871.2</v>
      </c>
      <c r="L22" s="33">
        <f t="shared" si="0"/>
        <v>871.2</v>
      </c>
      <c r="M22" s="33">
        <f t="shared" si="0"/>
        <v>0</v>
      </c>
    </row>
    <row r="23" spans="1:13" s="110" customFormat="1" ht="27" customHeight="1">
      <c r="A23" s="121" t="s">
        <v>254</v>
      </c>
      <c r="B23" s="115" t="s">
        <v>246</v>
      </c>
      <c r="C23" s="115"/>
      <c r="D23" s="114"/>
      <c r="E23" s="119">
        <f t="shared" si="1"/>
        <v>17657.400000000001</v>
      </c>
      <c r="F23" s="113">
        <f>F24+F26+F28+F30+F32+F34+F38+F40+F42+F44</f>
        <v>17657.400000000001</v>
      </c>
      <c r="G23" s="112"/>
      <c r="H23" s="118">
        <f>H24+H26+H28+H30+H32+H34+H38+H40+H42+H44</f>
        <v>-3672.2999999999993</v>
      </c>
      <c r="I23" s="118">
        <f>I24+I26+I28+I30+I32+I34+I38+I40+I42+I44+I36</f>
        <v>-3643.5999999999995</v>
      </c>
      <c r="J23" s="118">
        <f>J24+J26+J28+J30+J32+J34+J38+J40+J42+J44</f>
        <v>0</v>
      </c>
      <c r="K23" s="111">
        <f t="shared" si="0"/>
        <v>13985.100000000002</v>
      </c>
      <c r="L23" s="111">
        <f t="shared" si="0"/>
        <v>14013.800000000003</v>
      </c>
      <c r="M23" s="111">
        <f t="shared" si="0"/>
        <v>0</v>
      </c>
    </row>
    <row r="24" spans="1:13" s="30" customFormat="1" ht="53.25" customHeight="1">
      <c r="A24" s="11" t="s">
        <v>226</v>
      </c>
      <c r="B24" s="27" t="s">
        <v>246</v>
      </c>
      <c r="C24" s="27" t="s">
        <v>181</v>
      </c>
      <c r="D24" s="26"/>
      <c r="E24" s="36">
        <f t="shared" si="1"/>
        <v>488</v>
      </c>
      <c r="F24" s="35">
        <f>F25</f>
        <v>488</v>
      </c>
      <c r="G24" s="5">
        <f>G25</f>
        <v>0</v>
      </c>
      <c r="H24" s="33">
        <f>H25</f>
        <v>-109.3</v>
      </c>
      <c r="I24" s="33">
        <f>I25</f>
        <v>-109.3</v>
      </c>
      <c r="J24" s="5"/>
      <c r="K24" s="33">
        <f t="shared" si="0"/>
        <v>378.7</v>
      </c>
      <c r="L24" s="33">
        <f t="shared" si="0"/>
        <v>378.7</v>
      </c>
      <c r="M24" s="33">
        <f t="shared" si="0"/>
        <v>0</v>
      </c>
    </row>
    <row r="25" spans="1:13" s="30" customFormat="1" ht="42.75" customHeight="1">
      <c r="A25" s="11" t="s">
        <v>253</v>
      </c>
      <c r="B25" s="27" t="s">
        <v>246</v>
      </c>
      <c r="C25" s="27" t="s">
        <v>181</v>
      </c>
      <c r="D25" s="26" t="s">
        <v>252</v>
      </c>
      <c r="E25" s="36">
        <f t="shared" si="1"/>
        <v>488</v>
      </c>
      <c r="F25" s="35">
        <v>488</v>
      </c>
      <c r="G25" s="5"/>
      <c r="H25" s="33">
        <f t="shared" ref="H25:H29" si="2">I25+J25</f>
        <v>-109.3</v>
      </c>
      <c r="I25" s="167">
        <v>-109.3</v>
      </c>
      <c r="J25" s="5"/>
      <c r="K25" s="33">
        <f t="shared" si="0"/>
        <v>378.7</v>
      </c>
      <c r="L25" s="33">
        <f t="shared" si="0"/>
        <v>378.7</v>
      </c>
      <c r="M25" s="33">
        <f t="shared" si="0"/>
        <v>0</v>
      </c>
    </row>
    <row r="26" spans="1:13" s="30" customFormat="1" ht="25.5" customHeight="1">
      <c r="A26" s="11" t="s">
        <v>20</v>
      </c>
      <c r="B26" s="27" t="s">
        <v>246</v>
      </c>
      <c r="C26" s="27" t="s">
        <v>17</v>
      </c>
      <c r="D26" s="26"/>
      <c r="E26" s="36">
        <f>E27</f>
        <v>239.2</v>
      </c>
      <c r="F26" s="5">
        <f>F27</f>
        <v>239.2</v>
      </c>
      <c r="G26" s="5">
        <f>G27</f>
        <v>0</v>
      </c>
      <c r="H26" s="33">
        <f>H27</f>
        <v>-68.2</v>
      </c>
      <c r="I26" s="33">
        <f>I27</f>
        <v>-68.2</v>
      </c>
      <c r="J26" s="5"/>
      <c r="K26" s="33">
        <f t="shared" si="0"/>
        <v>171</v>
      </c>
      <c r="L26" s="33">
        <f t="shared" si="0"/>
        <v>171</v>
      </c>
      <c r="M26" s="33">
        <f t="shared" si="0"/>
        <v>0</v>
      </c>
    </row>
    <row r="27" spans="1:13" s="30" customFormat="1" ht="42.75" customHeight="1">
      <c r="A27" s="11" t="s">
        <v>253</v>
      </c>
      <c r="B27" s="27" t="s">
        <v>246</v>
      </c>
      <c r="C27" s="27" t="s">
        <v>17</v>
      </c>
      <c r="D27" s="26" t="s">
        <v>252</v>
      </c>
      <c r="E27" s="36">
        <f t="shared" ref="E27:E54" si="3">F27+G27</f>
        <v>239.2</v>
      </c>
      <c r="F27" s="5">
        <v>239.2</v>
      </c>
      <c r="G27" s="5"/>
      <c r="H27" s="33">
        <f t="shared" si="2"/>
        <v>-68.2</v>
      </c>
      <c r="I27" s="167">
        <v>-68.2</v>
      </c>
      <c r="J27" s="5"/>
      <c r="K27" s="33">
        <f t="shared" si="0"/>
        <v>171</v>
      </c>
      <c r="L27" s="33">
        <f t="shared" si="0"/>
        <v>171</v>
      </c>
      <c r="M27" s="33">
        <f t="shared" si="0"/>
        <v>0</v>
      </c>
    </row>
    <row r="28" spans="1:13" s="30" customFormat="1" ht="42.75" customHeight="1">
      <c r="A28" s="11" t="s">
        <v>226</v>
      </c>
      <c r="B28" s="27" t="s">
        <v>246</v>
      </c>
      <c r="C28" s="27" t="s">
        <v>181</v>
      </c>
      <c r="D28" s="26"/>
      <c r="E28" s="36">
        <f t="shared" si="3"/>
        <v>9186.6</v>
      </c>
      <c r="F28" s="5">
        <f>F29</f>
        <v>9186.6</v>
      </c>
      <c r="G28" s="5">
        <f>G29</f>
        <v>0</v>
      </c>
      <c r="H28" s="33">
        <f>H29</f>
        <v>-1667.3</v>
      </c>
      <c r="I28" s="33">
        <f>I29</f>
        <v>-1667.3</v>
      </c>
      <c r="J28" s="5"/>
      <c r="K28" s="33">
        <f t="shared" si="0"/>
        <v>7519.3</v>
      </c>
      <c r="L28" s="33">
        <f t="shared" si="0"/>
        <v>7519.3</v>
      </c>
      <c r="M28" s="33">
        <f t="shared" si="0"/>
        <v>0</v>
      </c>
    </row>
    <row r="29" spans="1:13" s="30" customFormat="1" ht="42.75" customHeight="1">
      <c r="A29" s="11" t="s">
        <v>251</v>
      </c>
      <c r="B29" s="27" t="s">
        <v>242</v>
      </c>
      <c r="C29" s="27" t="s">
        <v>181</v>
      </c>
      <c r="D29" s="26" t="s">
        <v>241</v>
      </c>
      <c r="E29" s="36">
        <f t="shared" si="3"/>
        <v>9186.6</v>
      </c>
      <c r="F29" s="5">
        <v>9186.6</v>
      </c>
      <c r="G29" s="5"/>
      <c r="H29" s="33">
        <f t="shared" si="2"/>
        <v>-1667.3</v>
      </c>
      <c r="I29" s="5">
        <v>-1667.3</v>
      </c>
      <c r="J29" s="5"/>
      <c r="K29" s="33">
        <f t="shared" si="0"/>
        <v>7519.3</v>
      </c>
      <c r="L29" s="33">
        <f t="shared" si="0"/>
        <v>7519.3</v>
      </c>
      <c r="M29" s="33">
        <f t="shared" si="0"/>
        <v>0</v>
      </c>
    </row>
    <row r="30" spans="1:13" s="30" customFormat="1" ht="24.75" customHeight="1">
      <c r="A30" s="11" t="s">
        <v>32</v>
      </c>
      <c r="B30" s="27" t="s">
        <v>246</v>
      </c>
      <c r="C30" s="27" t="s">
        <v>17</v>
      </c>
      <c r="D30" s="26"/>
      <c r="E30" s="36">
        <f t="shared" si="3"/>
        <v>1727.6</v>
      </c>
      <c r="F30" s="5">
        <f>F31</f>
        <v>1727.6</v>
      </c>
      <c r="G30" s="5">
        <f>G31</f>
        <v>0</v>
      </c>
      <c r="H30" s="33">
        <f>H31</f>
        <v>-929.6</v>
      </c>
      <c r="I30" s="35">
        <f>I31</f>
        <v>-929.6</v>
      </c>
      <c r="J30" s="5">
        <f>J31</f>
        <v>0</v>
      </c>
      <c r="K30" s="33">
        <f t="shared" si="0"/>
        <v>797.99999999999989</v>
      </c>
      <c r="L30" s="33">
        <f t="shared" si="0"/>
        <v>797.99999999999989</v>
      </c>
      <c r="M30" s="33">
        <f t="shared" si="0"/>
        <v>0</v>
      </c>
    </row>
    <row r="31" spans="1:13" s="30" customFormat="1" ht="42.75" customHeight="1">
      <c r="A31" s="11" t="s">
        <v>250</v>
      </c>
      <c r="B31" s="27" t="s">
        <v>242</v>
      </c>
      <c r="C31" s="27" t="s">
        <v>17</v>
      </c>
      <c r="D31" s="26" t="s">
        <v>241</v>
      </c>
      <c r="E31" s="36">
        <f t="shared" si="3"/>
        <v>1727.6</v>
      </c>
      <c r="F31" s="5">
        <v>1727.6</v>
      </c>
      <c r="G31" s="5"/>
      <c r="H31" s="33">
        <f t="shared" ref="H31:H54" si="4">I31+J31</f>
        <v>-929.6</v>
      </c>
      <c r="I31" s="35">
        <f>-909.7-19.9</f>
        <v>-929.6</v>
      </c>
      <c r="J31" s="5"/>
      <c r="K31" s="33">
        <f t="shared" si="0"/>
        <v>797.99999999999989</v>
      </c>
      <c r="L31" s="33">
        <f t="shared" si="0"/>
        <v>797.99999999999989</v>
      </c>
      <c r="M31" s="33">
        <f t="shared" si="0"/>
        <v>0</v>
      </c>
    </row>
    <row r="32" spans="1:13" s="141" customFormat="1" ht="42.75" customHeight="1">
      <c r="A32" s="159" t="s">
        <v>226</v>
      </c>
      <c r="B32" s="158" t="s">
        <v>246</v>
      </c>
      <c r="C32" s="158" t="s">
        <v>181</v>
      </c>
      <c r="D32" s="157"/>
      <c r="E32" s="145">
        <f t="shared" si="3"/>
        <v>2465.1999999999998</v>
      </c>
      <c r="F32" s="144">
        <f>F33</f>
        <v>2465.1999999999998</v>
      </c>
      <c r="G32" s="144">
        <f>G33</f>
        <v>0</v>
      </c>
      <c r="H32" s="142">
        <f t="shared" si="4"/>
        <v>-28.7</v>
      </c>
      <c r="I32" s="144">
        <f>I33</f>
        <v>-28.7</v>
      </c>
      <c r="J32" s="144"/>
      <c r="K32" s="142">
        <f t="shared" si="0"/>
        <v>2436.5</v>
      </c>
      <c r="L32" s="142">
        <f t="shared" si="0"/>
        <v>2436.5</v>
      </c>
      <c r="M32" s="142">
        <f t="shared" si="0"/>
        <v>0</v>
      </c>
    </row>
    <row r="33" spans="1:13" s="30" customFormat="1" ht="42.75" customHeight="1">
      <c r="A33" s="11" t="s">
        <v>249</v>
      </c>
      <c r="B33" s="27" t="s">
        <v>246</v>
      </c>
      <c r="C33" s="27" t="s">
        <v>181</v>
      </c>
      <c r="D33" s="26" t="s">
        <v>248</v>
      </c>
      <c r="E33" s="36">
        <f t="shared" si="3"/>
        <v>2465.1999999999998</v>
      </c>
      <c r="F33" s="5">
        <v>2465.1999999999998</v>
      </c>
      <c r="G33" s="5"/>
      <c r="H33" s="33">
        <f t="shared" si="4"/>
        <v>-28.7</v>
      </c>
      <c r="I33" s="5">
        <v>-28.7</v>
      </c>
      <c r="J33" s="5"/>
      <c r="K33" s="33">
        <f t="shared" si="0"/>
        <v>2436.5</v>
      </c>
      <c r="L33" s="33">
        <f t="shared" si="0"/>
        <v>2436.5</v>
      </c>
      <c r="M33" s="33">
        <f t="shared" si="0"/>
        <v>0</v>
      </c>
    </row>
    <row r="34" spans="1:13" s="30" customFormat="1" ht="26.25" customHeight="1">
      <c r="A34" s="11" t="s">
        <v>20</v>
      </c>
      <c r="B34" s="27" t="s">
        <v>246</v>
      </c>
      <c r="C34" s="27" t="s">
        <v>17</v>
      </c>
      <c r="D34" s="26"/>
      <c r="E34" s="36">
        <f t="shared" si="3"/>
        <v>387.2</v>
      </c>
      <c r="F34" s="5">
        <f>F35</f>
        <v>387.2</v>
      </c>
      <c r="G34" s="5">
        <f>G35</f>
        <v>0</v>
      </c>
      <c r="H34" s="33">
        <f t="shared" si="4"/>
        <v>-155.1</v>
      </c>
      <c r="I34" s="5">
        <f>I35</f>
        <v>-155.1</v>
      </c>
      <c r="J34" s="5">
        <f>J35</f>
        <v>0</v>
      </c>
      <c r="K34" s="33">
        <f t="shared" si="0"/>
        <v>232.1</v>
      </c>
      <c r="L34" s="33">
        <f t="shared" si="0"/>
        <v>232.1</v>
      </c>
      <c r="M34" s="33">
        <f t="shared" si="0"/>
        <v>0</v>
      </c>
    </row>
    <row r="35" spans="1:13" s="30" customFormat="1" ht="38.25">
      <c r="A35" s="11" t="s">
        <v>249</v>
      </c>
      <c r="B35" s="27" t="s">
        <v>246</v>
      </c>
      <c r="C35" s="27" t="s">
        <v>17</v>
      </c>
      <c r="D35" s="26" t="s">
        <v>248</v>
      </c>
      <c r="E35" s="36">
        <f t="shared" si="3"/>
        <v>387.2</v>
      </c>
      <c r="F35" s="5">
        <v>387.2</v>
      </c>
      <c r="G35" s="5"/>
      <c r="H35" s="33">
        <f t="shared" si="4"/>
        <v>-155.1</v>
      </c>
      <c r="I35" s="5">
        <v>-155.1</v>
      </c>
      <c r="J35" s="5"/>
      <c r="K35" s="33">
        <f t="shared" si="0"/>
        <v>232.1</v>
      </c>
      <c r="L35" s="33">
        <f t="shared" si="0"/>
        <v>232.1</v>
      </c>
      <c r="M35" s="33">
        <f t="shared" si="0"/>
        <v>0</v>
      </c>
    </row>
    <row r="36" spans="1:13" s="30" customFormat="1" ht="18" customHeight="1">
      <c r="A36" s="93" t="s">
        <v>26</v>
      </c>
      <c r="B36" s="27" t="s">
        <v>246</v>
      </c>
      <c r="C36" s="27" t="s">
        <v>23</v>
      </c>
      <c r="D36" s="26"/>
      <c r="E36" s="36">
        <f t="shared" si="3"/>
        <v>0</v>
      </c>
      <c r="F36" s="5"/>
      <c r="G36" s="5"/>
      <c r="H36" s="33">
        <f t="shared" si="4"/>
        <v>28.7</v>
      </c>
      <c r="I36" s="5">
        <f>I37</f>
        <v>28.7</v>
      </c>
      <c r="J36" s="5"/>
      <c r="K36" s="33">
        <f t="shared" si="0"/>
        <v>28.7</v>
      </c>
      <c r="L36" s="33">
        <f t="shared" si="0"/>
        <v>28.7</v>
      </c>
      <c r="M36" s="33">
        <f t="shared" si="0"/>
        <v>0</v>
      </c>
    </row>
    <row r="37" spans="1:13" s="30" customFormat="1" ht="38.25">
      <c r="A37" s="11" t="s">
        <v>249</v>
      </c>
      <c r="B37" s="27" t="s">
        <v>246</v>
      </c>
      <c r="C37" s="27" t="s">
        <v>23</v>
      </c>
      <c r="D37" s="26" t="s">
        <v>248</v>
      </c>
      <c r="E37" s="36">
        <f t="shared" si="3"/>
        <v>0</v>
      </c>
      <c r="F37" s="5"/>
      <c r="G37" s="5"/>
      <c r="H37" s="33">
        <f t="shared" si="4"/>
        <v>28.7</v>
      </c>
      <c r="I37" s="5">
        <v>28.7</v>
      </c>
      <c r="J37" s="5"/>
      <c r="K37" s="33">
        <f t="shared" si="0"/>
        <v>28.7</v>
      </c>
      <c r="L37" s="33">
        <f t="shared" si="0"/>
        <v>28.7</v>
      </c>
      <c r="M37" s="33">
        <f t="shared" si="0"/>
        <v>0</v>
      </c>
    </row>
    <row r="38" spans="1:13" s="30" customFormat="1" ht="49.5" customHeight="1">
      <c r="A38" s="11" t="s">
        <v>182</v>
      </c>
      <c r="B38" s="27" t="s">
        <v>246</v>
      </c>
      <c r="C38" s="27" t="s">
        <v>181</v>
      </c>
      <c r="D38" s="26"/>
      <c r="E38" s="36">
        <f t="shared" si="3"/>
        <v>2033.8</v>
      </c>
      <c r="F38" s="5">
        <f>F39</f>
        <v>2033.8</v>
      </c>
      <c r="G38" s="5">
        <f>G39</f>
        <v>0</v>
      </c>
      <c r="H38" s="33">
        <f>H39</f>
        <v>-301.7</v>
      </c>
      <c r="I38" s="129">
        <f>I39</f>
        <v>-301.7</v>
      </c>
      <c r="J38" s="5"/>
      <c r="K38" s="33">
        <f t="shared" si="0"/>
        <v>1732.1</v>
      </c>
      <c r="L38" s="33">
        <f t="shared" si="0"/>
        <v>1732.1</v>
      </c>
      <c r="M38" s="33">
        <f t="shared" si="0"/>
        <v>0</v>
      </c>
    </row>
    <row r="39" spans="1:13" s="30" customFormat="1" ht="12.75" customHeight="1">
      <c r="A39" s="11" t="s">
        <v>205</v>
      </c>
      <c r="B39" s="27" t="s">
        <v>246</v>
      </c>
      <c r="C39" s="27" t="s">
        <v>181</v>
      </c>
      <c r="D39" s="26" t="s">
        <v>203</v>
      </c>
      <c r="E39" s="36">
        <f t="shared" si="3"/>
        <v>2033.8</v>
      </c>
      <c r="F39" s="5">
        <v>2033.8</v>
      </c>
      <c r="G39" s="5"/>
      <c r="H39" s="33">
        <f t="shared" si="4"/>
        <v>-301.7</v>
      </c>
      <c r="I39" s="182">
        <v>-301.7</v>
      </c>
      <c r="J39" s="5"/>
      <c r="K39" s="33">
        <f t="shared" si="0"/>
        <v>1732.1</v>
      </c>
      <c r="L39" s="33">
        <f t="shared" si="0"/>
        <v>1732.1</v>
      </c>
      <c r="M39" s="33">
        <f t="shared" si="0"/>
        <v>0</v>
      </c>
    </row>
    <row r="40" spans="1:13" s="30" customFormat="1" ht="26.25" customHeight="1">
      <c r="A40" s="11" t="s">
        <v>180</v>
      </c>
      <c r="B40" s="27" t="s">
        <v>246</v>
      </c>
      <c r="C40" s="27" t="s">
        <v>17</v>
      </c>
      <c r="D40" s="26"/>
      <c r="E40" s="36">
        <f t="shared" si="3"/>
        <v>102</v>
      </c>
      <c r="F40" s="35">
        <f>F41</f>
        <v>102</v>
      </c>
      <c r="G40" s="5">
        <f>G41</f>
        <v>0</v>
      </c>
      <c r="H40" s="33">
        <f>H41</f>
        <v>-86.6</v>
      </c>
      <c r="I40" s="129">
        <f>I41</f>
        <v>-86.6</v>
      </c>
      <c r="J40" s="5"/>
      <c r="K40" s="33">
        <f t="shared" si="0"/>
        <v>15.400000000000006</v>
      </c>
      <c r="L40" s="33">
        <f t="shared" si="0"/>
        <v>15.400000000000006</v>
      </c>
      <c r="M40" s="33">
        <f t="shared" si="0"/>
        <v>0</v>
      </c>
    </row>
    <row r="41" spans="1:13" s="30" customFormat="1" ht="13.5" customHeight="1">
      <c r="A41" s="11" t="s">
        <v>205</v>
      </c>
      <c r="B41" s="27" t="s">
        <v>246</v>
      </c>
      <c r="C41" s="27" t="s">
        <v>17</v>
      </c>
      <c r="D41" s="26" t="s">
        <v>203</v>
      </c>
      <c r="E41" s="36">
        <f t="shared" si="3"/>
        <v>102</v>
      </c>
      <c r="F41" s="35">
        <v>102</v>
      </c>
      <c r="G41" s="5"/>
      <c r="H41" s="33">
        <f t="shared" si="4"/>
        <v>-86.6</v>
      </c>
      <c r="I41" s="182">
        <v>-86.6</v>
      </c>
      <c r="J41" s="5"/>
      <c r="K41" s="33">
        <f t="shared" si="0"/>
        <v>15.400000000000006</v>
      </c>
      <c r="L41" s="33">
        <f t="shared" si="0"/>
        <v>15.400000000000006</v>
      </c>
      <c r="M41" s="33">
        <f t="shared" si="0"/>
        <v>0</v>
      </c>
    </row>
    <row r="42" spans="1:13" s="30" customFormat="1" ht="51.75" customHeight="1">
      <c r="A42" s="11" t="s">
        <v>226</v>
      </c>
      <c r="B42" s="27" t="s">
        <v>246</v>
      </c>
      <c r="C42" s="27" t="s">
        <v>181</v>
      </c>
      <c r="D42" s="26"/>
      <c r="E42" s="36">
        <f t="shared" si="3"/>
        <v>790.3</v>
      </c>
      <c r="F42" s="35">
        <f>F43</f>
        <v>790.3</v>
      </c>
      <c r="G42" s="5"/>
      <c r="H42" s="33">
        <f t="shared" si="4"/>
        <v>-205.7</v>
      </c>
      <c r="I42" s="5">
        <f>I43</f>
        <v>-205.7</v>
      </c>
      <c r="J42" s="5"/>
      <c r="K42" s="33">
        <f t="shared" si="0"/>
        <v>584.59999999999991</v>
      </c>
      <c r="L42" s="33">
        <f t="shared" si="0"/>
        <v>584.59999999999991</v>
      </c>
      <c r="M42" s="33">
        <f t="shared" si="0"/>
        <v>0</v>
      </c>
    </row>
    <row r="43" spans="1:13" s="30" customFormat="1" ht="13.5" customHeight="1">
      <c r="A43" s="11" t="s">
        <v>247</v>
      </c>
      <c r="B43" s="27" t="s">
        <v>246</v>
      </c>
      <c r="C43" s="27" t="s">
        <v>181</v>
      </c>
      <c r="D43" s="26" t="s">
        <v>245</v>
      </c>
      <c r="E43" s="36">
        <f t="shared" si="3"/>
        <v>790.3</v>
      </c>
      <c r="F43" s="35">
        <v>790.3</v>
      </c>
      <c r="G43" s="5"/>
      <c r="H43" s="33">
        <f t="shared" si="4"/>
        <v>-205.7</v>
      </c>
      <c r="I43" s="5">
        <v>-205.7</v>
      </c>
      <c r="J43" s="5"/>
      <c r="K43" s="33">
        <f t="shared" si="0"/>
        <v>584.59999999999991</v>
      </c>
      <c r="L43" s="33">
        <f t="shared" si="0"/>
        <v>584.59999999999991</v>
      </c>
      <c r="M43" s="33">
        <f t="shared" si="0"/>
        <v>0</v>
      </c>
    </row>
    <row r="44" spans="1:13" s="30" customFormat="1" ht="25.5">
      <c r="A44" s="11" t="s">
        <v>20</v>
      </c>
      <c r="B44" s="27" t="s">
        <v>246</v>
      </c>
      <c r="C44" s="27" t="s">
        <v>17</v>
      </c>
      <c r="D44" s="26"/>
      <c r="E44" s="36">
        <f t="shared" si="3"/>
        <v>237.5</v>
      </c>
      <c r="F44" s="35">
        <f>F45</f>
        <v>237.5</v>
      </c>
      <c r="G44" s="5"/>
      <c r="H44" s="33">
        <f>H45</f>
        <v>-120.1</v>
      </c>
      <c r="I44" s="129">
        <f>I45</f>
        <v>-120.1</v>
      </c>
      <c r="J44" s="5"/>
      <c r="K44" s="33">
        <f t="shared" si="0"/>
        <v>117.4</v>
      </c>
      <c r="L44" s="33">
        <f t="shared" si="0"/>
        <v>117.4</v>
      </c>
      <c r="M44" s="33">
        <f t="shared" si="0"/>
        <v>0</v>
      </c>
    </row>
    <row r="45" spans="1:13" s="30" customFormat="1" ht="16.5" customHeight="1">
      <c r="A45" s="11" t="s">
        <v>247</v>
      </c>
      <c r="B45" s="27" t="s">
        <v>246</v>
      </c>
      <c r="C45" s="27" t="s">
        <v>17</v>
      </c>
      <c r="D45" s="26" t="s">
        <v>245</v>
      </c>
      <c r="E45" s="36">
        <f t="shared" si="3"/>
        <v>237.5</v>
      </c>
      <c r="F45" s="35">
        <v>237.5</v>
      </c>
      <c r="G45" s="5"/>
      <c r="H45" s="33">
        <f t="shared" si="4"/>
        <v>-120.1</v>
      </c>
      <c r="I45" s="5">
        <v>-120.1</v>
      </c>
      <c r="J45" s="5"/>
      <c r="K45" s="33">
        <f t="shared" si="0"/>
        <v>117.4</v>
      </c>
      <c r="L45" s="33">
        <f t="shared" si="0"/>
        <v>117.4</v>
      </c>
      <c r="M45" s="33">
        <f t="shared" si="0"/>
        <v>0</v>
      </c>
    </row>
    <row r="46" spans="1:13" s="110" customFormat="1" ht="51">
      <c r="A46" s="121" t="s">
        <v>244</v>
      </c>
      <c r="B46" s="115" t="s">
        <v>242</v>
      </c>
      <c r="C46" s="115"/>
      <c r="D46" s="114"/>
      <c r="E46" s="119">
        <f t="shared" si="3"/>
        <v>848</v>
      </c>
      <c r="F46" s="113">
        <f>F47</f>
        <v>848</v>
      </c>
      <c r="G46" s="112"/>
      <c r="H46" s="118">
        <f t="shared" si="4"/>
        <v>0</v>
      </c>
      <c r="I46" s="112"/>
      <c r="J46" s="112"/>
      <c r="K46" s="111">
        <f t="shared" si="0"/>
        <v>848</v>
      </c>
      <c r="L46" s="111">
        <f t="shared" si="0"/>
        <v>848</v>
      </c>
      <c r="M46" s="111">
        <f t="shared" si="0"/>
        <v>0</v>
      </c>
    </row>
    <row r="47" spans="1:13" s="30" customFormat="1" ht="52.5" customHeight="1">
      <c r="A47" s="11" t="s">
        <v>182</v>
      </c>
      <c r="B47" s="27" t="s">
        <v>242</v>
      </c>
      <c r="C47" s="27" t="s">
        <v>181</v>
      </c>
      <c r="D47" s="26"/>
      <c r="E47" s="36">
        <f t="shared" si="3"/>
        <v>848</v>
      </c>
      <c r="F47" s="35">
        <f>F48</f>
        <v>848</v>
      </c>
      <c r="G47" s="5"/>
      <c r="H47" s="33">
        <f t="shared" si="4"/>
        <v>0</v>
      </c>
      <c r="I47" s="5"/>
      <c r="J47" s="5"/>
      <c r="K47" s="33">
        <f t="shared" si="0"/>
        <v>848</v>
      </c>
      <c r="L47" s="33">
        <f t="shared" si="0"/>
        <v>848</v>
      </c>
      <c r="M47" s="33">
        <f t="shared" si="0"/>
        <v>0</v>
      </c>
    </row>
    <row r="48" spans="1:13" s="30" customFormat="1" ht="28.5" customHeight="1">
      <c r="A48" s="11" t="s">
        <v>243</v>
      </c>
      <c r="B48" s="27" t="s">
        <v>242</v>
      </c>
      <c r="C48" s="27" t="s">
        <v>181</v>
      </c>
      <c r="D48" s="26" t="s">
        <v>241</v>
      </c>
      <c r="E48" s="36">
        <f t="shared" si="3"/>
        <v>848</v>
      </c>
      <c r="F48" s="35">
        <v>848</v>
      </c>
      <c r="G48" s="5"/>
      <c r="H48" s="33">
        <f t="shared" si="4"/>
        <v>0</v>
      </c>
      <c r="I48" s="5"/>
      <c r="J48" s="5"/>
      <c r="K48" s="33">
        <f t="shared" si="0"/>
        <v>848</v>
      </c>
      <c r="L48" s="33">
        <f t="shared" si="0"/>
        <v>848</v>
      </c>
      <c r="M48" s="33">
        <f t="shared" si="0"/>
        <v>0</v>
      </c>
    </row>
    <row r="49" spans="1:13" s="110" customFormat="1" ht="38.25" customHeight="1">
      <c r="A49" s="139" t="s">
        <v>240</v>
      </c>
      <c r="B49" s="115" t="s">
        <v>238</v>
      </c>
      <c r="C49" s="115" t="s">
        <v>7</v>
      </c>
      <c r="D49" s="114"/>
      <c r="E49" s="119">
        <f t="shared" si="3"/>
        <v>100</v>
      </c>
      <c r="F49" s="113">
        <f>F50</f>
        <v>100</v>
      </c>
      <c r="G49" s="112"/>
      <c r="H49" s="118">
        <f t="shared" si="4"/>
        <v>0</v>
      </c>
      <c r="I49" s="112"/>
      <c r="J49" s="112"/>
      <c r="K49" s="111">
        <f t="shared" si="0"/>
        <v>100</v>
      </c>
      <c r="L49" s="111">
        <f t="shared" si="0"/>
        <v>100</v>
      </c>
      <c r="M49" s="111">
        <f t="shared" si="0"/>
        <v>0</v>
      </c>
    </row>
    <row r="50" spans="1:13" s="30" customFormat="1" ht="15">
      <c r="A50" s="11" t="s">
        <v>218</v>
      </c>
      <c r="B50" s="27" t="s">
        <v>238</v>
      </c>
      <c r="C50" s="27" t="s">
        <v>215</v>
      </c>
      <c r="D50" s="26"/>
      <c r="E50" s="36">
        <f t="shared" si="3"/>
        <v>100</v>
      </c>
      <c r="F50" s="35">
        <f>F51</f>
        <v>100</v>
      </c>
      <c r="G50" s="5"/>
      <c r="H50" s="33">
        <f t="shared" si="4"/>
        <v>0</v>
      </c>
      <c r="I50" s="5"/>
      <c r="J50" s="5"/>
      <c r="K50" s="33">
        <f t="shared" si="0"/>
        <v>100</v>
      </c>
      <c r="L50" s="33">
        <f t="shared" si="0"/>
        <v>100</v>
      </c>
      <c r="M50" s="33">
        <f t="shared" si="0"/>
        <v>0</v>
      </c>
    </row>
    <row r="51" spans="1:13" s="30" customFormat="1" ht="15">
      <c r="A51" s="11" t="s">
        <v>239</v>
      </c>
      <c r="B51" s="27" t="s">
        <v>238</v>
      </c>
      <c r="C51" s="27" t="s">
        <v>215</v>
      </c>
      <c r="D51" s="26" t="s">
        <v>237</v>
      </c>
      <c r="E51" s="36">
        <f t="shared" si="3"/>
        <v>100</v>
      </c>
      <c r="F51" s="35">
        <v>100</v>
      </c>
      <c r="G51" s="5"/>
      <c r="H51" s="33">
        <f t="shared" si="4"/>
        <v>0</v>
      </c>
      <c r="I51" s="5"/>
      <c r="J51" s="5"/>
      <c r="K51" s="33">
        <f t="shared" si="0"/>
        <v>100</v>
      </c>
      <c r="L51" s="33">
        <f t="shared" si="0"/>
        <v>100</v>
      </c>
      <c r="M51" s="33">
        <f t="shared" si="0"/>
        <v>0</v>
      </c>
    </row>
    <row r="52" spans="1:13" s="110" customFormat="1" ht="51">
      <c r="A52" s="121" t="s">
        <v>236</v>
      </c>
      <c r="B52" s="130" t="s">
        <v>235</v>
      </c>
      <c r="C52" s="115"/>
      <c r="D52" s="114"/>
      <c r="E52" s="119">
        <f t="shared" si="3"/>
        <v>70</v>
      </c>
      <c r="F52" s="113">
        <f>F53</f>
        <v>70</v>
      </c>
      <c r="G52" s="112"/>
      <c r="H52" s="118">
        <f t="shared" si="4"/>
        <v>0</v>
      </c>
      <c r="I52" s="113">
        <f>I53</f>
        <v>0</v>
      </c>
      <c r="J52" s="112"/>
      <c r="K52" s="111">
        <f t="shared" ref="K52:M118" si="5">E52+H52</f>
        <v>70</v>
      </c>
      <c r="L52" s="111">
        <f t="shared" si="5"/>
        <v>70</v>
      </c>
      <c r="M52" s="111">
        <f t="shared" si="5"/>
        <v>0</v>
      </c>
    </row>
    <row r="53" spans="1:13" s="30" customFormat="1" ht="25.5">
      <c r="A53" s="11" t="s">
        <v>32</v>
      </c>
      <c r="B53" s="28" t="s">
        <v>235</v>
      </c>
      <c r="C53" s="27" t="s">
        <v>17</v>
      </c>
      <c r="D53" s="26"/>
      <c r="E53" s="36">
        <f t="shared" si="3"/>
        <v>70</v>
      </c>
      <c r="F53" s="35">
        <f>F54</f>
        <v>70</v>
      </c>
      <c r="G53" s="5"/>
      <c r="H53" s="33">
        <f t="shared" si="4"/>
        <v>0</v>
      </c>
      <c r="I53" s="35">
        <f>I54</f>
        <v>0</v>
      </c>
      <c r="J53" s="5"/>
      <c r="K53" s="33">
        <f t="shared" si="5"/>
        <v>70</v>
      </c>
      <c r="L53" s="33">
        <f t="shared" si="5"/>
        <v>70</v>
      </c>
      <c r="M53" s="33">
        <f t="shared" si="5"/>
        <v>0</v>
      </c>
    </row>
    <row r="54" spans="1:13" s="30" customFormat="1" ht="15">
      <c r="A54" s="11" t="s">
        <v>130</v>
      </c>
      <c r="B54" s="28" t="s">
        <v>235</v>
      </c>
      <c r="C54" s="27" t="s">
        <v>17</v>
      </c>
      <c r="D54" s="26" t="s">
        <v>128</v>
      </c>
      <c r="E54" s="36">
        <f t="shared" si="3"/>
        <v>70</v>
      </c>
      <c r="F54" s="35">
        <v>70</v>
      </c>
      <c r="G54" s="5"/>
      <c r="H54" s="33">
        <f t="shared" si="4"/>
        <v>0</v>
      </c>
      <c r="I54" s="35"/>
      <c r="J54" s="5"/>
      <c r="K54" s="33">
        <f t="shared" si="5"/>
        <v>70</v>
      </c>
      <c r="L54" s="33">
        <f t="shared" si="5"/>
        <v>70</v>
      </c>
      <c r="M54" s="33">
        <f t="shared" si="5"/>
        <v>0</v>
      </c>
    </row>
    <row r="55" spans="1:13" s="110" customFormat="1" ht="26.25">
      <c r="A55" s="155" t="s">
        <v>8</v>
      </c>
      <c r="B55" s="130" t="s">
        <v>2</v>
      </c>
      <c r="C55" s="115"/>
      <c r="D55" s="114"/>
      <c r="E55" s="119">
        <f>E56+E58+E60</f>
        <v>102</v>
      </c>
      <c r="F55" s="119">
        <f>F56+F58+F60</f>
        <v>102</v>
      </c>
      <c r="G55" s="112"/>
      <c r="H55" s="118">
        <f>H56</f>
        <v>0</v>
      </c>
      <c r="I55" s="118">
        <f>I56+I58+I60</f>
        <v>0</v>
      </c>
      <c r="J55" s="118">
        <f>J56+J58+J60</f>
        <v>0</v>
      </c>
      <c r="K55" s="111">
        <f t="shared" si="5"/>
        <v>102</v>
      </c>
      <c r="L55" s="111">
        <f t="shared" si="5"/>
        <v>102</v>
      </c>
      <c r="M55" s="111">
        <f t="shared" si="5"/>
        <v>0</v>
      </c>
    </row>
    <row r="56" spans="1:13" s="30" customFormat="1" ht="25.5">
      <c r="A56" s="11" t="s">
        <v>32</v>
      </c>
      <c r="B56" s="28" t="s">
        <v>2</v>
      </c>
      <c r="C56" s="27" t="s">
        <v>17</v>
      </c>
      <c r="D56" s="26"/>
      <c r="E56" s="36">
        <f>F56+G56</f>
        <v>0</v>
      </c>
      <c r="F56" s="35">
        <f>F57</f>
        <v>0</v>
      </c>
      <c r="G56" s="5"/>
      <c r="H56" s="33">
        <f>H57</f>
        <v>0</v>
      </c>
      <c r="I56" s="33">
        <f>I57</f>
        <v>0</v>
      </c>
      <c r="J56" s="5"/>
      <c r="K56" s="33">
        <f t="shared" si="5"/>
        <v>0</v>
      </c>
      <c r="L56" s="33">
        <f t="shared" si="5"/>
        <v>0</v>
      </c>
      <c r="M56" s="33">
        <f t="shared" si="5"/>
        <v>0</v>
      </c>
    </row>
    <row r="57" spans="1:13" s="30" customFormat="1" ht="15">
      <c r="A57" s="11" t="s">
        <v>130</v>
      </c>
      <c r="B57" s="28" t="s">
        <v>2</v>
      </c>
      <c r="C57" s="27" t="s">
        <v>17</v>
      </c>
      <c r="D57" s="26" t="s">
        <v>128</v>
      </c>
      <c r="E57" s="36">
        <f>F57+G57</f>
        <v>0</v>
      </c>
      <c r="F57" s="35"/>
      <c r="G57" s="5"/>
      <c r="H57" s="33">
        <f>I57+J57</f>
        <v>0</v>
      </c>
      <c r="I57" s="103"/>
      <c r="J57" s="5"/>
      <c r="K57" s="33">
        <f t="shared" si="5"/>
        <v>0</v>
      </c>
      <c r="L57" s="33">
        <f t="shared" si="5"/>
        <v>0</v>
      </c>
      <c r="M57" s="33">
        <f t="shared" si="5"/>
        <v>0</v>
      </c>
    </row>
    <row r="58" spans="1:13" s="30" customFormat="1" ht="39">
      <c r="A58" s="55" t="s">
        <v>38</v>
      </c>
      <c r="B58" s="28" t="s">
        <v>2</v>
      </c>
      <c r="C58" s="27" t="s">
        <v>29</v>
      </c>
      <c r="D58" s="26"/>
      <c r="E58" s="36">
        <f>F58+G58</f>
        <v>36</v>
      </c>
      <c r="F58" s="35">
        <f>F59</f>
        <v>36</v>
      </c>
      <c r="G58" s="5"/>
      <c r="H58" s="33">
        <f>H59</f>
        <v>0</v>
      </c>
      <c r="I58" s="33">
        <f>I59</f>
        <v>0</v>
      </c>
      <c r="J58" s="5"/>
      <c r="K58" s="33">
        <f t="shared" si="5"/>
        <v>36</v>
      </c>
      <c r="L58" s="33">
        <f t="shared" si="5"/>
        <v>36</v>
      </c>
      <c r="M58" s="33">
        <f t="shared" si="5"/>
        <v>0</v>
      </c>
    </row>
    <row r="59" spans="1:13" s="30" customFormat="1" ht="15">
      <c r="A59" s="11" t="s">
        <v>47</v>
      </c>
      <c r="B59" s="28" t="s">
        <v>2</v>
      </c>
      <c r="C59" s="27" t="s">
        <v>29</v>
      </c>
      <c r="D59" s="26" t="s">
        <v>45</v>
      </c>
      <c r="E59" s="36">
        <f>F59+G59</f>
        <v>36</v>
      </c>
      <c r="F59" s="36">
        <v>36</v>
      </c>
      <c r="G59" s="5"/>
      <c r="H59" s="33">
        <f>I59+J59</f>
        <v>0</v>
      </c>
      <c r="I59" s="103"/>
      <c r="J59" s="5"/>
      <c r="K59" s="33">
        <f t="shared" si="5"/>
        <v>36</v>
      </c>
      <c r="L59" s="33">
        <f t="shared" si="5"/>
        <v>36</v>
      </c>
      <c r="M59" s="33">
        <f t="shared" si="5"/>
        <v>0</v>
      </c>
    </row>
    <row r="60" spans="1:13" s="30" customFormat="1" ht="15">
      <c r="A60" s="93" t="s">
        <v>6</v>
      </c>
      <c r="B60" s="28" t="s">
        <v>2</v>
      </c>
      <c r="C60" s="27" t="s">
        <v>5</v>
      </c>
      <c r="D60" s="26"/>
      <c r="E60" s="36">
        <f>E61</f>
        <v>66</v>
      </c>
      <c r="F60" s="36">
        <f>F61</f>
        <v>66</v>
      </c>
      <c r="G60" s="5"/>
      <c r="H60" s="33">
        <f>H61</f>
        <v>0</v>
      </c>
      <c r="I60" s="33">
        <f>I61</f>
        <v>0</v>
      </c>
      <c r="J60" s="5"/>
      <c r="K60" s="33">
        <f t="shared" si="5"/>
        <v>66</v>
      </c>
      <c r="L60" s="33">
        <f t="shared" si="5"/>
        <v>66</v>
      </c>
      <c r="M60" s="33">
        <f t="shared" si="5"/>
        <v>0</v>
      </c>
    </row>
    <row r="61" spans="1:13" s="30" customFormat="1" ht="38.25">
      <c r="A61" s="11" t="s">
        <v>12</v>
      </c>
      <c r="B61" s="28" t="s">
        <v>2</v>
      </c>
      <c r="C61" s="27" t="s">
        <v>5</v>
      </c>
      <c r="D61" s="26" t="s">
        <v>169</v>
      </c>
      <c r="E61" s="36">
        <f t="shared" ref="E61:E157" si="6">F61+G61</f>
        <v>66</v>
      </c>
      <c r="F61" s="35">
        <v>66</v>
      </c>
      <c r="G61" s="5"/>
      <c r="H61" s="33">
        <f t="shared" ref="H61:H135" si="7">I61+J61</f>
        <v>0</v>
      </c>
      <c r="I61" s="103"/>
      <c r="J61" s="5"/>
      <c r="K61" s="33">
        <f t="shared" si="5"/>
        <v>66</v>
      </c>
      <c r="L61" s="33">
        <f t="shared" si="5"/>
        <v>66</v>
      </c>
      <c r="M61" s="33">
        <f t="shared" si="5"/>
        <v>0</v>
      </c>
    </row>
    <row r="62" spans="1:13" s="110" customFormat="1" ht="51.75">
      <c r="A62" s="136" t="s">
        <v>234</v>
      </c>
      <c r="B62" s="130" t="s">
        <v>233</v>
      </c>
      <c r="C62" s="115"/>
      <c r="D62" s="114"/>
      <c r="E62" s="119">
        <f t="shared" si="6"/>
        <v>357</v>
      </c>
      <c r="F62" s="113">
        <f>F63</f>
        <v>357</v>
      </c>
      <c r="G62" s="112"/>
      <c r="H62" s="111">
        <f t="shared" si="7"/>
        <v>53.9</v>
      </c>
      <c r="I62" s="112">
        <f>I63</f>
        <v>53.9</v>
      </c>
      <c r="J62" s="112"/>
      <c r="K62" s="111">
        <f t="shared" si="5"/>
        <v>410.9</v>
      </c>
      <c r="L62" s="111">
        <f t="shared" si="5"/>
        <v>410.9</v>
      </c>
      <c r="M62" s="111">
        <f t="shared" si="5"/>
        <v>0</v>
      </c>
    </row>
    <row r="63" spans="1:13" s="30" customFormat="1" ht="25.5">
      <c r="A63" s="11" t="s">
        <v>32</v>
      </c>
      <c r="B63" s="28" t="s">
        <v>233</v>
      </c>
      <c r="C63" s="27" t="s">
        <v>17</v>
      </c>
      <c r="D63" s="26"/>
      <c r="E63" s="36">
        <f t="shared" si="6"/>
        <v>357</v>
      </c>
      <c r="F63" s="35">
        <f>F64</f>
        <v>357</v>
      </c>
      <c r="G63" s="5"/>
      <c r="H63" s="33">
        <f t="shared" si="7"/>
        <v>53.9</v>
      </c>
      <c r="I63" s="5">
        <f>I64</f>
        <v>53.9</v>
      </c>
      <c r="J63" s="5"/>
      <c r="K63" s="33">
        <f t="shared" si="5"/>
        <v>410.9</v>
      </c>
      <c r="L63" s="33">
        <f t="shared" si="5"/>
        <v>410.9</v>
      </c>
      <c r="M63" s="33">
        <f t="shared" si="5"/>
        <v>0</v>
      </c>
    </row>
    <row r="64" spans="1:13" s="30" customFormat="1" ht="15" customHeight="1">
      <c r="A64" s="11" t="s">
        <v>130</v>
      </c>
      <c r="B64" s="28" t="s">
        <v>233</v>
      </c>
      <c r="C64" s="27" t="s">
        <v>17</v>
      </c>
      <c r="D64" s="26" t="s">
        <v>128</v>
      </c>
      <c r="E64" s="36">
        <f t="shared" si="6"/>
        <v>357</v>
      </c>
      <c r="F64" s="35">
        <v>357</v>
      </c>
      <c r="G64" s="5"/>
      <c r="H64" s="33">
        <f t="shared" si="7"/>
        <v>53.9</v>
      </c>
      <c r="I64" s="5">
        <f>13.9+40</f>
        <v>53.9</v>
      </c>
      <c r="J64" s="5"/>
      <c r="K64" s="33">
        <f t="shared" si="5"/>
        <v>410.9</v>
      </c>
      <c r="L64" s="33">
        <f t="shared" si="5"/>
        <v>410.9</v>
      </c>
      <c r="M64" s="33">
        <f t="shared" si="5"/>
        <v>0</v>
      </c>
    </row>
    <row r="65" spans="1:13" s="122" customFormat="1" ht="60" customHeight="1">
      <c r="A65" s="121" t="s">
        <v>278</v>
      </c>
      <c r="B65" s="116" t="s">
        <v>279</v>
      </c>
      <c r="C65" s="126"/>
      <c r="D65" s="125"/>
      <c r="E65" s="124">
        <f t="shared" si="6"/>
        <v>0</v>
      </c>
      <c r="F65" s="123"/>
      <c r="G65" s="183"/>
      <c r="H65" s="118">
        <f t="shared" si="7"/>
        <v>1719</v>
      </c>
      <c r="I65" s="183">
        <f>I67+I69</f>
        <v>1719</v>
      </c>
      <c r="J65" s="183"/>
      <c r="K65" s="118">
        <f t="shared" si="5"/>
        <v>1719</v>
      </c>
      <c r="L65" s="118">
        <f t="shared" si="5"/>
        <v>1719</v>
      </c>
      <c r="M65" s="118">
        <f t="shared" si="5"/>
        <v>0</v>
      </c>
    </row>
    <row r="66" spans="1:13" s="122" customFormat="1" ht="26.25" customHeight="1">
      <c r="A66" s="11" t="s">
        <v>182</v>
      </c>
      <c r="B66" s="184" t="s">
        <v>279</v>
      </c>
      <c r="C66" s="158" t="s">
        <v>181</v>
      </c>
      <c r="D66" s="157"/>
      <c r="E66" s="145">
        <f t="shared" si="6"/>
        <v>0</v>
      </c>
      <c r="F66" s="143"/>
      <c r="G66" s="144"/>
      <c r="H66" s="142">
        <f t="shared" si="7"/>
        <v>999.6</v>
      </c>
      <c r="I66" s="144">
        <f>I67</f>
        <v>999.6</v>
      </c>
      <c r="J66" s="144"/>
      <c r="K66" s="142">
        <f t="shared" si="5"/>
        <v>999.6</v>
      </c>
      <c r="L66" s="142">
        <f t="shared" si="5"/>
        <v>999.6</v>
      </c>
      <c r="M66" s="142">
        <f t="shared" si="5"/>
        <v>0</v>
      </c>
    </row>
    <row r="67" spans="1:13" s="122" customFormat="1" ht="18.75" customHeight="1">
      <c r="A67" s="11" t="s">
        <v>130</v>
      </c>
      <c r="B67" s="184" t="s">
        <v>279</v>
      </c>
      <c r="C67" s="158" t="s">
        <v>181</v>
      </c>
      <c r="D67" s="157" t="s">
        <v>128</v>
      </c>
      <c r="E67" s="145">
        <f t="shared" si="6"/>
        <v>0</v>
      </c>
      <c r="F67" s="143"/>
      <c r="G67" s="144"/>
      <c r="H67" s="142">
        <f t="shared" si="7"/>
        <v>999.6</v>
      </c>
      <c r="I67" s="144">
        <v>999.6</v>
      </c>
      <c r="J67" s="144"/>
      <c r="K67" s="142">
        <f t="shared" si="5"/>
        <v>999.6</v>
      </c>
      <c r="L67" s="142">
        <f t="shared" si="5"/>
        <v>999.6</v>
      </c>
      <c r="M67" s="142">
        <f t="shared" si="5"/>
        <v>0</v>
      </c>
    </row>
    <row r="68" spans="1:13" s="30" customFormat="1" ht="15" customHeight="1">
      <c r="A68" s="11" t="s">
        <v>32</v>
      </c>
      <c r="B68" s="28" t="s">
        <v>279</v>
      </c>
      <c r="C68" s="27" t="s">
        <v>17</v>
      </c>
      <c r="D68" s="26"/>
      <c r="E68" s="145">
        <f t="shared" si="6"/>
        <v>0</v>
      </c>
      <c r="F68" s="35"/>
      <c r="G68" s="5"/>
      <c r="H68" s="142">
        <f t="shared" si="7"/>
        <v>719.4</v>
      </c>
      <c r="I68" s="5">
        <f>I69</f>
        <v>719.4</v>
      </c>
      <c r="J68" s="5"/>
      <c r="K68" s="142">
        <f t="shared" si="5"/>
        <v>719.4</v>
      </c>
      <c r="L68" s="142">
        <f t="shared" si="5"/>
        <v>719.4</v>
      </c>
      <c r="M68" s="142">
        <f t="shared" si="5"/>
        <v>0</v>
      </c>
    </row>
    <row r="69" spans="1:13" s="30" customFormat="1" ht="15" customHeight="1">
      <c r="A69" s="11" t="s">
        <v>130</v>
      </c>
      <c r="B69" s="28" t="s">
        <v>279</v>
      </c>
      <c r="C69" s="27" t="s">
        <v>17</v>
      </c>
      <c r="D69" s="26" t="s">
        <v>128</v>
      </c>
      <c r="E69" s="145">
        <f t="shared" si="6"/>
        <v>0</v>
      </c>
      <c r="F69" s="35"/>
      <c r="G69" s="5"/>
      <c r="H69" s="142">
        <f t="shared" si="7"/>
        <v>719.4</v>
      </c>
      <c r="I69" s="5">
        <v>719.4</v>
      </c>
      <c r="J69" s="5"/>
      <c r="K69" s="142">
        <f t="shared" si="5"/>
        <v>719.4</v>
      </c>
      <c r="L69" s="142">
        <f t="shared" si="5"/>
        <v>719.4</v>
      </c>
      <c r="M69" s="142">
        <f t="shared" si="5"/>
        <v>0</v>
      </c>
    </row>
    <row r="70" spans="1:13" s="122" customFormat="1" ht="84.75" customHeight="1">
      <c r="A70" s="121" t="s">
        <v>285</v>
      </c>
      <c r="B70" s="116"/>
      <c r="C70" s="126"/>
      <c r="D70" s="125"/>
      <c r="E70" s="124">
        <f t="shared" si="6"/>
        <v>0</v>
      </c>
      <c r="F70" s="123"/>
      <c r="G70" s="183"/>
      <c r="H70" s="118">
        <f t="shared" si="7"/>
        <v>141.9</v>
      </c>
      <c r="I70" s="183">
        <f>I72+I74</f>
        <v>141.9</v>
      </c>
      <c r="J70" s="183"/>
      <c r="K70" s="118">
        <f t="shared" si="5"/>
        <v>141.9</v>
      </c>
      <c r="L70" s="118">
        <f t="shared" si="5"/>
        <v>141.9</v>
      </c>
      <c r="M70" s="118">
        <f t="shared" si="5"/>
        <v>0</v>
      </c>
    </row>
    <row r="71" spans="1:13" s="30" customFormat="1" ht="15" customHeight="1">
      <c r="A71" s="11" t="s">
        <v>182</v>
      </c>
      <c r="B71" s="184" t="s">
        <v>280</v>
      </c>
      <c r="C71" s="158" t="s">
        <v>181</v>
      </c>
      <c r="D71" s="157"/>
      <c r="E71" s="36">
        <f t="shared" si="6"/>
        <v>0</v>
      </c>
      <c r="F71" s="35"/>
      <c r="G71" s="5"/>
      <c r="H71" s="33">
        <f t="shared" si="7"/>
        <v>0</v>
      </c>
      <c r="I71" s="5"/>
      <c r="J71" s="5"/>
      <c r="K71" s="33">
        <f t="shared" si="5"/>
        <v>0</v>
      </c>
      <c r="L71" s="33">
        <f t="shared" si="5"/>
        <v>0</v>
      </c>
      <c r="M71" s="33">
        <f t="shared" si="5"/>
        <v>0</v>
      </c>
    </row>
    <row r="72" spans="1:13" s="30" customFormat="1" ht="15" customHeight="1">
      <c r="A72" s="11" t="s">
        <v>130</v>
      </c>
      <c r="B72" s="184" t="s">
        <v>280</v>
      </c>
      <c r="C72" s="158" t="s">
        <v>181</v>
      </c>
      <c r="D72" s="157" t="s">
        <v>128</v>
      </c>
      <c r="E72" s="36">
        <f t="shared" si="6"/>
        <v>0</v>
      </c>
      <c r="F72" s="35"/>
      <c r="G72" s="5"/>
      <c r="H72" s="33">
        <f t="shared" si="7"/>
        <v>0</v>
      </c>
      <c r="I72" s="5"/>
      <c r="J72" s="5"/>
      <c r="K72" s="33">
        <f t="shared" si="5"/>
        <v>0</v>
      </c>
      <c r="L72" s="33">
        <f t="shared" si="5"/>
        <v>0</v>
      </c>
      <c r="M72" s="33">
        <f t="shared" si="5"/>
        <v>0</v>
      </c>
    </row>
    <row r="73" spans="1:13" s="30" customFormat="1" ht="15" customHeight="1">
      <c r="A73" s="11" t="s">
        <v>32</v>
      </c>
      <c r="B73" s="28" t="s">
        <v>280</v>
      </c>
      <c r="C73" s="27" t="s">
        <v>17</v>
      </c>
      <c r="D73" s="26"/>
      <c r="E73" s="36">
        <f t="shared" si="6"/>
        <v>0</v>
      </c>
      <c r="F73" s="35"/>
      <c r="G73" s="5"/>
      <c r="H73" s="33">
        <f t="shared" si="7"/>
        <v>141.9</v>
      </c>
      <c r="I73" s="5">
        <f>I74</f>
        <v>141.9</v>
      </c>
      <c r="J73" s="5"/>
      <c r="K73" s="33">
        <f t="shared" si="5"/>
        <v>141.9</v>
      </c>
      <c r="L73" s="33">
        <f t="shared" si="5"/>
        <v>141.9</v>
      </c>
      <c r="M73" s="33">
        <f t="shared" si="5"/>
        <v>0</v>
      </c>
    </row>
    <row r="74" spans="1:13" s="30" customFormat="1" ht="15" customHeight="1">
      <c r="A74" s="11" t="s">
        <v>130</v>
      </c>
      <c r="B74" s="28" t="s">
        <v>280</v>
      </c>
      <c r="C74" s="27" t="s">
        <v>17</v>
      </c>
      <c r="D74" s="26" t="s">
        <v>128</v>
      </c>
      <c r="E74" s="36">
        <f t="shared" si="6"/>
        <v>0</v>
      </c>
      <c r="F74" s="35"/>
      <c r="G74" s="5"/>
      <c r="H74" s="33">
        <f t="shared" si="7"/>
        <v>141.9</v>
      </c>
      <c r="I74" s="5">
        <v>141.9</v>
      </c>
      <c r="J74" s="5"/>
      <c r="K74" s="33">
        <f t="shared" si="5"/>
        <v>141.9</v>
      </c>
      <c r="L74" s="33">
        <f t="shared" si="5"/>
        <v>141.9</v>
      </c>
      <c r="M74" s="33">
        <f t="shared" si="5"/>
        <v>0</v>
      </c>
    </row>
    <row r="75" spans="1:13" s="122" customFormat="1" ht="81.75" customHeight="1">
      <c r="A75" s="121" t="s">
        <v>286</v>
      </c>
      <c r="B75" s="116"/>
      <c r="C75" s="126"/>
      <c r="D75" s="125"/>
      <c r="E75" s="124">
        <f t="shared" si="6"/>
        <v>0</v>
      </c>
      <c r="F75" s="123"/>
      <c r="G75" s="183"/>
      <c r="H75" s="118">
        <f t="shared" si="7"/>
        <v>388.29999999999995</v>
      </c>
      <c r="I75" s="183">
        <f>I77+I79</f>
        <v>388.29999999999995</v>
      </c>
      <c r="J75" s="183"/>
      <c r="K75" s="118">
        <f t="shared" si="5"/>
        <v>388.29999999999995</v>
      </c>
      <c r="L75" s="118">
        <f t="shared" si="5"/>
        <v>388.29999999999995</v>
      </c>
      <c r="M75" s="118">
        <f t="shared" si="5"/>
        <v>0</v>
      </c>
    </row>
    <row r="76" spans="1:13" s="30" customFormat="1" ht="15" customHeight="1">
      <c r="A76" s="11" t="s">
        <v>182</v>
      </c>
      <c r="B76" s="184" t="s">
        <v>281</v>
      </c>
      <c r="C76" s="158" t="s">
        <v>181</v>
      </c>
      <c r="D76" s="157"/>
      <c r="E76" s="36">
        <f t="shared" si="6"/>
        <v>0</v>
      </c>
      <c r="F76" s="35"/>
      <c r="G76" s="5"/>
      <c r="H76" s="33">
        <f t="shared" si="7"/>
        <v>301.7</v>
      </c>
      <c r="I76" s="5">
        <f>I77</f>
        <v>301.7</v>
      </c>
      <c r="J76" s="5"/>
      <c r="K76" s="33">
        <f t="shared" si="5"/>
        <v>301.7</v>
      </c>
      <c r="L76" s="33">
        <f t="shared" si="5"/>
        <v>301.7</v>
      </c>
      <c r="M76" s="33">
        <f t="shared" si="5"/>
        <v>0</v>
      </c>
    </row>
    <row r="77" spans="1:13" s="30" customFormat="1" ht="15" customHeight="1">
      <c r="A77" s="11" t="s">
        <v>130</v>
      </c>
      <c r="B77" s="184" t="s">
        <v>281</v>
      </c>
      <c r="C77" s="158" t="s">
        <v>181</v>
      </c>
      <c r="D77" s="157" t="s">
        <v>128</v>
      </c>
      <c r="E77" s="36">
        <f t="shared" si="6"/>
        <v>0</v>
      </c>
      <c r="F77" s="35"/>
      <c r="G77" s="5"/>
      <c r="H77" s="33">
        <f t="shared" si="7"/>
        <v>301.7</v>
      </c>
      <c r="I77" s="5">
        <v>301.7</v>
      </c>
      <c r="J77" s="5"/>
      <c r="K77" s="33">
        <f t="shared" si="5"/>
        <v>301.7</v>
      </c>
      <c r="L77" s="33">
        <f t="shared" si="5"/>
        <v>301.7</v>
      </c>
      <c r="M77" s="33">
        <f t="shared" si="5"/>
        <v>0</v>
      </c>
    </row>
    <row r="78" spans="1:13" s="30" customFormat="1" ht="15" customHeight="1">
      <c r="A78" s="11" t="s">
        <v>32</v>
      </c>
      <c r="B78" s="28" t="s">
        <v>281</v>
      </c>
      <c r="C78" s="27" t="s">
        <v>17</v>
      </c>
      <c r="D78" s="26"/>
      <c r="E78" s="36">
        <f t="shared" si="6"/>
        <v>0</v>
      </c>
      <c r="F78" s="35"/>
      <c r="G78" s="5"/>
      <c r="H78" s="33">
        <f t="shared" si="7"/>
        <v>86.6</v>
      </c>
      <c r="I78" s="5">
        <f>I79</f>
        <v>86.6</v>
      </c>
      <c r="J78" s="5"/>
      <c r="K78" s="33">
        <f t="shared" si="5"/>
        <v>86.6</v>
      </c>
      <c r="L78" s="33">
        <f t="shared" si="5"/>
        <v>86.6</v>
      </c>
      <c r="M78" s="33">
        <f t="shared" si="5"/>
        <v>0</v>
      </c>
    </row>
    <row r="79" spans="1:13" s="30" customFormat="1" ht="15" customHeight="1">
      <c r="A79" s="11" t="s">
        <v>130</v>
      </c>
      <c r="B79" s="28" t="s">
        <v>281</v>
      </c>
      <c r="C79" s="27" t="s">
        <v>17</v>
      </c>
      <c r="D79" s="26" t="s">
        <v>128</v>
      </c>
      <c r="E79" s="36">
        <f t="shared" si="6"/>
        <v>0</v>
      </c>
      <c r="F79" s="35"/>
      <c r="G79" s="5"/>
      <c r="H79" s="33">
        <f t="shared" si="7"/>
        <v>86.6</v>
      </c>
      <c r="I79" s="5">
        <v>86.6</v>
      </c>
      <c r="J79" s="5"/>
      <c r="K79" s="33">
        <f t="shared" si="5"/>
        <v>86.6</v>
      </c>
      <c r="L79" s="33">
        <f t="shared" si="5"/>
        <v>86.6</v>
      </c>
      <c r="M79" s="33">
        <f t="shared" si="5"/>
        <v>0</v>
      </c>
    </row>
    <row r="80" spans="1:13" s="122" customFormat="1" ht="86.25" customHeight="1">
      <c r="A80" s="121" t="s">
        <v>287</v>
      </c>
      <c r="B80" s="116"/>
      <c r="C80" s="126"/>
      <c r="D80" s="125"/>
      <c r="E80" s="124">
        <f t="shared" si="6"/>
        <v>0</v>
      </c>
      <c r="F80" s="123"/>
      <c r="G80" s="183"/>
      <c r="H80" s="118">
        <f t="shared" si="7"/>
        <v>325.79999999999995</v>
      </c>
      <c r="I80" s="183">
        <f>I82+I84</f>
        <v>325.79999999999995</v>
      </c>
      <c r="J80" s="183"/>
      <c r="K80" s="118">
        <f t="shared" si="5"/>
        <v>325.79999999999995</v>
      </c>
      <c r="L80" s="118">
        <f t="shared" si="5"/>
        <v>325.79999999999995</v>
      </c>
      <c r="M80" s="118">
        <f t="shared" si="5"/>
        <v>0</v>
      </c>
    </row>
    <row r="81" spans="1:13" s="30" customFormat="1" ht="15" customHeight="1">
      <c r="A81" s="11" t="s">
        <v>182</v>
      </c>
      <c r="B81" s="184" t="s">
        <v>282</v>
      </c>
      <c r="C81" s="158" t="s">
        <v>181</v>
      </c>
      <c r="D81" s="157"/>
      <c r="E81" s="36">
        <f t="shared" si="6"/>
        <v>0</v>
      </c>
      <c r="F81" s="35"/>
      <c r="G81" s="5"/>
      <c r="H81" s="33">
        <f t="shared" si="7"/>
        <v>205.7</v>
      </c>
      <c r="I81" s="5">
        <f>I82</f>
        <v>205.7</v>
      </c>
      <c r="J81" s="5"/>
      <c r="K81" s="33">
        <f t="shared" si="5"/>
        <v>205.7</v>
      </c>
      <c r="L81" s="33">
        <f t="shared" si="5"/>
        <v>205.7</v>
      </c>
      <c r="M81" s="33">
        <f t="shared" si="5"/>
        <v>0</v>
      </c>
    </row>
    <row r="82" spans="1:13" s="30" customFormat="1" ht="15" customHeight="1">
      <c r="A82" s="11" t="s">
        <v>130</v>
      </c>
      <c r="B82" s="184" t="s">
        <v>282</v>
      </c>
      <c r="C82" s="158" t="s">
        <v>181</v>
      </c>
      <c r="D82" s="157" t="s">
        <v>128</v>
      </c>
      <c r="E82" s="36">
        <f t="shared" si="6"/>
        <v>0</v>
      </c>
      <c r="F82" s="35"/>
      <c r="G82" s="5"/>
      <c r="H82" s="33">
        <f t="shared" si="7"/>
        <v>205.7</v>
      </c>
      <c r="I82" s="5">
        <v>205.7</v>
      </c>
      <c r="J82" s="5"/>
      <c r="K82" s="33">
        <f t="shared" si="5"/>
        <v>205.7</v>
      </c>
      <c r="L82" s="33">
        <f t="shared" si="5"/>
        <v>205.7</v>
      </c>
      <c r="M82" s="33">
        <f t="shared" si="5"/>
        <v>0</v>
      </c>
    </row>
    <row r="83" spans="1:13" s="30" customFormat="1" ht="15" customHeight="1">
      <c r="A83" s="11" t="s">
        <v>32</v>
      </c>
      <c r="B83" s="28" t="s">
        <v>282</v>
      </c>
      <c r="C83" s="27" t="s">
        <v>17</v>
      </c>
      <c r="D83" s="26"/>
      <c r="E83" s="36">
        <f t="shared" si="6"/>
        <v>0</v>
      </c>
      <c r="F83" s="35"/>
      <c r="G83" s="5"/>
      <c r="H83" s="33">
        <f t="shared" si="7"/>
        <v>120.1</v>
      </c>
      <c r="I83" s="5">
        <f>I84</f>
        <v>120.1</v>
      </c>
      <c r="J83" s="5"/>
      <c r="K83" s="33">
        <f t="shared" si="5"/>
        <v>120.1</v>
      </c>
      <c r="L83" s="33">
        <f t="shared" si="5"/>
        <v>120.1</v>
      </c>
      <c r="M83" s="33">
        <f t="shared" si="5"/>
        <v>0</v>
      </c>
    </row>
    <row r="84" spans="1:13" s="30" customFormat="1" ht="15" customHeight="1">
      <c r="A84" s="11" t="s">
        <v>130</v>
      </c>
      <c r="B84" s="28" t="s">
        <v>282</v>
      </c>
      <c r="C84" s="27" t="s">
        <v>17</v>
      </c>
      <c r="D84" s="26" t="s">
        <v>128</v>
      </c>
      <c r="E84" s="36">
        <f t="shared" si="6"/>
        <v>0</v>
      </c>
      <c r="F84" s="35"/>
      <c r="G84" s="5"/>
      <c r="H84" s="33">
        <f t="shared" si="7"/>
        <v>120.1</v>
      </c>
      <c r="I84" s="5">
        <v>120.1</v>
      </c>
      <c r="J84" s="5"/>
      <c r="K84" s="33">
        <f t="shared" si="5"/>
        <v>120.1</v>
      </c>
      <c r="L84" s="33">
        <f t="shared" si="5"/>
        <v>120.1</v>
      </c>
      <c r="M84" s="33">
        <f t="shared" si="5"/>
        <v>0</v>
      </c>
    </row>
    <row r="85" spans="1:13" s="122" customFormat="1" ht="68.25" customHeight="1">
      <c r="A85" s="121" t="s">
        <v>288</v>
      </c>
      <c r="B85" s="116"/>
      <c r="C85" s="126"/>
      <c r="D85" s="125"/>
      <c r="E85" s="124">
        <f t="shared" si="6"/>
        <v>0</v>
      </c>
      <c r="F85" s="123"/>
      <c r="G85" s="183"/>
      <c r="H85" s="118">
        <f t="shared" si="7"/>
        <v>177.5</v>
      </c>
      <c r="I85" s="183">
        <f>I87+I89</f>
        <v>177.5</v>
      </c>
      <c r="J85" s="183"/>
      <c r="K85" s="118">
        <f t="shared" si="5"/>
        <v>177.5</v>
      </c>
      <c r="L85" s="118">
        <f t="shared" si="5"/>
        <v>177.5</v>
      </c>
      <c r="M85" s="118">
        <f t="shared" si="5"/>
        <v>0</v>
      </c>
    </row>
    <row r="86" spans="1:13" s="30" customFormat="1" ht="15" customHeight="1">
      <c r="A86" s="11" t="s">
        <v>182</v>
      </c>
      <c r="B86" s="184" t="s">
        <v>283</v>
      </c>
      <c r="C86" s="158" t="s">
        <v>181</v>
      </c>
      <c r="D86" s="157"/>
      <c r="E86" s="36">
        <f t="shared" si="6"/>
        <v>0</v>
      </c>
      <c r="F86" s="35"/>
      <c r="G86" s="5"/>
      <c r="H86" s="33">
        <f t="shared" si="7"/>
        <v>109.3</v>
      </c>
      <c r="I86" s="5">
        <f>I87</f>
        <v>109.3</v>
      </c>
      <c r="J86" s="5"/>
      <c r="K86" s="33">
        <f t="shared" si="5"/>
        <v>109.3</v>
      </c>
      <c r="L86" s="33">
        <f t="shared" si="5"/>
        <v>109.3</v>
      </c>
      <c r="M86" s="33">
        <f t="shared" si="5"/>
        <v>0</v>
      </c>
    </row>
    <row r="87" spans="1:13" s="30" customFormat="1" ht="15" customHeight="1">
      <c r="A87" s="11" t="s">
        <v>130</v>
      </c>
      <c r="B87" s="184" t="s">
        <v>283</v>
      </c>
      <c r="C87" s="158" t="s">
        <v>181</v>
      </c>
      <c r="D87" s="157" t="s">
        <v>128</v>
      </c>
      <c r="E87" s="36">
        <f t="shared" si="6"/>
        <v>0</v>
      </c>
      <c r="F87" s="35"/>
      <c r="G87" s="5"/>
      <c r="H87" s="33">
        <f t="shared" si="7"/>
        <v>109.3</v>
      </c>
      <c r="I87" s="5">
        <v>109.3</v>
      </c>
      <c r="J87" s="5"/>
      <c r="K87" s="33">
        <f t="shared" si="5"/>
        <v>109.3</v>
      </c>
      <c r="L87" s="33">
        <f t="shared" si="5"/>
        <v>109.3</v>
      </c>
      <c r="M87" s="33">
        <f t="shared" si="5"/>
        <v>0</v>
      </c>
    </row>
    <row r="88" spans="1:13" s="30" customFormat="1" ht="15" customHeight="1">
      <c r="A88" s="11" t="s">
        <v>32</v>
      </c>
      <c r="B88" s="28" t="s">
        <v>283</v>
      </c>
      <c r="C88" s="27" t="s">
        <v>17</v>
      </c>
      <c r="D88" s="26"/>
      <c r="E88" s="36">
        <f t="shared" si="6"/>
        <v>0</v>
      </c>
      <c r="F88" s="35"/>
      <c r="G88" s="5"/>
      <c r="H88" s="33">
        <f t="shared" si="7"/>
        <v>68.2</v>
      </c>
      <c r="I88" s="5">
        <f>I89</f>
        <v>68.2</v>
      </c>
      <c r="J88" s="5"/>
      <c r="K88" s="33">
        <f t="shared" si="5"/>
        <v>68.2</v>
      </c>
      <c r="L88" s="33">
        <f t="shared" si="5"/>
        <v>68.2</v>
      </c>
      <c r="M88" s="33">
        <f t="shared" si="5"/>
        <v>0</v>
      </c>
    </row>
    <row r="89" spans="1:13" s="30" customFormat="1" ht="15" customHeight="1">
      <c r="A89" s="11" t="s">
        <v>130</v>
      </c>
      <c r="B89" s="28" t="s">
        <v>283</v>
      </c>
      <c r="C89" s="27" t="s">
        <v>17</v>
      </c>
      <c r="D89" s="26" t="s">
        <v>128</v>
      </c>
      <c r="E89" s="36">
        <f t="shared" si="6"/>
        <v>0</v>
      </c>
      <c r="F89" s="35"/>
      <c r="G89" s="5"/>
      <c r="H89" s="33">
        <f t="shared" si="7"/>
        <v>68.2</v>
      </c>
      <c r="I89" s="5">
        <v>68.2</v>
      </c>
      <c r="J89" s="5"/>
      <c r="K89" s="33">
        <f t="shared" si="5"/>
        <v>68.2</v>
      </c>
      <c r="L89" s="33">
        <f t="shared" si="5"/>
        <v>68.2</v>
      </c>
      <c r="M89" s="33">
        <f t="shared" si="5"/>
        <v>0</v>
      </c>
    </row>
    <row r="90" spans="1:13" s="122" customFormat="1" ht="76.5" customHeight="1">
      <c r="A90" s="121" t="s">
        <v>289</v>
      </c>
      <c r="B90" s="116"/>
      <c r="C90" s="126"/>
      <c r="D90" s="125"/>
      <c r="E90" s="124">
        <f t="shared" si="6"/>
        <v>0</v>
      </c>
      <c r="F90" s="123"/>
      <c r="G90" s="183"/>
      <c r="H90" s="118">
        <f t="shared" si="7"/>
        <v>13.2</v>
      </c>
      <c r="I90" s="183">
        <f>I92+I94</f>
        <v>13.2</v>
      </c>
      <c r="J90" s="183"/>
      <c r="K90" s="118">
        <f t="shared" si="5"/>
        <v>13.2</v>
      </c>
      <c r="L90" s="118">
        <f t="shared" si="5"/>
        <v>13.2</v>
      </c>
      <c r="M90" s="118">
        <f t="shared" si="5"/>
        <v>0</v>
      </c>
    </row>
    <row r="91" spans="1:13" s="30" customFormat="1" ht="15" customHeight="1">
      <c r="A91" s="11" t="s">
        <v>182</v>
      </c>
      <c r="B91" s="184" t="s">
        <v>284</v>
      </c>
      <c r="C91" s="158" t="s">
        <v>181</v>
      </c>
      <c r="D91" s="157"/>
      <c r="E91" s="36">
        <f t="shared" si="6"/>
        <v>0</v>
      </c>
      <c r="F91" s="35"/>
      <c r="G91" s="5"/>
      <c r="H91" s="33">
        <f t="shared" si="7"/>
        <v>0</v>
      </c>
      <c r="I91" s="5"/>
      <c r="J91" s="5"/>
      <c r="K91" s="33">
        <f t="shared" si="5"/>
        <v>0</v>
      </c>
      <c r="L91" s="33">
        <f t="shared" si="5"/>
        <v>0</v>
      </c>
      <c r="M91" s="33">
        <f t="shared" si="5"/>
        <v>0</v>
      </c>
    </row>
    <row r="92" spans="1:13" s="30" customFormat="1" ht="15" customHeight="1">
      <c r="A92" s="11" t="s">
        <v>130</v>
      </c>
      <c r="B92" s="184" t="s">
        <v>284</v>
      </c>
      <c r="C92" s="158" t="s">
        <v>181</v>
      </c>
      <c r="D92" s="157" t="s">
        <v>128</v>
      </c>
      <c r="E92" s="36">
        <f t="shared" si="6"/>
        <v>0</v>
      </c>
      <c r="F92" s="35"/>
      <c r="G92" s="5"/>
      <c r="H92" s="33">
        <f t="shared" si="7"/>
        <v>0</v>
      </c>
      <c r="I92" s="5"/>
      <c r="J92" s="5"/>
      <c r="K92" s="33">
        <f t="shared" si="5"/>
        <v>0</v>
      </c>
      <c r="L92" s="33">
        <f t="shared" si="5"/>
        <v>0</v>
      </c>
      <c r="M92" s="33">
        <f t="shared" si="5"/>
        <v>0</v>
      </c>
    </row>
    <row r="93" spans="1:13" s="30" customFormat="1" ht="15" customHeight="1">
      <c r="A93" s="11" t="s">
        <v>32</v>
      </c>
      <c r="B93" s="28" t="s">
        <v>284</v>
      </c>
      <c r="C93" s="27" t="s">
        <v>17</v>
      </c>
      <c r="D93" s="26"/>
      <c r="E93" s="36">
        <f t="shared" si="6"/>
        <v>0</v>
      </c>
      <c r="F93" s="35"/>
      <c r="G93" s="5"/>
      <c r="H93" s="33">
        <f t="shared" si="7"/>
        <v>13.2</v>
      </c>
      <c r="I93" s="5">
        <f>I94</f>
        <v>13.2</v>
      </c>
      <c r="J93" s="5"/>
      <c r="K93" s="33">
        <f t="shared" si="5"/>
        <v>13.2</v>
      </c>
      <c r="L93" s="33">
        <f t="shared" si="5"/>
        <v>13.2</v>
      </c>
      <c r="M93" s="33">
        <f t="shared" si="5"/>
        <v>0</v>
      </c>
    </row>
    <row r="94" spans="1:13" s="30" customFormat="1" ht="15" customHeight="1">
      <c r="A94" s="11" t="s">
        <v>130</v>
      </c>
      <c r="B94" s="28" t="s">
        <v>284</v>
      </c>
      <c r="C94" s="27" t="s">
        <v>17</v>
      </c>
      <c r="D94" s="26" t="s">
        <v>128</v>
      </c>
      <c r="E94" s="36">
        <f t="shared" si="6"/>
        <v>0</v>
      </c>
      <c r="F94" s="35"/>
      <c r="G94" s="5"/>
      <c r="H94" s="33">
        <f t="shared" si="7"/>
        <v>13.2</v>
      </c>
      <c r="I94" s="5">
        <v>13.2</v>
      </c>
      <c r="J94" s="5"/>
      <c r="K94" s="33">
        <f t="shared" si="5"/>
        <v>13.2</v>
      </c>
      <c r="L94" s="33">
        <f t="shared" si="5"/>
        <v>13.2</v>
      </c>
      <c r="M94" s="33">
        <f t="shared" si="5"/>
        <v>0</v>
      </c>
    </row>
    <row r="95" spans="1:13" s="110" customFormat="1" ht="77.25">
      <c r="A95" s="155" t="s">
        <v>232</v>
      </c>
      <c r="B95" s="130" t="s">
        <v>231</v>
      </c>
      <c r="C95" s="115"/>
      <c r="D95" s="114"/>
      <c r="E95" s="119">
        <f t="shared" si="6"/>
        <v>227.6</v>
      </c>
      <c r="F95" s="113">
        <f>F96+F98</f>
        <v>0</v>
      </c>
      <c r="G95" s="113">
        <f>G96+G98</f>
        <v>227.6</v>
      </c>
      <c r="H95" s="118">
        <f t="shared" si="7"/>
        <v>0</v>
      </c>
      <c r="I95" s="112"/>
      <c r="J95" s="112"/>
      <c r="K95" s="111">
        <f t="shared" si="5"/>
        <v>227.6</v>
      </c>
      <c r="L95" s="111">
        <f t="shared" si="5"/>
        <v>0</v>
      </c>
      <c r="M95" s="111">
        <f t="shared" si="5"/>
        <v>227.6</v>
      </c>
    </row>
    <row r="96" spans="1:13" s="30" customFormat="1" ht="53.25" customHeight="1">
      <c r="A96" s="11" t="s">
        <v>182</v>
      </c>
      <c r="B96" s="28" t="s">
        <v>231</v>
      </c>
      <c r="C96" s="27" t="s">
        <v>181</v>
      </c>
      <c r="D96" s="156"/>
      <c r="E96" s="36">
        <f t="shared" si="6"/>
        <v>217.6</v>
      </c>
      <c r="F96" s="35">
        <f>F97</f>
        <v>0</v>
      </c>
      <c r="G96" s="35">
        <f>G97</f>
        <v>217.6</v>
      </c>
      <c r="H96" s="33">
        <f t="shared" si="7"/>
        <v>0</v>
      </c>
      <c r="I96" s="5"/>
      <c r="J96" s="5"/>
      <c r="K96" s="33">
        <f t="shared" si="5"/>
        <v>217.6</v>
      </c>
      <c r="L96" s="33">
        <f t="shared" si="5"/>
        <v>0</v>
      </c>
      <c r="M96" s="33">
        <f t="shared" si="5"/>
        <v>217.6</v>
      </c>
    </row>
    <row r="97" spans="1:13" s="30" customFormat="1" ht="15" customHeight="1">
      <c r="A97" s="11" t="s">
        <v>130</v>
      </c>
      <c r="B97" s="28" t="s">
        <v>230</v>
      </c>
      <c r="C97" s="27" t="s">
        <v>181</v>
      </c>
      <c r="D97" s="26" t="s">
        <v>128</v>
      </c>
      <c r="E97" s="36">
        <f t="shared" si="6"/>
        <v>217.6</v>
      </c>
      <c r="F97" s="35"/>
      <c r="G97" s="5">
        <v>217.6</v>
      </c>
      <c r="H97" s="33">
        <f t="shared" si="7"/>
        <v>0</v>
      </c>
      <c r="I97" s="5"/>
      <c r="J97" s="5"/>
      <c r="K97" s="33">
        <f t="shared" si="5"/>
        <v>217.6</v>
      </c>
      <c r="L97" s="33">
        <f t="shared" si="5"/>
        <v>0</v>
      </c>
      <c r="M97" s="33">
        <f t="shared" si="5"/>
        <v>217.6</v>
      </c>
    </row>
    <row r="98" spans="1:13" s="30" customFormat="1" ht="25.5">
      <c r="A98" s="11" t="s">
        <v>32</v>
      </c>
      <c r="B98" s="28" t="s">
        <v>231</v>
      </c>
      <c r="C98" s="27" t="s">
        <v>17</v>
      </c>
      <c r="D98" s="26"/>
      <c r="E98" s="36">
        <f t="shared" si="6"/>
        <v>10</v>
      </c>
      <c r="F98" s="35">
        <f>F99</f>
        <v>0</v>
      </c>
      <c r="G98" s="35">
        <f>G99</f>
        <v>10</v>
      </c>
      <c r="H98" s="33">
        <f t="shared" si="7"/>
        <v>0</v>
      </c>
      <c r="I98" s="5"/>
      <c r="J98" s="5"/>
      <c r="K98" s="33">
        <f t="shared" si="5"/>
        <v>10</v>
      </c>
      <c r="L98" s="33">
        <f t="shared" si="5"/>
        <v>0</v>
      </c>
      <c r="M98" s="33">
        <f t="shared" si="5"/>
        <v>10</v>
      </c>
    </row>
    <row r="99" spans="1:13" s="30" customFormat="1" ht="15" customHeight="1">
      <c r="A99" s="11" t="s">
        <v>130</v>
      </c>
      <c r="B99" s="28" t="s">
        <v>230</v>
      </c>
      <c r="C99" s="27" t="s">
        <v>17</v>
      </c>
      <c r="D99" s="26" t="s">
        <v>128</v>
      </c>
      <c r="E99" s="36">
        <f t="shared" si="6"/>
        <v>10</v>
      </c>
      <c r="F99" s="35"/>
      <c r="G99" s="35">
        <v>10</v>
      </c>
      <c r="H99" s="33">
        <f t="shared" si="7"/>
        <v>0</v>
      </c>
      <c r="I99" s="5"/>
      <c r="J99" s="5"/>
      <c r="K99" s="33">
        <f t="shared" si="5"/>
        <v>10</v>
      </c>
      <c r="L99" s="33">
        <f t="shared" si="5"/>
        <v>0</v>
      </c>
      <c r="M99" s="33">
        <f t="shared" si="5"/>
        <v>10</v>
      </c>
    </row>
    <row r="100" spans="1:13" s="110" customFormat="1" ht="77.25">
      <c r="A100" s="154" t="s">
        <v>229</v>
      </c>
      <c r="B100" s="130" t="s">
        <v>228</v>
      </c>
      <c r="C100" s="115"/>
      <c r="D100" s="114"/>
      <c r="E100" s="119">
        <f t="shared" si="6"/>
        <v>260.8</v>
      </c>
      <c r="F100" s="113">
        <f>F101+F103</f>
        <v>0</v>
      </c>
      <c r="G100" s="113">
        <f>G101+G103</f>
        <v>260.8</v>
      </c>
      <c r="H100" s="118">
        <f t="shared" si="7"/>
        <v>0</v>
      </c>
      <c r="I100" s="112"/>
      <c r="J100" s="112"/>
      <c r="K100" s="111">
        <f t="shared" si="5"/>
        <v>260.8</v>
      </c>
      <c r="L100" s="111">
        <f t="shared" si="5"/>
        <v>0</v>
      </c>
      <c r="M100" s="111">
        <f t="shared" si="5"/>
        <v>260.8</v>
      </c>
    </row>
    <row r="101" spans="1:13" s="30" customFormat="1" ht="15" customHeight="1">
      <c r="A101" s="60" t="s">
        <v>182</v>
      </c>
      <c r="B101" s="28" t="s">
        <v>228</v>
      </c>
      <c r="C101" s="27" t="s">
        <v>181</v>
      </c>
      <c r="D101" s="26"/>
      <c r="E101" s="36">
        <f t="shared" si="6"/>
        <v>250.8</v>
      </c>
      <c r="F101" s="35">
        <f>F102</f>
        <v>0</v>
      </c>
      <c r="G101" s="35">
        <f>G102</f>
        <v>250.8</v>
      </c>
      <c r="H101" s="33">
        <f t="shared" si="7"/>
        <v>0</v>
      </c>
      <c r="I101" s="5"/>
      <c r="J101" s="5"/>
      <c r="K101" s="33">
        <f t="shared" si="5"/>
        <v>250.8</v>
      </c>
      <c r="L101" s="33">
        <f t="shared" si="5"/>
        <v>0</v>
      </c>
      <c r="M101" s="33">
        <f t="shared" si="5"/>
        <v>250.8</v>
      </c>
    </row>
    <row r="102" spans="1:13" s="30" customFormat="1" ht="15" customHeight="1">
      <c r="A102" s="11" t="s">
        <v>130</v>
      </c>
      <c r="B102" s="28" t="s">
        <v>228</v>
      </c>
      <c r="C102" s="27" t="s">
        <v>181</v>
      </c>
      <c r="D102" s="26" t="s">
        <v>128</v>
      </c>
      <c r="E102" s="36">
        <f t="shared" si="6"/>
        <v>250.8</v>
      </c>
      <c r="F102" s="35"/>
      <c r="G102" s="5">
        <v>250.8</v>
      </c>
      <c r="H102" s="33">
        <f t="shared" si="7"/>
        <v>0</v>
      </c>
      <c r="I102" s="5"/>
      <c r="J102" s="5"/>
      <c r="K102" s="33">
        <f t="shared" si="5"/>
        <v>250.8</v>
      </c>
      <c r="L102" s="33">
        <f t="shared" si="5"/>
        <v>0</v>
      </c>
      <c r="M102" s="33">
        <f t="shared" si="5"/>
        <v>250.8</v>
      </c>
    </row>
    <row r="103" spans="1:13" s="30" customFormat="1" ht="15" customHeight="1">
      <c r="A103" s="11" t="s">
        <v>32</v>
      </c>
      <c r="B103" s="28" t="s">
        <v>228</v>
      </c>
      <c r="C103" s="27" t="s">
        <v>17</v>
      </c>
      <c r="D103" s="26"/>
      <c r="E103" s="36">
        <f t="shared" si="6"/>
        <v>10</v>
      </c>
      <c r="F103" s="35">
        <f>F104</f>
        <v>0</v>
      </c>
      <c r="G103" s="35">
        <f>G104</f>
        <v>10</v>
      </c>
      <c r="H103" s="33">
        <f t="shared" si="7"/>
        <v>0</v>
      </c>
      <c r="I103" s="5"/>
      <c r="J103" s="5"/>
      <c r="K103" s="33">
        <f t="shared" si="5"/>
        <v>10</v>
      </c>
      <c r="L103" s="33">
        <f t="shared" si="5"/>
        <v>0</v>
      </c>
      <c r="M103" s="33">
        <f t="shared" si="5"/>
        <v>10</v>
      </c>
    </row>
    <row r="104" spans="1:13" s="30" customFormat="1" ht="15" customHeight="1">
      <c r="A104" s="11" t="s">
        <v>130</v>
      </c>
      <c r="B104" s="28" t="s">
        <v>228</v>
      </c>
      <c r="C104" s="27" t="s">
        <v>17</v>
      </c>
      <c r="D104" s="26" t="s">
        <v>128</v>
      </c>
      <c r="E104" s="36">
        <f t="shared" si="6"/>
        <v>10</v>
      </c>
      <c r="F104" s="35"/>
      <c r="G104" s="35">
        <v>10</v>
      </c>
      <c r="H104" s="33">
        <f t="shared" si="7"/>
        <v>0</v>
      </c>
      <c r="I104" s="5"/>
      <c r="J104" s="5"/>
      <c r="K104" s="33">
        <f t="shared" si="5"/>
        <v>10</v>
      </c>
      <c r="L104" s="33">
        <f t="shared" si="5"/>
        <v>0</v>
      </c>
      <c r="M104" s="33">
        <f t="shared" si="5"/>
        <v>10</v>
      </c>
    </row>
    <row r="105" spans="1:13" s="110" customFormat="1" ht="39">
      <c r="A105" s="155" t="s">
        <v>227</v>
      </c>
      <c r="B105" s="130" t="s">
        <v>225</v>
      </c>
      <c r="C105" s="115"/>
      <c r="D105" s="114"/>
      <c r="E105" s="119">
        <f t="shared" si="6"/>
        <v>227.3</v>
      </c>
      <c r="F105" s="113">
        <f>F106+F108</f>
        <v>0</v>
      </c>
      <c r="G105" s="113">
        <f>G106+G108</f>
        <v>227.3</v>
      </c>
      <c r="H105" s="118">
        <f t="shared" si="7"/>
        <v>0</v>
      </c>
      <c r="I105" s="112"/>
      <c r="J105" s="112"/>
      <c r="K105" s="111">
        <f t="shared" si="5"/>
        <v>227.3</v>
      </c>
      <c r="L105" s="111">
        <f t="shared" si="5"/>
        <v>0</v>
      </c>
      <c r="M105" s="111">
        <f t="shared" si="5"/>
        <v>227.3</v>
      </c>
    </row>
    <row r="106" spans="1:13" s="30" customFormat="1" ht="52.5" customHeight="1">
      <c r="A106" s="11" t="s">
        <v>226</v>
      </c>
      <c r="B106" s="28" t="s">
        <v>225</v>
      </c>
      <c r="C106" s="27" t="s">
        <v>181</v>
      </c>
      <c r="D106" s="26"/>
      <c r="E106" s="36">
        <f t="shared" si="6"/>
        <v>217.3</v>
      </c>
      <c r="F106" s="35">
        <f>F107</f>
        <v>0</v>
      </c>
      <c r="G106" s="35">
        <f>G107</f>
        <v>217.3</v>
      </c>
      <c r="H106" s="33">
        <f t="shared" si="7"/>
        <v>0</v>
      </c>
      <c r="I106" s="5"/>
      <c r="J106" s="5"/>
      <c r="K106" s="33">
        <f t="shared" si="5"/>
        <v>217.3</v>
      </c>
      <c r="L106" s="33">
        <f t="shared" si="5"/>
        <v>0</v>
      </c>
      <c r="M106" s="33">
        <f t="shared" si="5"/>
        <v>217.3</v>
      </c>
    </row>
    <row r="107" spans="1:13" s="30" customFormat="1" ht="15" customHeight="1">
      <c r="A107" s="11" t="s">
        <v>130</v>
      </c>
      <c r="B107" s="28" t="s">
        <v>224</v>
      </c>
      <c r="C107" s="27" t="s">
        <v>181</v>
      </c>
      <c r="D107" s="26" t="s">
        <v>128</v>
      </c>
      <c r="E107" s="36">
        <f t="shared" si="6"/>
        <v>217.3</v>
      </c>
      <c r="F107" s="35"/>
      <c r="G107" s="5">
        <v>217.3</v>
      </c>
      <c r="H107" s="33">
        <f t="shared" si="7"/>
        <v>0</v>
      </c>
      <c r="I107" s="5"/>
      <c r="J107" s="5"/>
      <c r="K107" s="33">
        <f t="shared" si="5"/>
        <v>217.3</v>
      </c>
      <c r="L107" s="33">
        <f t="shared" si="5"/>
        <v>0</v>
      </c>
      <c r="M107" s="33">
        <f t="shared" si="5"/>
        <v>217.3</v>
      </c>
    </row>
    <row r="108" spans="1:13" s="30" customFormat="1" ht="25.5">
      <c r="A108" s="11" t="s">
        <v>32</v>
      </c>
      <c r="B108" s="28" t="s">
        <v>225</v>
      </c>
      <c r="C108" s="27" t="s">
        <v>17</v>
      </c>
      <c r="D108" s="26"/>
      <c r="E108" s="36">
        <f t="shared" si="6"/>
        <v>10</v>
      </c>
      <c r="F108" s="35">
        <f>F109</f>
        <v>0</v>
      </c>
      <c r="G108" s="35">
        <f>G109</f>
        <v>10</v>
      </c>
      <c r="H108" s="33">
        <f t="shared" si="7"/>
        <v>0</v>
      </c>
      <c r="I108" s="5"/>
      <c r="J108" s="5"/>
      <c r="K108" s="33">
        <f t="shared" si="5"/>
        <v>10</v>
      </c>
      <c r="L108" s="33">
        <f t="shared" si="5"/>
        <v>0</v>
      </c>
      <c r="M108" s="33">
        <f t="shared" si="5"/>
        <v>10</v>
      </c>
    </row>
    <row r="109" spans="1:13" s="30" customFormat="1" ht="15" customHeight="1">
      <c r="A109" s="11" t="s">
        <v>130</v>
      </c>
      <c r="B109" s="28" t="s">
        <v>224</v>
      </c>
      <c r="C109" s="27" t="s">
        <v>17</v>
      </c>
      <c r="D109" s="26" t="s">
        <v>128</v>
      </c>
      <c r="E109" s="36">
        <f t="shared" si="6"/>
        <v>10</v>
      </c>
      <c r="F109" s="35"/>
      <c r="G109" s="35">
        <v>10</v>
      </c>
      <c r="H109" s="33">
        <f t="shared" si="7"/>
        <v>0</v>
      </c>
      <c r="I109" s="5"/>
      <c r="J109" s="5"/>
      <c r="K109" s="33">
        <f t="shared" si="5"/>
        <v>10</v>
      </c>
      <c r="L109" s="33">
        <f t="shared" si="5"/>
        <v>0</v>
      </c>
      <c r="M109" s="33">
        <f t="shared" si="5"/>
        <v>10</v>
      </c>
    </row>
    <row r="110" spans="1:13" s="110" customFormat="1" ht="51.75">
      <c r="A110" s="154" t="s">
        <v>223</v>
      </c>
      <c r="B110" s="130" t="s">
        <v>221</v>
      </c>
      <c r="C110" s="115"/>
      <c r="D110" s="115"/>
      <c r="E110" s="119">
        <f t="shared" si="6"/>
        <v>568.29999999999995</v>
      </c>
      <c r="F110" s="113">
        <f>F111</f>
        <v>0</v>
      </c>
      <c r="G110" s="113">
        <f>G111</f>
        <v>568.29999999999995</v>
      </c>
      <c r="H110" s="118">
        <f t="shared" si="7"/>
        <v>-56.8</v>
      </c>
      <c r="I110" s="112">
        <f>I111</f>
        <v>0</v>
      </c>
      <c r="J110" s="112">
        <f>J111</f>
        <v>-56.8</v>
      </c>
      <c r="K110" s="111">
        <f t="shared" si="5"/>
        <v>511.49999999999994</v>
      </c>
      <c r="L110" s="111">
        <f t="shared" si="5"/>
        <v>0</v>
      </c>
      <c r="M110" s="111">
        <f t="shared" si="5"/>
        <v>511.49999999999994</v>
      </c>
    </row>
    <row r="111" spans="1:13" s="30" customFormat="1" ht="18" customHeight="1">
      <c r="A111" s="93" t="s">
        <v>6</v>
      </c>
      <c r="B111" s="28" t="s">
        <v>221</v>
      </c>
      <c r="C111" s="153" t="s">
        <v>5</v>
      </c>
      <c r="D111" s="153"/>
      <c r="E111" s="36">
        <f t="shared" si="6"/>
        <v>568.29999999999995</v>
      </c>
      <c r="F111" s="35">
        <f>F112</f>
        <v>0</v>
      </c>
      <c r="G111" s="35">
        <f>G112</f>
        <v>568.29999999999995</v>
      </c>
      <c r="H111" s="33">
        <f t="shared" si="7"/>
        <v>-56.8</v>
      </c>
      <c r="I111" s="5">
        <f>I112</f>
        <v>0</v>
      </c>
      <c r="J111" s="5">
        <f>J112</f>
        <v>-56.8</v>
      </c>
      <c r="K111" s="33">
        <f t="shared" si="5"/>
        <v>511.49999999999994</v>
      </c>
      <c r="L111" s="33">
        <f t="shared" si="5"/>
        <v>0</v>
      </c>
      <c r="M111" s="33">
        <f t="shared" si="5"/>
        <v>511.49999999999994</v>
      </c>
    </row>
    <row r="112" spans="1:13" s="30" customFormat="1" ht="15" customHeight="1">
      <c r="A112" s="152" t="s">
        <v>222</v>
      </c>
      <c r="B112" s="28" t="s">
        <v>221</v>
      </c>
      <c r="C112" s="151" t="s">
        <v>5</v>
      </c>
      <c r="D112" s="150" t="s">
        <v>220</v>
      </c>
      <c r="E112" s="36">
        <f t="shared" si="6"/>
        <v>568.29999999999995</v>
      </c>
      <c r="F112" s="35"/>
      <c r="G112" s="5">
        <v>568.29999999999995</v>
      </c>
      <c r="H112" s="33">
        <f t="shared" si="7"/>
        <v>-56.8</v>
      </c>
      <c r="I112" s="5"/>
      <c r="J112" s="5">
        <v>-56.8</v>
      </c>
      <c r="K112" s="33">
        <f t="shared" si="5"/>
        <v>511.49999999999994</v>
      </c>
      <c r="L112" s="33">
        <f t="shared" si="5"/>
        <v>0</v>
      </c>
      <c r="M112" s="33">
        <f t="shared" si="5"/>
        <v>511.49999999999994</v>
      </c>
    </row>
    <row r="113" spans="1:13" s="122" customFormat="1" ht="25.5" customHeight="1">
      <c r="A113" s="187" t="s">
        <v>290</v>
      </c>
      <c r="B113" s="130" t="s">
        <v>292</v>
      </c>
      <c r="C113" s="185"/>
      <c r="D113" s="186"/>
      <c r="E113" s="124">
        <f t="shared" si="6"/>
        <v>0</v>
      </c>
      <c r="F113" s="123"/>
      <c r="G113" s="183"/>
      <c r="H113" s="118">
        <f t="shared" si="7"/>
        <v>858</v>
      </c>
      <c r="I113" s="123">
        <f>I114+I116</f>
        <v>858</v>
      </c>
      <c r="J113" s="183"/>
      <c r="K113" s="118">
        <f t="shared" si="5"/>
        <v>858</v>
      </c>
      <c r="L113" s="118">
        <f t="shared" si="5"/>
        <v>858</v>
      </c>
      <c r="M113" s="118">
        <f t="shared" si="5"/>
        <v>0</v>
      </c>
    </row>
    <row r="114" spans="1:13" s="30" customFormat="1" ht="15" customHeight="1">
      <c r="A114" s="11" t="s">
        <v>226</v>
      </c>
      <c r="B114" s="189" t="s">
        <v>292</v>
      </c>
      <c r="C114" s="151" t="s">
        <v>181</v>
      </c>
      <c r="D114" s="150"/>
      <c r="E114" s="36">
        <f t="shared" si="6"/>
        <v>0</v>
      </c>
      <c r="F114" s="35"/>
      <c r="G114" s="5"/>
      <c r="H114" s="33">
        <f t="shared" si="7"/>
        <v>667.7</v>
      </c>
      <c r="I114" s="5">
        <f>I115</f>
        <v>667.7</v>
      </c>
      <c r="J114" s="5"/>
      <c r="K114" s="33">
        <f t="shared" si="5"/>
        <v>667.7</v>
      </c>
      <c r="L114" s="33">
        <f t="shared" si="5"/>
        <v>667.7</v>
      </c>
      <c r="M114" s="33">
        <f t="shared" si="5"/>
        <v>0</v>
      </c>
    </row>
    <row r="115" spans="1:13" s="30" customFormat="1" ht="15" customHeight="1">
      <c r="A115" s="188" t="s">
        <v>291</v>
      </c>
      <c r="B115" s="189" t="s">
        <v>292</v>
      </c>
      <c r="C115" s="151" t="s">
        <v>181</v>
      </c>
      <c r="D115" s="150" t="s">
        <v>293</v>
      </c>
      <c r="E115" s="36">
        <f t="shared" si="6"/>
        <v>0</v>
      </c>
      <c r="F115" s="35"/>
      <c r="G115" s="5"/>
      <c r="H115" s="33">
        <f t="shared" si="7"/>
        <v>667.7</v>
      </c>
      <c r="I115" s="5">
        <v>667.7</v>
      </c>
      <c r="J115" s="5"/>
      <c r="K115" s="33">
        <f t="shared" si="5"/>
        <v>667.7</v>
      </c>
      <c r="L115" s="33">
        <f t="shared" si="5"/>
        <v>667.7</v>
      </c>
      <c r="M115" s="33">
        <f t="shared" si="5"/>
        <v>0</v>
      </c>
    </row>
    <row r="116" spans="1:13" s="30" customFormat="1" ht="15" customHeight="1">
      <c r="A116" s="11" t="s">
        <v>32</v>
      </c>
      <c r="B116" s="189" t="s">
        <v>292</v>
      </c>
      <c r="C116" s="151" t="s">
        <v>17</v>
      </c>
      <c r="D116" s="150"/>
      <c r="E116" s="36">
        <f t="shared" si="6"/>
        <v>0</v>
      </c>
      <c r="F116" s="35"/>
      <c r="G116" s="5"/>
      <c r="H116" s="33">
        <f t="shared" si="7"/>
        <v>190.3</v>
      </c>
      <c r="I116" s="5">
        <f>I117</f>
        <v>190.3</v>
      </c>
      <c r="J116" s="5"/>
      <c r="K116" s="33">
        <f t="shared" si="5"/>
        <v>190.3</v>
      </c>
      <c r="L116" s="33">
        <f t="shared" si="5"/>
        <v>190.3</v>
      </c>
      <c r="M116" s="33">
        <f t="shared" si="5"/>
        <v>0</v>
      </c>
    </row>
    <row r="117" spans="1:13" s="30" customFormat="1" ht="15" customHeight="1">
      <c r="A117" s="188" t="s">
        <v>291</v>
      </c>
      <c r="B117" s="189" t="s">
        <v>292</v>
      </c>
      <c r="C117" s="151" t="s">
        <v>17</v>
      </c>
      <c r="D117" s="150" t="s">
        <v>293</v>
      </c>
      <c r="E117" s="36">
        <f t="shared" si="6"/>
        <v>0</v>
      </c>
      <c r="F117" s="35"/>
      <c r="G117" s="5"/>
      <c r="H117" s="33">
        <f t="shared" si="7"/>
        <v>190.3</v>
      </c>
      <c r="I117" s="5">
        <v>190.3</v>
      </c>
      <c r="J117" s="5"/>
      <c r="K117" s="33">
        <f t="shared" si="5"/>
        <v>190.3</v>
      </c>
      <c r="L117" s="33">
        <f t="shared" si="5"/>
        <v>190.3</v>
      </c>
      <c r="M117" s="33">
        <f t="shared" si="5"/>
        <v>0</v>
      </c>
    </row>
    <row r="118" spans="1:13" s="110" customFormat="1" ht="26.25">
      <c r="A118" s="148" t="s">
        <v>219</v>
      </c>
      <c r="B118" s="130" t="s">
        <v>216</v>
      </c>
      <c r="C118" s="115"/>
      <c r="D118" s="114"/>
      <c r="E118" s="119">
        <f t="shared" si="6"/>
        <v>853</v>
      </c>
      <c r="F118" s="113">
        <f>F119</f>
        <v>853</v>
      </c>
      <c r="G118" s="113">
        <f>G119</f>
        <v>0</v>
      </c>
      <c r="H118" s="118">
        <f t="shared" si="7"/>
        <v>0</v>
      </c>
      <c r="I118" s="112"/>
      <c r="J118" s="112"/>
      <c r="K118" s="111">
        <f t="shared" si="5"/>
        <v>853</v>
      </c>
      <c r="L118" s="111">
        <f t="shared" si="5"/>
        <v>853</v>
      </c>
      <c r="M118" s="118">
        <f t="shared" si="5"/>
        <v>0</v>
      </c>
    </row>
    <row r="119" spans="1:13" s="30" customFormat="1" ht="15">
      <c r="A119" s="70" t="s">
        <v>218</v>
      </c>
      <c r="B119" s="28" t="s">
        <v>216</v>
      </c>
      <c r="C119" s="27" t="s">
        <v>215</v>
      </c>
      <c r="D119" s="26"/>
      <c r="E119" s="36">
        <f t="shared" si="6"/>
        <v>853</v>
      </c>
      <c r="F119" s="35">
        <f>F120</f>
        <v>853</v>
      </c>
      <c r="G119" s="35">
        <f>G120</f>
        <v>0</v>
      </c>
      <c r="H119" s="33">
        <f t="shared" si="7"/>
        <v>0</v>
      </c>
      <c r="I119" s="5"/>
      <c r="J119" s="5"/>
      <c r="K119" s="33">
        <f t="shared" ref="K119:M153" si="8">E119+H119</f>
        <v>853</v>
      </c>
      <c r="L119" s="33">
        <f t="shared" si="8"/>
        <v>853</v>
      </c>
      <c r="M119" s="33">
        <f t="shared" si="8"/>
        <v>0</v>
      </c>
    </row>
    <row r="120" spans="1:13" s="30" customFormat="1" ht="15" customHeight="1">
      <c r="A120" s="11" t="s">
        <v>217</v>
      </c>
      <c r="B120" s="28" t="s">
        <v>216</v>
      </c>
      <c r="C120" s="27" t="s">
        <v>215</v>
      </c>
      <c r="D120" s="27" t="s">
        <v>214</v>
      </c>
      <c r="E120" s="36">
        <f t="shared" si="6"/>
        <v>853</v>
      </c>
      <c r="F120" s="35">
        <v>853</v>
      </c>
      <c r="G120" s="5"/>
      <c r="H120" s="33">
        <f t="shared" si="7"/>
        <v>0</v>
      </c>
      <c r="I120" s="5"/>
      <c r="J120" s="5"/>
      <c r="K120" s="33">
        <f t="shared" si="8"/>
        <v>853</v>
      </c>
      <c r="L120" s="33">
        <f t="shared" si="8"/>
        <v>853</v>
      </c>
      <c r="M120" s="33">
        <f t="shared" si="8"/>
        <v>0</v>
      </c>
    </row>
    <row r="121" spans="1:13" s="122" customFormat="1" ht="15" customHeight="1">
      <c r="A121" s="190" t="s">
        <v>294</v>
      </c>
      <c r="B121" s="116" t="s">
        <v>295</v>
      </c>
      <c r="C121" s="126"/>
      <c r="D121" s="125"/>
      <c r="E121" s="124"/>
      <c r="F121" s="123"/>
      <c r="G121" s="183"/>
      <c r="H121" s="118">
        <f t="shared" si="7"/>
        <v>203.1</v>
      </c>
      <c r="I121" s="183">
        <f>I122</f>
        <v>0</v>
      </c>
      <c r="J121" s="183">
        <f>J122</f>
        <v>203.1</v>
      </c>
      <c r="K121" s="118">
        <f t="shared" si="8"/>
        <v>203.1</v>
      </c>
      <c r="L121" s="118">
        <f t="shared" si="8"/>
        <v>0</v>
      </c>
      <c r="M121" s="118">
        <f t="shared" si="8"/>
        <v>203.1</v>
      </c>
    </row>
    <row r="122" spans="1:13" s="30" customFormat="1" ht="15" customHeight="1">
      <c r="A122" s="70" t="s">
        <v>118</v>
      </c>
      <c r="B122" s="28" t="s">
        <v>295</v>
      </c>
      <c r="C122" s="27" t="s">
        <v>17</v>
      </c>
      <c r="D122" s="26"/>
      <c r="E122" s="36"/>
      <c r="F122" s="35"/>
      <c r="G122" s="5"/>
      <c r="H122" s="33">
        <f t="shared" si="7"/>
        <v>203.1</v>
      </c>
      <c r="I122" s="5">
        <f>I123</f>
        <v>0</v>
      </c>
      <c r="J122" s="5">
        <f>J123</f>
        <v>203.1</v>
      </c>
      <c r="K122" s="33">
        <f t="shared" si="8"/>
        <v>203.1</v>
      </c>
      <c r="L122" s="33">
        <f t="shared" si="8"/>
        <v>0</v>
      </c>
      <c r="M122" s="33">
        <f t="shared" si="8"/>
        <v>203.1</v>
      </c>
    </row>
    <row r="123" spans="1:13" s="30" customFormat="1" ht="15" customHeight="1">
      <c r="A123" s="191" t="s">
        <v>111</v>
      </c>
      <c r="B123" s="28" t="s">
        <v>295</v>
      </c>
      <c r="C123" s="27" t="s">
        <v>17</v>
      </c>
      <c r="D123" s="26" t="s">
        <v>109</v>
      </c>
      <c r="E123" s="36"/>
      <c r="F123" s="35"/>
      <c r="G123" s="5"/>
      <c r="H123" s="33">
        <f t="shared" si="7"/>
        <v>203.1</v>
      </c>
      <c r="I123" s="5"/>
      <c r="J123" s="5">
        <v>203.1</v>
      </c>
      <c r="K123" s="33">
        <f t="shared" si="8"/>
        <v>203.1</v>
      </c>
      <c r="L123" s="33">
        <f t="shared" si="8"/>
        <v>0</v>
      </c>
      <c r="M123" s="33">
        <f t="shared" si="8"/>
        <v>203.1</v>
      </c>
    </row>
    <row r="124" spans="1:13" s="110" customFormat="1" ht="15" customHeight="1">
      <c r="A124" s="148" t="s">
        <v>213</v>
      </c>
      <c r="B124" s="130" t="s">
        <v>212</v>
      </c>
      <c r="C124" s="115"/>
      <c r="D124" s="114"/>
      <c r="E124" s="119">
        <f t="shared" si="6"/>
        <v>150</v>
      </c>
      <c r="F124" s="113">
        <f>F125</f>
        <v>150</v>
      </c>
      <c r="G124" s="113">
        <f>G125</f>
        <v>0</v>
      </c>
      <c r="H124" s="118">
        <f t="shared" si="7"/>
        <v>33</v>
      </c>
      <c r="I124" s="113">
        <f>I125</f>
        <v>33</v>
      </c>
      <c r="J124" s="112"/>
      <c r="K124" s="111">
        <f t="shared" si="8"/>
        <v>183</v>
      </c>
      <c r="L124" s="111">
        <f t="shared" si="8"/>
        <v>183</v>
      </c>
      <c r="M124" s="118">
        <f t="shared" si="8"/>
        <v>0</v>
      </c>
    </row>
    <row r="125" spans="1:13" s="30" customFormat="1" ht="26.25">
      <c r="A125" s="70" t="s">
        <v>118</v>
      </c>
      <c r="B125" s="28" t="s">
        <v>212</v>
      </c>
      <c r="C125" s="27" t="s">
        <v>17</v>
      </c>
      <c r="D125" s="26"/>
      <c r="E125" s="36">
        <f t="shared" si="6"/>
        <v>150</v>
      </c>
      <c r="F125" s="35">
        <f>F126</f>
        <v>150</v>
      </c>
      <c r="G125" s="35">
        <f>G126</f>
        <v>0</v>
      </c>
      <c r="H125" s="33">
        <f t="shared" si="7"/>
        <v>33</v>
      </c>
      <c r="I125" s="35">
        <f>I126</f>
        <v>33</v>
      </c>
      <c r="J125" s="5"/>
      <c r="K125" s="33">
        <f t="shared" si="8"/>
        <v>183</v>
      </c>
      <c r="L125" s="33">
        <f t="shared" si="8"/>
        <v>183</v>
      </c>
      <c r="M125" s="33">
        <f t="shared" si="8"/>
        <v>0</v>
      </c>
    </row>
    <row r="126" spans="1:13" s="30" customFormat="1" ht="15" customHeight="1">
      <c r="A126" s="56" t="s">
        <v>106</v>
      </c>
      <c r="B126" s="28" t="s">
        <v>212</v>
      </c>
      <c r="C126" s="28" t="s">
        <v>17</v>
      </c>
      <c r="D126" s="89" t="s">
        <v>211</v>
      </c>
      <c r="E126" s="36">
        <f t="shared" si="6"/>
        <v>150</v>
      </c>
      <c r="F126" s="35">
        <v>150</v>
      </c>
      <c r="G126" s="5"/>
      <c r="H126" s="33">
        <f t="shared" si="7"/>
        <v>33</v>
      </c>
      <c r="I126" s="35">
        <f>6+1+5+5+16</f>
        <v>33</v>
      </c>
      <c r="J126" s="5"/>
      <c r="K126" s="33">
        <f t="shared" si="8"/>
        <v>183</v>
      </c>
      <c r="L126" s="33">
        <f t="shared" si="8"/>
        <v>183</v>
      </c>
      <c r="M126" s="33">
        <f t="shared" si="8"/>
        <v>0</v>
      </c>
    </row>
    <row r="127" spans="1:13" s="110" customFormat="1" ht="38.25">
      <c r="A127" s="149" t="s">
        <v>210</v>
      </c>
      <c r="B127" s="120" t="s">
        <v>208</v>
      </c>
      <c r="C127" s="115"/>
      <c r="D127" s="114"/>
      <c r="E127" s="119">
        <f t="shared" si="6"/>
        <v>287.60000000000002</v>
      </c>
      <c r="F127" s="113">
        <f>F128</f>
        <v>287.60000000000002</v>
      </c>
      <c r="G127" s="112"/>
      <c r="H127" s="118">
        <f t="shared" si="7"/>
        <v>0</v>
      </c>
      <c r="I127" s="112"/>
      <c r="J127" s="112"/>
      <c r="K127" s="111">
        <f t="shared" si="8"/>
        <v>287.60000000000002</v>
      </c>
      <c r="L127" s="111">
        <f t="shared" si="8"/>
        <v>287.60000000000002</v>
      </c>
      <c r="M127" s="111">
        <f t="shared" si="8"/>
        <v>0</v>
      </c>
    </row>
    <row r="128" spans="1:13" s="30" customFormat="1" ht="26.25">
      <c r="A128" s="70" t="s">
        <v>107</v>
      </c>
      <c r="B128" s="97" t="s">
        <v>208</v>
      </c>
      <c r="C128" s="27" t="s">
        <v>17</v>
      </c>
      <c r="D128" s="26"/>
      <c r="E128" s="36">
        <f t="shared" si="6"/>
        <v>287.60000000000002</v>
      </c>
      <c r="F128" s="35">
        <f>F129</f>
        <v>287.60000000000002</v>
      </c>
      <c r="G128" s="5"/>
      <c r="H128" s="33">
        <f t="shared" si="7"/>
        <v>0</v>
      </c>
      <c r="I128" s="5"/>
      <c r="J128" s="5"/>
      <c r="K128" s="33">
        <f t="shared" si="8"/>
        <v>287.60000000000002</v>
      </c>
      <c r="L128" s="33">
        <f t="shared" si="8"/>
        <v>287.60000000000002</v>
      </c>
      <c r="M128" s="33">
        <f t="shared" si="8"/>
        <v>0</v>
      </c>
    </row>
    <row r="129" spans="1:13" s="30" customFormat="1" ht="15" customHeight="1">
      <c r="A129" s="107" t="s">
        <v>209</v>
      </c>
      <c r="B129" s="97" t="s">
        <v>208</v>
      </c>
      <c r="C129" s="27" t="s">
        <v>17</v>
      </c>
      <c r="D129" s="26" t="s">
        <v>207</v>
      </c>
      <c r="E129" s="36">
        <f t="shared" si="6"/>
        <v>287.60000000000002</v>
      </c>
      <c r="F129" s="35">
        <v>287.60000000000002</v>
      </c>
      <c r="G129" s="5"/>
      <c r="H129" s="33">
        <f t="shared" si="7"/>
        <v>0</v>
      </c>
      <c r="I129" s="5"/>
      <c r="J129" s="5"/>
      <c r="K129" s="33">
        <f t="shared" si="8"/>
        <v>287.60000000000002</v>
      </c>
      <c r="L129" s="33">
        <f t="shared" si="8"/>
        <v>287.60000000000002</v>
      </c>
      <c r="M129" s="33">
        <f t="shared" si="8"/>
        <v>0</v>
      </c>
    </row>
    <row r="130" spans="1:13" s="110" customFormat="1" ht="28.5" customHeight="1">
      <c r="A130" s="148" t="s">
        <v>206</v>
      </c>
      <c r="B130" s="130" t="s">
        <v>204</v>
      </c>
      <c r="C130" s="115"/>
      <c r="D130" s="114"/>
      <c r="E130" s="119">
        <f t="shared" si="6"/>
        <v>1200</v>
      </c>
      <c r="F130" s="113">
        <f>F131</f>
        <v>1200</v>
      </c>
      <c r="G130" s="112"/>
      <c r="H130" s="118">
        <f t="shared" si="7"/>
        <v>0</v>
      </c>
      <c r="I130" s="112"/>
      <c r="J130" s="112"/>
      <c r="K130" s="111">
        <f t="shared" si="8"/>
        <v>1200</v>
      </c>
      <c r="L130" s="111">
        <f t="shared" si="8"/>
        <v>1200</v>
      </c>
      <c r="M130" s="111">
        <f t="shared" si="8"/>
        <v>0</v>
      </c>
    </row>
    <row r="131" spans="1:13" s="30" customFormat="1" ht="39">
      <c r="A131" s="56" t="s">
        <v>38</v>
      </c>
      <c r="B131" s="28" t="s">
        <v>204</v>
      </c>
      <c r="C131" s="27" t="s">
        <v>29</v>
      </c>
      <c r="D131" s="26"/>
      <c r="E131" s="36">
        <f t="shared" si="6"/>
        <v>1200</v>
      </c>
      <c r="F131" s="35">
        <f>F132</f>
        <v>1200</v>
      </c>
      <c r="G131" s="5"/>
      <c r="H131" s="33">
        <f t="shared" si="7"/>
        <v>0</v>
      </c>
      <c r="I131" s="5"/>
      <c r="J131" s="5"/>
      <c r="K131" s="33">
        <f t="shared" si="8"/>
        <v>1200</v>
      </c>
      <c r="L131" s="33">
        <f t="shared" si="8"/>
        <v>1200</v>
      </c>
      <c r="M131" s="33">
        <f t="shared" si="8"/>
        <v>0</v>
      </c>
    </row>
    <row r="132" spans="1:13" s="30" customFormat="1" ht="15" customHeight="1">
      <c r="A132" s="11" t="s">
        <v>205</v>
      </c>
      <c r="B132" s="27" t="s">
        <v>204</v>
      </c>
      <c r="C132" s="27" t="s">
        <v>29</v>
      </c>
      <c r="D132" s="26" t="s">
        <v>203</v>
      </c>
      <c r="E132" s="36">
        <f t="shared" si="6"/>
        <v>1200</v>
      </c>
      <c r="F132" s="35">
        <v>1200</v>
      </c>
      <c r="G132" s="5"/>
      <c r="H132" s="33">
        <f t="shared" si="7"/>
        <v>0</v>
      </c>
      <c r="I132" s="5"/>
      <c r="J132" s="5"/>
      <c r="K132" s="33">
        <f t="shared" si="8"/>
        <v>1200</v>
      </c>
      <c r="L132" s="33">
        <f t="shared" si="8"/>
        <v>1200</v>
      </c>
      <c r="M132" s="33">
        <f t="shared" si="8"/>
        <v>0</v>
      </c>
    </row>
    <row r="133" spans="1:13" s="110" customFormat="1" ht="26.25">
      <c r="A133" s="148" t="s">
        <v>202</v>
      </c>
      <c r="B133" s="130" t="s">
        <v>200</v>
      </c>
      <c r="C133" s="115"/>
      <c r="D133" s="114"/>
      <c r="E133" s="119">
        <f t="shared" si="6"/>
        <v>600</v>
      </c>
      <c r="F133" s="113">
        <f>F134</f>
        <v>600</v>
      </c>
      <c r="G133" s="112"/>
      <c r="H133" s="118">
        <f t="shared" si="7"/>
        <v>0</v>
      </c>
      <c r="I133" s="112"/>
      <c r="J133" s="112"/>
      <c r="K133" s="111">
        <f t="shared" si="8"/>
        <v>600</v>
      </c>
      <c r="L133" s="111">
        <f t="shared" si="8"/>
        <v>600</v>
      </c>
      <c r="M133" s="111">
        <f t="shared" si="8"/>
        <v>0</v>
      </c>
    </row>
    <row r="134" spans="1:13" s="30" customFormat="1" ht="15" customHeight="1">
      <c r="A134" s="11" t="s">
        <v>26</v>
      </c>
      <c r="B134" s="28" t="s">
        <v>200</v>
      </c>
      <c r="C134" s="27" t="s">
        <v>23</v>
      </c>
      <c r="D134" s="26"/>
      <c r="E134" s="36">
        <f t="shared" si="6"/>
        <v>600</v>
      </c>
      <c r="F134" s="35">
        <f>F135</f>
        <v>600</v>
      </c>
      <c r="G134" s="5"/>
      <c r="H134" s="33">
        <f t="shared" si="7"/>
        <v>0</v>
      </c>
      <c r="I134" s="5"/>
      <c r="J134" s="5"/>
      <c r="K134" s="33">
        <f t="shared" si="8"/>
        <v>600</v>
      </c>
      <c r="L134" s="33">
        <f t="shared" si="8"/>
        <v>600</v>
      </c>
      <c r="M134" s="33">
        <f t="shared" si="8"/>
        <v>0</v>
      </c>
    </row>
    <row r="135" spans="1:13" s="30" customFormat="1" ht="15" customHeight="1">
      <c r="A135" s="11" t="s">
        <v>201</v>
      </c>
      <c r="B135" s="28" t="s">
        <v>200</v>
      </c>
      <c r="C135" s="27" t="s">
        <v>23</v>
      </c>
      <c r="D135" s="26" t="s">
        <v>199</v>
      </c>
      <c r="E135" s="36">
        <f t="shared" si="6"/>
        <v>600</v>
      </c>
      <c r="F135" s="35">
        <v>600</v>
      </c>
      <c r="G135" s="5"/>
      <c r="H135" s="33">
        <f t="shared" si="7"/>
        <v>0</v>
      </c>
      <c r="I135" s="5"/>
      <c r="J135" s="5"/>
      <c r="K135" s="33">
        <f t="shared" si="8"/>
        <v>600</v>
      </c>
      <c r="L135" s="33">
        <f t="shared" si="8"/>
        <v>600</v>
      </c>
      <c r="M135" s="33">
        <f t="shared" si="8"/>
        <v>0</v>
      </c>
    </row>
    <row r="136" spans="1:13" s="110" customFormat="1" ht="102.75" customHeight="1">
      <c r="A136" s="139" t="s">
        <v>198</v>
      </c>
      <c r="B136" s="135" t="s">
        <v>197</v>
      </c>
      <c r="C136" s="115"/>
      <c r="D136" s="114"/>
      <c r="E136" s="119">
        <f t="shared" si="6"/>
        <v>3675</v>
      </c>
      <c r="F136" s="113">
        <f t="shared" ref="F136:J137" si="9">F137</f>
        <v>0</v>
      </c>
      <c r="G136" s="113">
        <f t="shared" si="9"/>
        <v>3675</v>
      </c>
      <c r="H136" s="118">
        <f t="shared" si="9"/>
        <v>-3675</v>
      </c>
      <c r="I136" s="118">
        <f t="shared" si="9"/>
        <v>0</v>
      </c>
      <c r="J136" s="118">
        <f t="shared" si="9"/>
        <v>-3675</v>
      </c>
      <c r="K136" s="111">
        <f t="shared" si="8"/>
        <v>0</v>
      </c>
      <c r="L136" s="111">
        <f t="shared" si="8"/>
        <v>0</v>
      </c>
      <c r="M136" s="111">
        <f t="shared" si="8"/>
        <v>0</v>
      </c>
    </row>
    <row r="137" spans="1:13" s="30" customFormat="1" ht="39">
      <c r="A137" s="70" t="s">
        <v>152</v>
      </c>
      <c r="B137" s="10" t="s">
        <v>197</v>
      </c>
      <c r="C137" s="27" t="s">
        <v>137</v>
      </c>
      <c r="D137" s="26"/>
      <c r="E137" s="36">
        <f t="shared" si="6"/>
        <v>3675</v>
      </c>
      <c r="F137" s="35">
        <f t="shared" si="9"/>
        <v>0</v>
      </c>
      <c r="G137" s="35">
        <f t="shared" si="9"/>
        <v>3675</v>
      </c>
      <c r="H137" s="33">
        <f t="shared" si="9"/>
        <v>-3675</v>
      </c>
      <c r="I137" s="5">
        <f t="shared" si="9"/>
        <v>0</v>
      </c>
      <c r="J137" s="5">
        <f t="shared" si="9"/>
        <v>-3675</v>
      </c>
      <c r="K137" s="33">
        <f t="shared" si="8"/>
        <v>0</v>
      </c>
      <c r="L137" s="33">
        <f t="shared" si="8"/>
        <v>0</v>
      </c>
      <c r="M137" s="33">
        <f t="shared" si="8"/>
        <v>0</v>
      </c>
    </row>
    <row r="138" spans="1:13" s="30" customFormat="1" ht="15" customHeight="1">
      <c r="A138" s="11" t="s">
        <v>186</v>
      </c>
      <c r="B138" s="137" t="s">
        <v>197</v>
      </c>
      <c r="C138" s="27" t="s">
        <v>137</v>
      </c>
      <c r="D138" s="26" t="s">
        <v>184</v>
      </c>
      <c r="E138" s="36">
        <f t="shared" si="6"/>
        <v>3675</v>
      </c>
      <c r="F138" s="35"/>
      <c r="G138" s="35">
        <v>3675</v>
      </c>
      <c r="H138" s="33">
        <f>I138+J138</f>
        <v>-3675</v>
      </c>
      <c r="I138" s="5"/>
      <c r="J138" s="5">
        <v>-3675</v>
      </c>
      <c r="K138" s="33">
        <f t="shared" si="8"/>
        <v>0</v>
      </c>
      <c r="L138" s="33">
        <f t="shared" si="8"/>
        <v>0</v>
      </c>
      <c r="M138" s="33">
        <f t="shared" si="8"/>
        <v>0</v>
      </c>
    </row>
    <row r="139" spans="1:13" s="122" customFormat="1" ht="76.5">
      <c r="A139" s="147" t="s">
        <v>196</v>
      </c>
      <c r="B139" s="146"/>
      <c r="C139" s="126"/>
      <c r="D139" s="125"/>
      <c r="E139" s="124">
        <f t="shared" si="6"/>
        <v>0</v>
      </c>
      <c r="F139" s="123"/>
      <c r="G139" s="123"/>
      <c r="H139" s="118">
        <f>H140+H142</f>
        <v>3675</v>
      </c>
      <c r="I139" s="118">
        <f>I140+I142</f>
        <v>0</v>
      </c>
      <c r="J139" s="118">
        <f>J140+J142</f>
        <v>3675</v>
      </c>
      <c r="K139" s="118">
        <f t="shared" si="8"/>
        <v>3675</v>
      </c>
      <c r="L139" s="118">
        <f t="shared" si="8"/>
        <v>0</v>
      </c>
      <c r="M139" s="118">
        <f t="shared" si="8"/>
        <v>3675</v>
      </c>
    </row>
    <row r="140" spans="1:13" s="141" customFormat="1" ht="39">
      <c r="A140" s="70" t="s">
        <v>152</v>
      </c>
      <c r="B140" s="10" t="s">
        <v>195</v>
      </c>
      <c r="C140" s="27" t="s">
        <v>137</v>
      </c>
      <c r="D140" s="26"/>
      <c r="E140" s="145">
        <f t="shared" si="6"/>
        <v>0</v>
      </c>
      <c r="F140" s="143">
        <f>F141</f>
        <v>0</v>
      </c>
      <c r="G140" s="143">
        <f>G141</f>
        <v>0</v>
      </c>
      <c r="H140" s="142">
        <f>H141</f>
        <v>3205</v>
      </c>
      <c r="I140" s="142">
        <f>I141</f>
        <v>0</v>
      </c>
      <c r="J140" s="145">
        <f>J141</f>
        <v>3205</v>
      </c>
      <c r="K140" s="142">
        <f t="shared" si="8"/>
        <v>3205</v>
      </c>
      <c r="L140" s="142">
        <f t="shared" si="8"/>
        <v>0</v>
      </c>
      <c r="M140" s="142">
        <f t="shared" si="8"/>
        <v>3205</v>
      </c>
    </row>
    <row r="141" spans="1:13" s="141" customFormat="1" ht="15" customHeight="1">
      <c r="A141" s="11" t="s">
        <v>186</v>
      </c>
      <c r="B141" s="137" t="s">
        <v>195</v>
      </c>
      <c r="C141" s="27" t="s">
        <v>137</v>
      </c>
      <c r="D141" s="26" t="s">
        <v>184</v>
      </c>
      <c r="E141" s="145">
        <f t="shared" si="6"/>
        <v>0</v>
      </c>
      <c r="F141" s="143"/>
      <c r="G141" s="143"/>
      <c r="H141" s="142">
        <f>I141+J141</f>
        <v>3205</v>
      </c>
      <c r="I141" s="144"/>
      <c r="J141" s="143">
        <v>3205</v>
      </c>
      <c r="K141" s="142">
        <f t="shared" si="8"/>
        <v>3205</v>
      </c>
      <c r="L141" s="142">
        <f t="shared" si="8"/>
        <v>0</v>
      </c>
      <c r="M141" s="142">
        <f t="shared" si="8"/>
        <v>3205</v>
      </c>
    </row>
    <row r="142" spans="1:13" s="30" customFormat="1" ht="39">
      <c r="A142" s="70" t="s">
        <v>152</v>
      </c>
      <c r="B142" s="10" t="s">
        <v>194</v>
      </c>
      <c r="C142" s="27" t="s">
        <v>137</v>
      </c>
      <c r="D142" s="26"/>
      <c r="E142" s="36">
        <f t="shared" si="6"/>
        <v>0</v>
      </c>
      <c r="F142" s="35">
        <f>F143</f>
        <v>0</v>
      </c>
      <c r="G142" s="35">
        <f>G143</f>
        <v>0</v>
      </c>
      <c r="H142" s="33">
        <f>H143</f>
        <v>470</v>
      </c>
      <c r="I142" s="33">
        <f>I143</f>
        <v>0</v>
      </c>
      <c r="J142" s="129">
        <f>J143</f>
        <v>470</v>
      </c>
      <c r="K142" s="33">
        <f t="shared" si="8"/>
        <v>470</v>
      </c>
      <c r="L142" s="33">
        <f t="shared" si="8"/>
        <v>0</v>
      </c>
      <c r="M142" s="33">
        <f t="shared" si="8"/>
        <v>470</v>
      </c>
    </row>
    <row r="143" spans="1:13" s="30" customFormat="1" ht="15" customHeight="1">
      <c r="A143" s="11" t="s">
        <v>186</v>
      </c>
      <c r="B143" s="137" t="s">
        <v>193</v>
      </c>
      <c r="C143" s="27" t="s">
        <v>137</v>
      </c>
      <c r="D143" s="26" t="s">
        <v>184</v>
      </c>
      <c r="E143" s="36">
        <f t="shared" si="6"/>
        <v>0</v>
      </c>
      <c r="F143" s="35"/>
      <c r="G143" s="35"/>
      <c r="H143" s="33">
        <f t="shared" ref="H143:H162" si="10">I143+J143</f>
        <v>470</v>
      </c>
      <c r="I143" s="5"/>
      <c r="J143" s="5">
        <v>470</v>
      </c>
      <c r="K143" s="33">
        <f t="shared" si="8"/>
        <v>470</v>
      </c>
      <c r="L143" s="33">
        <f t="shared" si="8"/>
        <v>0</v>
      </c>
      <c r="M143" s="33">
        <f t="shared" si="8"/>
        <v>470</v>
      </c>
    </row>
    <row r="144" spans="1:13" s="110" customFormat="1" ht="115.5">
      <c r="A144" s="136" t="s">
        <v>192</v>
      </c>
      <c r="B144" s="135" t="s">
        <v>191</v>
      </c>
      <c r="C144" s="115"/>
      <c r="D144" s="114"/>
      <c r="E144" s="119">
        <f t="shared" si="6"/>
        <v>584.20000000000005</v>
      </c>
      <c r="F144" s="113">
        <f>F145</f>
        <v>0</v>
      </c>
      <c r="G144" s="113">
        <f>G145</f>
        <v>584.20000000000005</v>
      </c>
      <c r="H144" s="118">
        <f t="shared" si="10"/>
        <v>0</v>
      </c>
      <c r="I144" s="112"/>
      <c r="J144" s="112"/>
      <c r="K144" s="111">
        <f t="shared" si="8"/>
        <v>584.20000000000005</v>
      </c>
      <c r="L144" s="111">
        <f t="shared" si="8"/>
        <v>0</v>
      </c>
      <c r="M144" s="111">
        <f t="shared" si="8"/>
        <v>584.20000000000005</v>
      </c>
    </row>
    <row r="145" spans="1:13" s="30" customFormat="1" ht="26.25">
      <c r="A145" s="70" t="s">
        <v>26</v>
      </c>
      <c r="B145" s="10" t="s">
        <v>191</v>
      </c>
      <c r="C145" s="27" t="s">
        <v>23</v>
      </c>
      <c r="D145" s="26"/>
      <c r="E145" s="36">
        <f t="shared" si="6"/>
        <v>584.20000000000005</v>
      </c>
      <c r="F145" s="35">
        <f>F146</f>
        <v>0</v>
      </c>
      <c r="G145" s="35">
        <f>G146</f>
        <v>584.20000000000005</v>
      </c>
      <c r="H145" s="33">
        <f t="shared" si="10"/>
        <v>0</v>
      </c>
      <c r="I145" s="5"/>
      <c r="J145" s="5"/>
      <c r="K145" s="33">
        <f t="shared" si="8"/>
        <v>584.20000000000005</v>
      </c>
      <c r="L145" s="33">
        <f t="shared" si="8"/>
        <v>0</v>
      </c>
      <c r="M145" s="33">
        <f t="shared" si="8"/>
        <v>584.20000000000005</v>
      </c>
    </row>
    <row r="146" spans="1:13" s="30" customFormat="1" ht="15" customHeight="1">
      <c r="A146" s="11" t="s">
        <v>186</v>
      </c>
      <c r="B146" s="137" t="s">
        <v>191</v>
      </c>
      <c r="C146" s="27" t="s">
        <v>23</v>
      </c>
      <c r="D146" s="26" t="s">
        <v>184</v>
      </c>
      <c r="E146" s="36">
        <f t="shared" si="6"/>
        <v>584.20000000000005</v>
      </c>
      <c r="F146" s="35"/>
      <c r="G146" s="5">
        <v>584.20000000000005</v>
      </c>
      <c r="H146" s="33">
        <f t="shared" si="10"/>
        <v>0</v>
      </c>
      <c r="I146" s="5"/>
      <c r="J146" s="5"/>
      <c r="K146" s="33">
        <f t="shared" si="8"/>
        <v>584.20000000000005</v>
      </c>
      <c r="L146" s="33">
        <f t="shared" si="8"/>
        <v>0</v>
      </c>
      <c r="M146" s="33">
        <f t="shared" si="8"/>
        <v>584.20000000000005</v>
      </c>
    </row>
    <row r="147" spans="1:13" s="110" customFormat="1" ht="115.5">
      <c r="A147" s="140" t="s">
        <v>190</v>
      </c>
      <c r="B147" s="135" t="s">
        <v>189</v>
      </c>
      <c r="C147" s="115"/>
      <c r="D147" s="114"/>
      <c r="E147" s="119">
        <f t="shared" si="6"/>
        <v>2854.3</v>
      </c>
      <c r="F147" s="113">
        <f>F148</f>
        <v>0</v>
      </c>
      <c r="G147" s="113">
        <f>G148</f>
        <v>2854.3</v>
      </c>
      <c r="H147" s="118">
        <f t="shared" si="10"/>
        <v>0</v>
      </c>
      <c r="I147" s="112"/>
      <c r="J147" s="112"/>
      <c r="K147" s="111">
        <f t="shared" si="8"/>
        <v>2854.3</v>
      </c>
      <c r="L147" s="111">
        <f t="shared" si="8"/>
        <v>0</v>
      </c>
      <c r="M147" s="111">
        <f t="shared" si="8"/>
        <v>2854.3</v>
      </c>
    </row>
    <row r="148" spans="1:13" s="30" customFormat="1" ht="26.25">
      <c r="A148" s="70" t="s">
        <v>26</v>
      </c>
      <c r="B148" s="10" t="s">
        <v>189</v>
      </c>
      <c r="C148" s="27" t="s">
        <v>23</v>
      </c>
      <c r="D148" s="26"/>
      <c r="E148" s="36">
        <f t="shared" si="6"/>
        <v>2854.3</v>
      </c>
      <c r="F148" s="35">
        <f>F149</f>
        <v>0</v>
      </c>
      <c r="G148" s="35">
        <f>G149</f>
        <v>2854.3</v>
      </c>
      <c r="H148" s="33">
        <f t="shared" si="10"/>
        <v>0</v>
      </c>
      <c r="I148" s="5"/>
      <c r="J148" s="5"/>
      <c r="K148" s="33">
        <f t="shared" si="8"/>
        <v>2854.3</v>
      </c>
      <c r="L148" s="33">
        <f t="shared" si="8"/>
        <v>0</v>
      </c>
      <c r="M148" s="33">
        <f t="shared" si="8"/>
        <v>2854.3</v>
      </c>
    </row>
    <row r="149" spans="1:13" s="30" customFormat="1" ht="15" customHeight="1">
      <c r="A149" s="11" t="s">
        <v>186</v>
      </c>
      <c r="B149" s="137" t="s">
        <v>188</v>
      </c>
      <c r="C149" s="27" t="s">
        <v>23</v>
      </c>
      <c r="D149" s="26" t="s">
        <v>184</v>
      </c>
      <c r="E149" s="36">
        <f t="shared" si="6"/>
        <v>2854.3</v>
      </c>
      <c r="F149" s="35"/>
      <c r="G149" s="5">
        <v>2854.3</v>
      </c>
      <c r="H149" s="33">
        <f t="shared" si="10"/>
        <v>0</v>
      </c>
      <c r="I149" s="5"/>
      <c r="J149" s="5"/>
      <c r="K149" s="33">
        <f t="shared" si="8"/>
        <v>2854.3</v>
      </c>
      <c r="L149" s="33">
        <f t="shared" si="8"/>
        <v>0</v>
      </c>
      <c r="M149" s="33">
        <f t="shared" si="8"/>
        <v>2854.3</v>
      </c>
    </row>
    <row r="150" spans="1:13" s="110" customFormat="1" ht="115.5">
      <c r="A150" s="139" t="s">
        <v>187</v>
      </c>
      <c r="B150" s="138" t="s">
        <v>185</v>
      </c>
      <c r="C150" s="115"/>
      <c r="D150" s="114"/>
      <c r="E150" s="119">
        <f t="shared" si="6"/>
        <v>43.5</v>
      </c>
      <c r="F150" s="113">
        <f>F151</f>
        <v>0</v>
      </c>
      <c r="G150" s="113">
        <f>G151</f>
        <v>43.5</v>
      </c>
      <c r="H150" s="118">
        <f t="shared" si="10"/>
        <v>0</v>
      </c>
      <c r="I150" s="112"/>
      <c r="J150" s="112"/>
      <c r="K150" s="118">
        <f t="shared" si="8"/>
        <v>43.5</v>
      </c>
      <c r="L150" s="118">
        <f t="shared" si="8"/>
        <v>0</v>
      </c>
      <c r="M150" s="118">
        <f t="shared" si="8"/>
        <v>43.5</v>
      </c>
    </row>
    <row r="151" spans="1:13" s="30" customFormat="1" ht="15" customHeight="1">
      <c r="A151" s="70" t="s">
        <v>26</v>
      </c>
      <c r="B151" s="137" t="s">
        <v>185</v>
      </c>
      <c r="C151" s="27" t="s">
        <v>23</v>
      </c>
      <c r="D151" s="26"/>
      <c r="E151" s="36">
        <f t="shared" si="6"/>
        <v>43.5</v>
      </c>
      <c r="F151" s="35">
        <f>F152</f>
        <v>0</v>
      </c>
      <c r="G151" s="35">
        <f>G152</f>
        <v>43.5</v>
      </c>
      <c r="H151" s="33">
        <f t="shared" si="10"/>
        <v>0</v>
      </c>
      <c r="I151" s="5"/>
      <c r="J151" s="5"/>
      <c r="K151" s="33">
        <f t="shared" si="8"/>
        <v>43.5</v>
      </c>
      <c r="L151" s="33">
        <f t="shared" si="8"/>
        <v>0</v>
      </c>
      <c r="M151" s="33">
        <f t="shared" si="8"/>
        <v>43.5</v>
      </c>
    </row>
    <row r="152" spans="1:13" s="30" customFormat="1" ht="15" customHeight="1">
      <c r="A152" s="11" t="s">
        <v>186</v>
      </c>
      <c r="B152" s="137" t="s">
        <v>185</v>
      </c>
      <c r="C152" s="27" t="s">
        <v>23</v>
      </c>
      <c r="D152" s="26" t="s">
        <v>184</v>
      </c>
      <c r="E152" s="36">
        <f t="shared" si="6"/>
        <v>43.5</v>
      </c>
      <c r="F152" s="35"/>
      <c r="G152" s="5">
        <v>43.5</v>
      </c>
      <c r="H152" s="33">
        <f t="shared" si="10"/>
        <v>0</v>
      </c>
      <c r="I152" s="5"/>
      <c r="J152" s="5"/>
      <c r="K152" s="33">
        <f t="shared" si="8"/>
        <v>43.5</v>
      </c>
      <c r="L152" s="33">
        <f t="shared" si="8"/>
        <v>0</v>
      </c>
      <c r="M152" s="33">
        <f t="shared" si="8"/>
        <v>43.5</v>
      </c>
    </row>
    <row r="153" spans="1:13" s="110" customFormat="1" ht="39">
      <c r="A153" s="136" t="s">
        <v>183</v>
      </c>
      <c r="B153" s="135" t="s">
        <v>177</v>
      </c>
      <c r="C153" s="115"/>
      <c r="D153" s="114"/>
      <c r="E153" s="119">
        <f t="shared" si="6"/>
        <v>521.6</v>
      </c>
      <c r="F153" s="113">
        <f>F154+F156</f>
        <v>0</v>
      </c>
      <c r="G153" s="113">
        <f>G154+G156+G158</f>
        <v>521.6</v>
      </c>
      <c r="H153" s="118">
        <f t="shared" si="10"/>
        <v>0</v>
      </c>
      <c r="I153" s="112">
        <f>I154+I156+I158</f>
        <v>0</v>
      </c>
      <c r="J153" s="112">
        <f>J154+J156+J158</f>
        <v>0</v>
      </c>
      <c r="K153" s="111">
        <f t="shared" si="8"/>
        <v>521.6</v>
      </c>
      <c r="L153" s="111">
        <f t="shared" si="8"/>
        <v>0</v>
      </c>
      <c r="M153" s="111">
        <f t="shared" si="8"/>
        <v>521.6</v>
      </c>
    </row>
    <row r="154" spans="1:13" s="30" customFormat="1" ht="52.5" customHeight="1">
      <c r="A154" s="11" t="s">
        <v>182</v>
      </c>
      <c r="B154" s="10" t="s">
        <v>177</v>
      </c>
      <c r="C154" s="27" t="s">
        <v>181</v>
      </c>
      <c r="D154" s="26"/>
      <c r="E154" s="36">
        <f t="shared" si="6"/>
        <v>487.7</v>
      </c>
      <c r="F154" s="35">
        <f>F155</f>
        <v>0</v>
      </c>
      <c r="G154" s="35">
        <f>G155</f>
        <v>487.7</v>
      </c>
      <c r="H154" s="33">
        <f t="shared" si="10"/>
        <v>0</v>
      </c>
      <c r="I154" s="5">
        <f>I155</f>
        <v>0</v>
      </c>
      <c r="J154" s="5">
        <f>J155</f>
        <v>0</v>
      </c>
      <c r="K154" s="33">
        <f t="shared" ref="K154:M171" si="11">E154+H154</f>
        <v>487.7</v>
      </c>
      <c r="L154" s="33">
        <f t="shared" si="11"/>
        <v>0</v>
      </c>
      <c r="M154" s="33">
        <f t="shared" si="11"/>
        <v>487.7</v>
      </c>
    </row>
    <row r="155" spans="1:13" s="30" customFormat="1" ht="15" customHeight="1">
      <c r="A155" s="134" t="s">
        <v>178</v>
      </c>
      <c r="B155" s="10" t="s">
        <v>177</v>
      </c>
      <c r="C155" s="27" t="s">
        <v>181</v>
      </c>
      <c r="D155" s="26" t="s">
        <v>176</v>
      </c>
      <c r="E155" s="36">
        <f t="shared" si="6"/>
        <v>487.7</v>
      </c>
      <c r="F155" s="35"/>
      <c r="G155" s="35">
        <v>487.7</v>
      </c>
      <c r="H155" s="33">
        <f t="shared" si="10"/>
        <v>0</v>
      </c>
      <c r="I155" s="5"/>
      <c r="J155" s="5"/>
      <c r="K155" s="33">
        <f t="shared" si="11"/>
        <v>487.7</v>
      </c>
      <c r="L155" s="33">
        <f t="shared" si="11"/>
        <v>0</v>
      </c>
      <c r="M155" s="33">
        <f t="shared" si="11"/>
        <v>487.7</v>
      </c>
    </row>
    <row r="156" spans="1:13" s="30" customFormat="1" ht="26.25">
      <c r="A156" s="29" t="s">
        <v>180</v>
      </c>
      <c r="B156" s="10" t="s">
        <v>177</v>
      </c>
      <c r="C156" s="27" t="s">
        <v>17</v>
      </c>
      <c r="D156" s="26" t="s">
        <v>176</v>
      </c>
      <c r="E156" s="36">
        <f t="shared" si="6"/>
        <v>21.6</v>
      </c>
      <c r="F156" s="35">
        <f>F157</f>
        <v>0</v>
      </c>
      <c r="G156" s="35">
        <f>G157</f>
        <v>21.6</v>
      </c>
      <c r="H156" s="33">
        <f t="shared" si="10"/>
        <v>0</v>
      </c>
      <c r="I156" s="5"/>
      <c r="J156" s="5"/>
      <c r="K156" s="33">
        <f t="shared" si="11"/>
        <v>21.6</v>
      </c>
      <c r="L156" s="33">
        <f t="shared" si="11"/>
        <v>0</v>
      </c>
      <c r="M156" s="33">
        <f t="shared" si="11"/>
        <v>21.6</v>
      </c>
    </row>
    <row r="157" spans="1:13" s="30" customFormat="1" ht="15" customHeight="1">
      <c r="A157" s="134" t="s">
        <v>178</v>
      </c>
      <c r="B157" s="10" t="s">
        <v>177</v>
      </c>
      <c r="C157" s="27" t="s">
        <v>17</v>
      </c>
      <c r="D157" s="26" t="s">
        <v>176</v>
      </c>
      <c r="E157" s="36">
        <f t="shared" si="6"/>
        <v>21.6</v>
      </c>
      <c r="F157" s="35"/>
      <c r="G157" s="5">
        <v>21.6</v>
      </c>
      <c r="H157" s="33">
        <f t="shared" si="10"/>
        <v>0</v>
      </c>
      <c r="I157" s="5"/>
      <c r="J157" s="5"/>
      <c r="K157" s="33">
        <f t="shared" si="11"/>
        <v>21.6</v>
      </c>
      <c r="L157" s="33">
        <f t="shared" si="11"/>
        <v>0</v>
      </c>
      <c r="M157" s="33">
        <f t="shared" si="11"/>
        <v>21.6</v>
      </c>
    </row>
    <row r="158" spans="1:13" s="30" customFormat="1" ht="27.75" customHeight="1">
      <c r="A158" s="93" t="s">
        <v>179</v>
      </c>
      <c r="B158" s="10" t="s">
        <v>177</v>
      </c>
      <c r="C158" s="27" t="s">
        <v>23</v>
      </c>
      <c r="D158" s="26"/>
      <c r="E158" s="36">
        <f>E159</f>
        <v>12.3</v>
      </c>
      <c r="F158" s="35"/>
      <c r="G158" s="5">
        <f>G159</f>
        <v>12.3</v>
      </c>
      <c r="H158" s="33">
        <f t="shared" si="10"/>
        <v>0</v>
      </c>
      <c r="I158" s="5">
        <f>I159</f>
        <v>0</v>
      </c>
      <c r="J158" s="5">
        <f>J159</f>
        <v>0</v>
      </c>
      <c r="K158" s="33">
        <f t="shared" si="11"/>
        <v>12.3</v>
      </c>
      <c r="L158" s="33">
        <f t="shared" si="11"/>
        <v>0</v>
      </c>
      <c r="M158" s="33">
        <f t="shared" si="11"/>
        <v>12.3</v>
      </c>
    </row>
    <row r="159" spans="1:13" s="30" customFormat="1" ht="15" customHeight="1">
      <c r="A159" s="134" t="s">
        <v>178</v>
      </c>
      <c r="B159" s="10" t="s">
        <v>177</v>
      </c>
      <c r="C159" s="27" t="s">
        <v>23</v>
      </c>
      <c r="D159" s="26" t="s">
        <v>176</v>
      </c>
      <c r="E159" s="36">
        <f t="shared" ref="E159:E165" si="12">F159+G159</f>
        <v>12.3</v>
      </c>
      <c r="F159" s="35"/>
      <c r="G159" s="5">
        <v>12.3</v>
      </c>
      <c r="H159" s="33">
        <f t="shared" si="10"/>
        <v>0</v>
      </c>
      <c r="I159" s="5"/>
      <c r="J159" s="5"/>
      <c r="K159" s="33">
        <f t="shared" si="11"/>
        <v>12.3</v>
      </c>
      <c r="L159" s="33">
        <f t="shared" si="11"/>
        <v>0</v>
      </c>
      <c r="M159" s="33">
        <f t="shared" si="11"/>
        <v>12.3</v>
      </c>
    </row>
    <row r="160" spans="1:13" s="110" customFormat="1" ht="25.5">
      <c r="A160" s="121" t="s">
        <v>175</v>
      </c>
      <c r="B160" s="130" t="s">
        <v>173</v>
      </c>
      <c r="C160" s="115"/>
      <c r="D160" s="114"/>
      <c r="E160" s="119">
        <f t="shared" si="12"/>
        <v>2537.8000000000002</v>
      </c>
      <c r="F160" s="113">
        <f>F161</f>
        <v>0</v>
      </c>
      <c r="G160" s="113">
        <f>G161</f>
        <v>2537.8000000000002</v>
      </c>
      <c r="H160" s="118">
        <f t="shared" si="10"/>
        <v>0</v>
      </c>
      <c r="I160" s="112"/>
      <c r="J160" s="112"/>
      <c r="K160" s="111">
        <f t="shared" si="11"/>
        <v>2537.8000000000002</v>
      </c>
      <c r="L160" s="111">
        <f t="shared" si="11"/>
        <v>0</v>
      </c>
      <c r="M160" s="111">
        <f t="shared" si="11"/>
        <v>2537.8000000000002</v>
      </c>
    </row>
    <row r="161" spans="1:13" s="30" customFormat="1" ht="15">
      <c r="A161" s="133" t="s">
        <v>6</v>
      </c>
      <c r="B161" s="28" t="s">
        <v>173</v>
      </c>
      <c r="C161" s="27" t="s">
        <v>5</v>
      </c>
      <c r="D161" s="26"/>
      <c r="E161" s="36">
        <f t="shared" si="12"/>
        <v>2537.8000000000002</v>
      </c>
      <c r="F161" s="35">
        <f>F162</f>
        <v>0</v>
      </c>
      <c r="G161" s="35">
        <f>G162</f>
        <v>2537.8000000000002</v>
      </c>
      <c r="H161" s="33">
        <f t="shared" si="10"/>
        <v>0</v>
      </c>
      <c r="I161" s="5"/>
      <c r="J161" s="5"/>
      <c r="K161" s="33">
        <f t="shared" si="11"/>
        <v>2537.8000000000002</v>
      </c>
      <c r="L161" s="33">
        <f t="shared" si="11"/>
        <v>0</v>
      </c>
      <c r="M161" s="33">
        <f t="shared" si="11"/>
        <v>2537.8000000000002</v>
      </c>
    </row>
    <row r="162" spans="1:13" s="30" customFormat="1" ht="38.25">
      <c r="A162" s="11" t="s">
        <v>174</v>
      </c>
      <c r="B162" s="28" t="s">
        <v>173</v>
      </c>
      <c r="C162" s="27" t="s">
        <v>5</v>
      </c>
      <c r="D162" s="26" t="s">
        <v>172</v>
      </c>
      <c r="E162" s="36">
        <f t="shared" si="12"/>
        <v>2537.8000000000002</v>
      </c>
      <c r="F162" s="35"/>
      <c r="G162" s="5">
        <v>2537.8000000000002</v>
      </c>
      <c r="H162" s="33">
        <f t="shared" si="10"/>
        <v>0</v>
      </c>
      <c r="I162" s="5"/>
      <c r="J162" s="5"/>
      <c r="K162" s="33">
        <f t="shared" si="11"/>
        <v>2537.8000000000002</v>
      </c>
      <c r="L162" s="33">
        <f t="shared" si="11"/>
        <v>0</v>
      </c>
      <c r="M162" s="33">
        <f t="shared" si="11"/>
        <v>2537.8000000000002</v>
      </c>
    </row>
    <row r="163" spans="1:13" s="110" customFormat="1" ht="25.5">
      <c r="A163" s="132" t="s">
        <v>171</v>
      </c>
      <c r="B163" s="116" t="s">
        <v>14</v>
      </c>
      <c r="C163" s="115"/>
      <c r="D163" s="114"/>
      <c r="E163" s="124">
        <f t="shared" si="12"/>
        <v>2544.6999999999998</v>
      </c>
      <c r="F163" s="113">
        <f t="shared" ref="F163:J164" si="13">F164</f>
        <v>2544.6999999999998</v>
      </c>
      <c r="G163" s="113">
        <f t="shared" si="13"/>
        <v>0</v>
      </c>
      <c r="H163" s="131">
        <f t="shared" si="13"/>
        <v>0</v>
      </c>
      <c r="I163" s="113">
        <f t="shared" si="13"/>
        <v>0</v>
      </c>
      <c r="J163" s="113">
        <f t="shared" si="13"/>
        <v>0</v>
      </c>
      <c r="K163" s="111">
        <f t="shared" si="11"/>
        <v>2544.6999999999998</v>
      </c>
      <c r="L163" s="111">
        <f t="shared" si="11"/>
        <v>2544.6999999999998</v>
      </c>
      <c r="M163" s="118">
        <f t="shared" si="11"/>
        <v>0</v>
      </c>
    </row>
    <row r="164" spans="1:13" s="30" customFormat="1" ht="15">
      <c r="A164" s="60" t="s">
        <v>6</v>
      </c>
      <c r="B164" s="28" t="s">
        <v>14</v>
      </c>
      <c r="C164" s="27" t="s">
        <v>5</v>
      </c>
      <c r="D164" s="26"/>
      <c r="E164" s="36">
        <f t="shared" si="12"/>
        <v>2544.6999999999998</v>
      </c>
      <c r="F164" s="35">
        <f t="shared" si="13"/>
        <v>2544.6999999999998</v>
      </c>
      <c r="G164" s="35">
        <f t="shared" si="13"/>
        <v>0</v>
      </c>
      <c r="H164" s="103">
        <f t="shared" si="13"/>
        <v>0</v>
      </c>
      <c r="I164" s="35">
        <f t="shared" si="13"/>
        <v>0</v>
      </c>
      <c r="J164" s="35">
        <f t="shared" si="13"/>
        <v>0</v>
      </c>
      <c r="K164" s="33">
        <f t="shared" si="11"/>
        <v>2544.6999999999998</v>
      </c>
      <c r="L164" s="33">
        <f t="shared" si="11"/>
        <v>2544.6999999999998</v>
      </c>
      <c r="M164" s="33">
        <f t="shared" si="11"/>
        <v>0</v>
      </c>
    </row>
    <row r="165" spans="1:13" s="30" customFormat="1" ht="15">
      <c r="A165" s="60" t="s">
        <v>15</v>
      </c>
      <c r="B165" s="28" t="s">
        <v>14</v>
      </c>
      <c r="C165" s="27" t="s">
        <v>5</v>
      </c>
      <c r="D165" s="26" t="s">
        <v>170</v>
      </c>
      <c r="E165" s="36">
        <f t="shared" si="12"/>
        <v>2544.6999999999998</v>
      </c>
      <c r="F165" s="35">
        <f>1500+1044.7</f>
        <v>2544.6999999999998</v>
      </c>
      <c r="G165" s="5"/>
      <c r="H165" s="33">
        <f>I165+J165</f>
        <v>0</v>
      </c>
      <c r="I165" s="5"/>
      <c r="J165" s="5"/>
      <c r="K165" s="33">
        <f t="shared" si="11"/>
        <v>2544.6999999999998</v>
      </c>
      <c r="L165" s="33">
        <f t="shared" si="11"/>
        <v>2544.6999999999998</v>
      </c>
      <c r="M165" s="33">
        <f t="shared" si="11"/>
        <v>0</v>
      </c>
    </row>
    <row r="166" spans="1:13" s="110" customFormat="1" ht="38.25" hidden="1">
      <c r="A166" s="121" t="s">
        <v>12</v>
      </c>
      <c r="B166" s="130" t="s">
        <v>2</v>
      </c>
      <c r="C166" s="115"/>
      <c r="D166" s="114"/>
      <c r="E166" s="119"/>
      <c r="F166" s="113"/>
      <c r="G166" s="112"/>
      <c r="H166" s="111">
        <f>I166+J166</f>
        <v>0</v>
      </c>
      <c r="I166" s="113">
        <f>I167</f>
        <v>0</v>
      </c>
      <c r="J166" s="112"/>
      <c r="K166" s="111">
        <f t="shared" si="11"/>
        <v>0</v>
      </c>
      <c r="L166" s="111">
        <f t="shared" si="11"/>
        <v>0</v>
      </c>
      <c r="M166" s="111">
        <f t="shared" si="11"/>
        <v>0</v>
      </c>
    </row>
    <row r="167" spans="1:13" s="30" customFormat="1" ht="15" hidden="1">
      <c r="A167" s="60" t="s">
        <v>6</v>
      </c>
      <c r="B167" s="28" t="s">
        <v>2</v>
      </c>
      <c r="C167" s="27" t="s">
        <v>5</v>
      </c>
      <c r="D167" s="26"/>
      <c r="E167" s="36"/>
      <c r="F167" s="35"/>
      <c r="G167" s="5"/>
      <c r="H167" s="33">
        <f>I167+J167</f>
        <v>0</v>
      </c>
      <c r="I167" s="35">
        <f>I168</f>
        <v>0</v>
      </c>
      <c r="J167" s="5"/>
      <c r="K167" s="33">
        <f t="shared" si="11"/>
        <v>0</v>
      </c>
      <c r="L167" s="33">
        <f t="shared" si="11"/>
        <v>0</v>
      </c>
      <c r="M167" s="33">
        <f t="shared" si="11"/>
        <v>0</v>
      </c>
    </row>
    <row r="168" spans="1:13" s="30" customFormat="1" ht="15" hidden="1">
      <c r="A168" s="93" t="s">
        <v>4</v>
      </c>
      <c r="B168" s="28" t="s">
        <v>2</v>
      </c>
      <c r="C168" s="27" t="s">
        <v>5</v>
      </c>
      <c r="D168" s="26" t="s">
        <v>169</v>
      </c>
      <c r="E168" s="36"/>
      <c r="F168" s="35"/>
      <c r="G168" s="5"/>
      <c r="H168" s="33">
        <f>I168+J168</f>
        <v>0</v>
      </c>
      <c r="I168" s="35"/>
      <c r="J168" s="5"/>
      <c r="K168" s="33">
        <f t="shared" si="11"/>
        <v>0</v>
      </c>
      <c r="L168" s="33">
        <f t="shared" si="11"/>
        <v>0</v>
      </c>
      <c r="M168" s="33">
        <f t="shared" si="11"/>
        <v>0</v>
      </c>
    </row>
    <row r="169" spans="1:13" s="110" customFormat="1" ht="39">
      <c r="A169" s="128" t="s">
        <v>168</v>
      </c>
      <c r="B169" s="127" t="s">
        <v>167</v>
      </c>
      <c r="C169" s="115"/>
      <c r="D169" s="114"/>
      <c r="E169" s="119">
        <f>F169+G169</f>
        <v>300</v>
      </c>
      <c r="F169" s="113">
        <f>F170+F172</f>
        <v>300</v>
      </c>
      <c r="G169" s="113">
        <f>G170+G172</f>
        <v>0</v>
      </c>
      <c r="H169" s="113">
        <f>H170+H172</f>
        <v>0</v>
      </c>
      <c r="I169" s="113">
        <f>I170+I172</f>
        <v>0</v>
      </c>
      <c r="J169" s="113">
        <f>J170+J172</f>
        <v>0</v>
      </c>
      <c r="K169" s="111">
        <f t="shared" si="11"/>
        <v>300</v>
      </c>
      <c r="L169" s="111">
        <f t="shared" si="11"/>
        <v>300</v>
      </c>
      <c r="M169" s="118">
        <f t="shared" si="11"/>
        <v>0</v>
      </c>
    </row>
    <row r="170" spans="1:13" s="30" customFormat="1" ht="26.25">
      <c r="A170" s="93" t="s">
        <v>32</v>
      </c>
      <c r="B170" s="100" t="s">
        <v>167</v>
      </c>
      <c r="C170" s="27" t="s">
        <v>17</v>
      </c>
      <c r="D170" s="26"/>
      <c r="E170" s="62">
        <f>F170+G170</f>
        <v>0</v>
      </c>
      <c r="F170" s="35">
        <f>F171</f>
        <v>0</v>
      </c>
      <c r="G170" s="35">
        <f>G171</f>
        <v>0</v>
      </c>
      <c r="H170" s="36">
        <f>H171</f>
        <v>0</v>
      </c>
      <c r="I170" s="36">
        <f>I171</f>
        <v>0</v>
      </c>
      <c r="J170" s="35">
        <f>J171</f>
        <v>0</v>
      </c>
      <c r="K170" s="33">
        <f t="shared" si="11"/>
        <v>0</v>
      </c>
      <c r="L170" s="33">
        <f t="shared" si="11"/>
        <v>0</v>
      </c>
      <c r="M170" s="33">
        <f t="shared" si="11"/>
        <v>0</v>
      </c>
    </row>
    <row r="171" spans="1:13" s="30" customFormat="1" ht="15">
      <c r="A171" s="99" t="s">
        <v>124</v>
      </c>
      <c r="B171" s="100" t="s">
        <v>167</v>
      </c>
      <c r="C171" s="27" t="s">
        <v>17</v>
      </c>
      <c r="D171" s="26" t="s">
        <v>122</v>
      </c>
      <c r="E171" s="62">
        <f>F171+G171</f>
        <v>0</v>
      </c>
      <c r="F171" s="35"/>
      <c r="G171" s="5"/>
      <c r="H171" s="129">
        <f>I171+J171</f>
        <v>0</v>
      </c>
      <c r="I171" s="36"/>
      <c r="J171" s="5"/>
      <c r="K171" s="33">
        <f t="shared" si="11"/>
        <v>0</v>
      </c>
      <c r="L171" s="33">
        <f t="shared" si="11"/>
        <v>0</v>
      </c>
      <c r="M171" s="33">
        <f t="shared" si="11"/>
        <v>0</v>
      </c>
    </row>
    <row r="172" spans="1:13" s="30" customFormat="1" ht="15">
      <c r="A172" s="99" t="s">
        <v>6</v>
      </c>
      <c r="B172" s="100" t="s">
        <v>167</v>
      </c>
      <c r="C172" s="27" t="s">
        <v>5</v>
      </c>
      <c r="D172" s="26"/>
      <c r="E172" s="62">
        <f>E173</f>
        <v>300</v>
      </c>
      <c r="F172" s="62">
        <f>F173</f>
        <v>300</v>
      </c>
      <c r="G172" s="5"/>
      <c r="H172" s="129">
        <f>H173</f>
        <v>0</v>
      </c>
      <c r="I172" s="129">
        <f>I173</f>
        <v>0</v>
      </c>
      <c r="J172" s="33">
        <f>J173</f>
        <v>0</v>
      </c>
      <c r="K172" s="33">
        <f t="shared" ref="K172:M187" si="14">E172+H172</f>
        <v>300</v>
      </c>
      <c r="L172" s="33"/>
      <c r="M172" s="33"/>
    </row>
    <row r="173" spans="1:13" s="30" customFormat="1" ht="15">
      <c r="A173" s="99" t="s">
        <v>124</v>
      </c>
      <c r="B173" s="100" t="s">
        <v>167</v>
      </c>
      <c r="C173" s="27" t="s">
        <v>5</v>
      </c>
      <c r="D173" s="26" t="s">
        <v>122</v>
      </c>
      <c r="E173" s="62">
        <f>F173+G173</f>
        <v>300</v>
      </c>
      <c r="F173" s="35">
        <v>300</v>
      </c>
      <c r="G173" s="5"/>
      <c r="H173" s="129">
        <f>I173+J173</f>
        <v>0</v>
      </c>
      <c r="I173" s="36"/>
      <c r="J173" s="5"/>
      <c r="K173" s="33">
        <f t="shared" si="14"/>
        <v>300</v>
      </c>
      <c r="L173" s="33"/>
      <c r="M173" s="33"/>
    </row>
    <row r="174" spans="1:13" s="122" customFormat="1" ht="25.5">
      <c r="A174" s="121" t="s">
        <v>166</v>
      </c>
      <c r="B174" s="127" t="s">
        <v>165</v>
      </c>
      <c r="C174" s="126"/>
      <c r="D174" s="125"/>
      <c r="E174" s="124">
        <f>E175+E177</f>
        <v>200</v>
      </c>
      <c r="F174" s="124">
        <f>F175+F177</f>
        <v>200</v>
      </c>
      <c r="G174" s="123">
        <f>G175</f>
        <v>0</v>
      </c>
      <c r="H174" s="118">
        <f>I174+J174</f>
        <v>0</v>
      </c>
      <c r="I174" s="123">
        <f>I175+I177</f>
        <v>0</v>
      </c>
      <c r="J174" s="123">
        <f>J175+J177</f>
        <v>0</v>
      </c>
      <c r="K174" s="111">
        <f t="shared" si="14"/>
        <v>200</v>
      </c>
      <c r="L174" s="111">
        <f t="shared" si="14"/>
        <v>200</v>
      </c>
      <c r="M174" s="118">
        <f t="shared" si="14"/>
        <v>0</v>
      </c>
    </row>
    <row r="175" spans="1:13" s="30" customFormat="1" ht="26.25">
      <c r="A175" s="93" t="s">
        <v>32</v>
      </c>
      <c r="B175" s="97" t="s">
        <v>165</v>
      </c>
      <c r="C175" s="27" t="s">
        <v>17</v>
      </c>
      <c r="D175" s="26"/>
      <c r="E175" s="36">
        <f>F175+G175</f>
        <v>0</v>
      </c>
      <c r="F175" s="35">
        <f>F176</f>
        <v>0</v>
      </c>
      <c r="G175" s="35">
        <f>G176</f>
        <v>0</v>
      </c>
      <c r="H175" s="129">
        <f>H176</f>
        <v>0</v>
      </c>
      <c r="I175" s="129">
        <f>I176</f>
        <v>0</v>
      </c>
      <c r="J175" s="33">
        <f>J176</f>
        <v>0</v>
      </c>
      <c r="K175" s="33">
        <f t="shared" si="14"/>
        <v>0</v>
      </c>
      <c r="L175" s="33">
        <f t="shared" si="14"/>
        <v>0</v>
      </c>
      <c r="M175" s="33">
        <f t="shared" si="14"/>
        <v>0</v>
      </c>
    </row>
    <row r="176" spans="1:13" s="30" customFormat="1" ht="15">
      <c r="A176" s="99" t="s">
        <v>124</v>
      </c>
      <c r="B176" s="97" t="s">
        <v>165</v>
      </c>
      <c r="C176" s="27" t="s">
        <v>17</v>
      </c>
      <c r="D176" s="26" t="s">
        <v>122</v>
      </c>
      <c r="E176" s="36">
        <f>F176+G176</f>
        <v>0</v>
      </c>
      <c r="F176" s="35"/>
      <c r="G176" s="35"/>
      <c r="H176" s="129">
        <f t="shared" ref="H176:H187" si="15">I176+J176</f>
        <v>0</v>
      </c>
      <c r="I176" s="36"/>
      <c r="J176" s="5"/>
      <c r="K176" s="33">
        <f t="shared" si="14"/>
        <v>0</v>
      </c>
      <c r="L176" s="33">
        <f t="shared" si="14"/>
        <v>0</v>
      </c>
      <c r="M176" s="33">
        <f t="shared" si="14"/>
        <v>0</v>
      </c>
    </row>
    <row r="177" spans="1:13" s="30" customFormat="1" ht="15">
      <c r="A177" s="99" t="s">
        <v>6</v>
      </c>
      <c r="B177" s="97" t="s">
        <v>165</v>
      </c>
      <c r="C177" s="27" t="s">
        <v>5</v>
      </c>
      <c r="D177" s="26"/>
      <c r="E177" s="36">
        <f>E178</f>
        <v>200</v>
      </c>
      <c r="F177" s="36">
        <f>F178</f>
        <v>200</v>
      </c>
      <c r="G177" s="35"/>
      <c r="H177" s="129">
        <f t="shared" si="15"/>
        <v>0</v>
      </c>
      <c r="I177" s="36">
        <f>I178</f>
        <v>0</v>
      </c>
      <c r="J177" s="5"/>
      <c r="K177" s="33">
        <f t="shared" si="14"/>
        <v>200</v>
      </c>
      <c r="L177" s="33">
        <f t="shared" si="14"/>
        <v>200</v>
      </c>
      <c r="M177" s="33">
        <f t="shared" si="14"/>
        <v>0</v>
      </c>
    </row>
    <row r="178" spans="1:13" s="30" customFormat="1" ht="15">
      <c r="A178" s="99" t="s">
        <v>124</v>
      </c>
      <c r="B178" s="97" t="s">
        <v>165</v>
      </c>
      <c r="C178" s="27" t="s">
        <v>5</v>
      </c>
      <c r="D178" s="26" t="s">
        <v>122</v>
      </c>
      <c r="E178" s="36">
        <f>F178+G178</f>
        <v>200</v>
      </c>
      <c r="F178" s="35">
        <v>200</v>
      </c>
      <c r="G178" s="35"/>
      <c r="H178" s="129">
        <f t="shared" si="15"/>
        <v>0</v>
      </c>
      <c r="I178" s="36"/>
      <c r="J178" s="5"/>
      <c r="K178" s="33">
        <f t="shared" si="14"/>
        <v>200</v>
      </c>
      <c r="L178" s="33">
        <f t="shared" si="14"/>
        <v>200</v>
      </c>
      <c r="M178" s="33">
        <f t="shared" si="14"/>
        <v>0</v>
      </c>
    </row>
    <row r="179" spans="1:13" s="122" customFormat="1" ht="77.25">
      <c r="A179" s="128" t="s">
        <v>164</v>
      </c>
      <c r="B179" s="127" t="s">
        <v>163</v>
      </c>
      <c r="C179" s="126"/>
      <c r="D179" s="125"/>
      <c r="E179" s="124">
        <f>E180</f>
        <v>58</v>
      </c>
      <c r="F179" s="124">
        <f>F180</f>
        <v>58</v>
      </c>
      <c r="G179" s="123"/>
      <c r="H179" s="111">
        <f t="shared" si="15"/>
        <v>0</v>
      </c>
      <c r="I179" s="113">
        <f>I180</f>
        <v>0</v>
      </c>
      <c r="J179" s="112"/>
      <c r="K179" s="111">
        <f t="shared" si="14"/>
        <v>58</v>
      </c>
      <c r="L179" s="111">
        <f t="shared" si="14"/>
        <v>58</v>
      </c>
      <c r="M179" s="118">
        <f t="shared" si="14"/>
        <v>0</v>
      </c>
    </row>
    <row r="180" spans="1:13" s="30" customFormat="1" ht="15">
      <c r="A180" s="99" t="s">
        <v>6</v>
      </c>
      <c r="B180" s="97" t="s">
        <v>163</v>
      </c>
      <c r="C180" s="27" t="s">
        <v>5</v>
      </c>
      <c r="D180" s="26"/>
      <c r="E180" s="36">
        <f>E181</f>
        <v>58</v>
      </c>
      <c r="F180" s="35">
        <f>F181</f>
        <v>58</v>
      </c>
      <c r="G180" s="35"/>
      <c r="H180" s="33">
        <f t="shared" si="15"/>
        <v>0</v>
      </c>
      <c r="I180" s="35">
        <f>I181</f>
        <v>0</v>
      </c>
      <c r="J180" s="5">
        <f>J181</f>
        <v>0</v>
      </c>
      <c r="K180" s="33">
        <f t="shared" si="14"/>
        <v>58</v>
      </c>
      <c r="L180" s="33">
        <f t="shared" si="14"/>
        <v>58</v>
      </c>
      <c r="M180" s="33">
        <f t="shared" si="14"/>
        <v>0</v>
      </c>
    </row>
    <row r="181" spans="1:13" s="30" customFormat="1" ht="15">
      <c r="A181" s="99" t="s">
        <v>124</v>
      </c>
      <c r="B181" s="97" t="s">
        <v>163</v>
      </c>
      <c r="C181" s="27" t="s">
        <v>5</v>
      </c>
      <c r="D181" s="26" t="s">
        <v>122</v>
      </c>
      <c r="E181" s="36">
        <f>F181</f>
        <v>58</v>
      </c>
      <c r="F181" s="35">
        <v>58</v>
      </c>
      <c r="G181" s="35"/>
      <c r="H181" s="33">
        <f t="shared" si="15"/>
        <v>0</v>
      </c>
      <c r="I181" s="35"/>
      <c r="J181" s="5"/>
      <c r="K181" s="33">
        <f t="shared" si="14"/>
        <v>58</v>
      </c>
      <c r="L181" s="33">
        <f t="shared" si="14"/>
        <v>58</v>
      </c>
      <c r="M181" s="33">
        <f t="shared" si="14"/>
        <v>0</v>
      </c>
    </row>
    <row r="182" spans="1:13" s="122" customFormat="1" ht="26.25">
      <c r="A182" s="128" t="s">
        <v>150</v>
      </c>
      <c r="B182" s="127" t="s">
        <v>148</v>
      </c>
      <c r="C182" s="126"/>
      <c r="D182" s="125"/>
      <c r="E182" s="124">
        <f t="shared" ref="E182:E203" si="16">F182+G182</f>
        <v>79</v>
      </c>
      <c r="F182" s="123">
        <f>F183</f>
        <v>79</v>
      </c>
      <c r="G182" s="123"/>
      <c r="H182" s="111">
        <f t="shared" si="15"/>
        <v>0</v>
      </c>
      <c r="I182" s="113">
        <f>I183</f>
        <v>0</v>
      </c>
      <c r="J182" s="112"/>
      <c r="K182" s="111">
        <f t="shared" si="14"/>
        <v>79</v>
      </c>
      <c r="L182" s="111">
        <f t="shared" si="14"/>
        <v>79</v>
      </c>
      <c r="M182" s="118">
        <f t="shared" si="14"/>
        <v>0</v>
      </c>
    </row>
    <row r="183" spans="1:13" s="30" customFormat="1" ht="15">
      <c r="A183" s="93" t="s">
        <v>6</v>
      </c>
      <c r="B183" s="97" t="s">
        <v>148</v>
      </c>
      <c r="C183" s="27" t="s">
        <v>5</v>
      </c>
      <c r="D183" s="26"/>
      <c r="E183" s="36">
        <f t="shared" si="16"/>
        <v>79</v>
      </c>
      <c r="F183" s="35">
        <f>F184</f>
        <v>79</v>
      </c>
      <c r="G183" s="35"/>
      <c r="H183" s="33">
        <f t="shared" si="15"/>
        <v>0</v>
      </c>
      <c r="I183" s="35">
        <f>I184</f>
        <v>0</v>
      </c>
      <c r="J183" s="5"/>
      <c r="K183" s="33">
        <f t="shared" si="14"/>
        <v>79</v>
      </c>
      <c r="L183" s="33">
        <f t="shared" si="14"/>
        <v>79</v>
      </c>
      <c r="M183" s="33">
        <f t="shared" si="14"/>
        <v>0</v>
      </c>
    </row>
    <row r="184" spans="1:13" s="30" customFormat="1" ht="15">
      <c r="A184" s="107" t="s">
        <v>149</v>
      </c>
      <c r="B184" s="97" t="s">
        <v>148</v>
      </c>
      <c r="C184" s="27" t="s">
        <v>5</v>
      </c>
      <c r="D184" s="26" t="s">
        <v>147</v>
      </c>
      <c r="E184" s="36">
        <f t="shared" si="16"/>
        <v>79</v>
      </c>
      <c r="F184" s="35">
        <v>79</v>
      </c>
      <c r="G184" s="35"/>
      <c r="H184" s="33">
        <f t="shared" si="15"/>
        <v>0</v>
      </c>
      <c r="I184" s="35"/>
      <c r="J184" s="5"/>
      <c r="K184" s="33">
        <f t="shared" si="14"/>
        <v>79</v>
      </c>
      <c r="L184" s="33">
        <f t="shared" si="14"/>
        <v>79</v>
      </c>
      <c r="M184" s="33">
        <f t="shared" si="14"/>
        <v>0</v>
      </c>
    </row>
    <row r="185" spans="1:13" s="110" customFormat="1" ht="76.5">
      <c r="A185" s="121" t="s">
        <v>162</v>
      </c>
      <c r="B185" s="120" t="s">
        <v>161</v>
      </c>
      <c r="C185" s="115"/>
      <c r="D185" s="114"/>
      <c r="E185" s="119">
        <f t="shared" si="16"/>
        <v>6037.6</v>
      </c>
      <c r="F185" s="113">
        <f>F186</f>
        <v>0</v>
      </c>
      <c r="G185" s="113">
        <f>G186</f>
        <v>6037.6</v>
      </c>
      <c r="H185" s="111">
        <f t="shared" si="15"/>
        <v>0</v>
      </c>
      <c r="I185" s="113">
        <f>I186</f>
        <v>0</v>
      </c>
      <c r="J185" s="113">
        <f>J186</f>
        <v>0</v>
      </c>
      <c r="K185" s="118">
        <f t="shared" si="14"/>
        <v>6037.6</v>
      </c>
      <c r="L185" s="118">
        <f t="shared" si="14"/>
        <v>0</v>
      </c>
      <c r="M185" s="118">
        <f t="shared" si="14"/>
        <v>6037.6</v>
      </c>
    </row>
    <row r="186" spans="1:13" s="30" customFormat="1" ht="17.25" customHeight="1">
      <c r="A186" s="11" t="s">
        <v>26</v>
      </c>
      <c r="B186" s="97" t="s">
        <v>161</v>
      </c>
      <c r="C186" s="27" t="s">
        <v>23</v>
      </c>
      <c r="D186" s="26"/>
      <c r="E186" s="36">
        <f t="shared" si="16"/>
        <v>6037.6</v>
      </c>
      <c r="F186" s="35">
        <f>F187</f>
        <v>0</v>
      </c>
      <c r="G186" s="35">
        <f>G187</f>
        <v>6037.6</v>
      </c>
      <c r="H186" s="33">
        <f t="shared" si="15"/>
        <v>0</v>
      </c>
      <c r="I186" s="35">
        <f>I187</f>
        <v>0</v>
      </c>
      <c r="J186" s="35">
        <f>J187</f>
        <v>0</v>
      </c>
      <c r="K186" s="33">
        <f t="shared" si="14"/>
        <v>6037.6</v>
      </c>
      <c r="L186" s="33">
        <f t="shared" si="14"/>
        <v>0</v>
      </c>
      <c r="M186" s="33">
        <f t="shared" si="14"/>
        <v>6037.6</v>
      </c>
    </row>
    <row r="187" spans="1:13" s="30" customFormat="1" ht="15">
      <c r="A187" s="11" t="s">
        <v>143</v>
      </c>
      <c r="B187" s="97" t="s">
        <v>161</v>
      </c>
      <c r="C187" s="27" t="s">
        <v>23</v>
      </c>
      <c r="D187" s="26" t="s">
        <v>22</v>
      </c>
      <c r="E187" s="36">
        <f t="shared" si="16"/>
        <v>6037.6</v>
      </c>
      <c r="F187" s="35"/>
      <c r="G187" s="35">
        <v>6037.6</v>
      </c>
      <c r="H187" s="33">
        <f t="shared" si="15"/>
        <v>0</v>
      </c>
      <c r="I187" s="35"/>
      <c r="J187" s="5"/>
      <c r="K187" s="33">
        <f t="shared" si="14"/>
        <v>6037.6</v>
      </c>
      <c r="L187" s="33">
        <f t="shared" si="14"/>
        <v>0</v>
      </c>
      <c r="M187" s="33">
        <f t="shared" si="14"/>
        <v>6037.6</v>
      </c>
    </row>
    <row r="188" spans="1:13" s="110" customFormat="1" ht="26.25" hidden="1">
      <c r="A188" s="117" t="s">
        <v>8</v>
      </c>
      <c r="B188" s="116" t="s">
        <v>2</v>
      </c>
      <c r="C188" s="115"/>
      <c r="D188" s="114"/>
      <c r="E188" s="36">
        <f t="shared" si="16"/>
        <v>0</v>
      </c>
      <c r="F188" s="113"/>
      <c r="G188" s="113"/>
      <c r="H188" s="111"/>
      <c r="I188" s="113"/>
      <c r="J188" s="112"/>
      <c r="K188" s="111"/>
      <c r="L188" s="111"/>
      <c r="M188" s="111"/>
    </row>
    <row r="189" spans="1:13" s="30" customFormat="1" ht="39" hidden="1">
      <c r="A189" s="55" t="s">
        <v>38</v>
      </c>
      <c r="B189" s="97"/>
      <c r="C189" s="27"/>
      <c r="D189" s="26"/>
      <c r="E189" s="36">
        <f t="shared" si="16"/>
        <v>0</v>
      </c>
      <c r="F189" s="35"/>
      <c r="G189" s="35"/>
      <c r="H189" s="33"/>
      <c r="I189" s="35"/>
      <c r="J189" s="5"/>
      <c r="K189" s="33"/>
      <c r="L189" s="33"/>
      <c r="M189" s="33"/>
    </row>
    <row r="190" spans="1:13" s="30" customFormat="1" ht="15" hidden="1">
      <c r="A190" s="11"/>
      <c r="B190" s="97"/>
      <c r="C190" s="27"/>
      <c r="D190" s="26"/>
      <c r="E190" s="36">
        <f t="shared" si="16"/>
        <v>0</v>
      </c>
      <c r="F190" s="35"/>
      <c r="G190" s="35"/>
      <c r="H190" s="33"/>
      <c r="I190" s="35"/>
      <c r="J190" s="5"/>
      <c r="K190" s="33"/>
      <c r="L190" s="33"/>
      <c r="M190" s="33"/>
    </row>
    <row r="191" spans="1:13" s="37" customFormat="1" ht="39.75" customHeight="1">
      <c r="A191" s="50" t="s">
        <v>160</v>
      </c>
      <c r="B191" s="49" t="s">
        <v>159</v>
      </c>
      <c r="C191" s="43"/>
      <c r="D191" s="42"/>
      <c r="E191" s="48">
        <f t="shared" si="16"/>
        <v>11.3</v>
      </c>
      <c r="F191" s="40">
        <f>F192</f>
        <v>11.3</v>
      </c>
      <c r="G191" s="39"/>
      <c r="H191" s="38">
        <f t="shared" ref="H191:H213" si="17">I191+J191</f>
        <v>0</v>
      </c>
      <c r="I191" s="39"/>
      <c r="J191" s="39"/>
      <c r="K191" s="72">
        <f t="shared" ref="K191:M229" si="18">E191+H191</f>
        <v>11.3</v>
      </c>
      <c r="L191" s="72">
        <f t="shared" si="18"/>
        <v>11.3</v>
      </c>
      <c r="M191" s="38">
        <f t="shared" si="18"/>
        <v>0</v>
      </c>
    </row>
    <row r="192" spans="1:13" s="24" customFormat="1" ht="25.5">
      <c r="A192" s="11" t="s">
        <v>32</v>
      </c>
      <c r="B192" s="28" t="s">
        <v>159</v>
      </c>
      <c r="C192" s="27" t="s">
        <v>17</v>
      </c>
      <c r="D192" s="26"/>
      <c r="E192" s="36">
        <f t="shared" si="16"/>
        <v>11.3</v>
      </c>
      <c r="F192" s="54">
        <f>F193</f>
        <v>11.3</v>
      </c>
      <c r="G192" s="34"/>
      <c r="H192" s="33">
        <f t="shared" si="17"/>
        <v>0</v>
      </c>
      <c r="I192" s="34"/>
      <c r="J192" s="34"/>
      <c r="K192" s="33">
        <f t="shared" si="18"/>
        <v>11.3</v>
      </c>
      <c r="L192" s="33">
        <f t="shared" si="18"/>
        <v>11.3</v>
      </c>
      <c r="M192" s="33">
        <f t="shared" si="18"/>
        <v>0</v>
      </c>
    </row>
    <row r="193" spans="1:13" s="24" customFormat="1" ht="18" customHeight="1">
      <c r="A193" s="11" t="s">
        <v>130</v>
      </c>
      <c r="B193" s="28" t="s">
        <v>159</v>
      </c>
      <c r="C193" s="11">
        <v>200</v>
      </c>
      <c r="D193" s="109" t="s">
        <v>128</v>
      </c>
      <c r="E193" s="36">
        <f t="shared" si="16"/>
        <v>11.3</v>
      </c>
      <c r="F193" s="54">
        <v>11.3</v>
      </c>
      <c r="G193" s="34"/>
      <c r="H193" s="33">
        <f t="shared" si="17"/>
        <v>0</v>
      </c>
      <c r="I193" s="34"/>
      <c r="J193" s="34"/>
      <c r="K193" s="61">
        <f t="shared" si="18"/>
        <v>11.3</v>
      </c>
      <c r="L193" s="61">
        <f t="shared" si="18"/>
        <v>11.3</v>
      </c>
      <c r="M193" s="33">
        <f t="shared" si="18"/>
        <v>0</v>
      </c>
    </row>
    <row r="194" spans="1:13" s="37" customFormat="1" ht="54.75" customHeight="1">
      <c r="A194" s="50" t="s">
        <v>158</v>
      </c>
      <c r="B194" s="49" t="s">
        <v>157</v>
      </c>
      <c r="C194" s="43"/>
      <c r="D194" s="42"/>
      <c r="E194" s="41">
        <f t="shared" si="16"/>
        <v>2.5</v>
      </c>
      <c r="F194" s="40">
        <f>F195</f>
        <v>2.5</v>
      </c>
      <c r="G194" s="39"/>
      <c r="H194" s="38">
        <f t="shared" si="17"/>
        <v>0</v>
      </c>
      <c r="I194" s="39"/>
      <c r="J194" s="39"/>
      <c r="K194" s="72">
        <f t="shared" si="18"/>
        <v>2.5</v>
      </c>
      <c r="L194" s="72">
        <f t="shared" si="18"/>
        <v>2.5</v>
      </c>
      <c r="M194" s="38">
        <f t="shared" si="18"/>
        <v>0</v>
      </c>
    </row>
    <row r="195" spans="1:13" s="24" customFormat="1" ht="25.5">
      <c r="A195" s="11" t="s">
        <v>20</v>
      </c>
      <c r="B195" s="28" t="s">
        <v>157</v>
      </c>
      <c r="C195" s="27" t="s">
        <v>17</v>
      </c>
      <c r="D195" s="26"/>
      <c r="E195" s="36">
        <f t="shared" si="16"/>
        <v>2.5</v>
      </c>
      <c r="F195" s="54">
        <f>F196</f>
        <v>2.5</v>
      </c>
      <c r="G195" s="34"/>
      <c r="H195" s="33">
        <f t="shared" si="17"/>
        <v>0</v>
      </c>
      <c r="I195" s="34"/>
      <c r="J195" s="34"/>
      <c r="K195" s="33">
        <f t="shared" si="18"/>
        <v>2.5</v>
      </c>
      <c r="L195" s="33">
        <f t="shared" si="18"/>
        <v>2.5</v>
      </c>
      <c r="M195" s="33">
        <f t="shared" si="18"/>
        <v>0</v>
      </c>
    </row>
    <row r="196" spans="1:13" s="24" customFormat="1" ht="15.75" customHeight="1">
      <c r="A196" s="11" t="s">
        <v>130</v>
      </c>
      <c r="B196" s="28" t="s">
        <v>157</v>
      </c>
      <c r="C196" s="27" t="s">
        <v>17</v>
      </c>
      <c r="D196" s="26" t="s">
        <v>128</v>
      </c>
      <c r="E196" s="36">
        <f t="shared" si="16"/>
        <v>2.5</v>
      </c>
      <c r="F196" s="54">
        <v>2.5</v>
      </c>
      <c r="G196" s="34"/>
      <c r="H196" s="33">
        <f t="shared" si="17"/>
        <v>0</v>
      </c>
      <c r="I196" s="34"/>
      <c r="J196" s="34"/>
      <c r="K196" s="33">
        <f t="shared" si="18"/>
        <v>2.5</v>
      </c>
      <c r="L196" s="33">
        <f t="shared" si="18"/>
        <v>2.5</v>
      </c>
      <c r="M196" s="33">
        <f t="shared" si="18"/>
        <v>0</v>
      </c>
    </row>
    <row r="197" spans="1:13" s="37" customFormat="1" ht="38.25">
      <c r="A197" s="108" t="s">
        <v>156</v>
      </c>
      <c r="B197" s="101" t="s">
        <v>155</v>
      </c>
      <c r="C197" s="43"/>
      <c r="D197" s="42"/>
      <c r="E197" s="41">
        <f t="shared" si="16"/>
        <v>2573.4</v>
      </c>
      <c r="F197" s="40">
        <f>F198+F201+F207+F210+F213</f>
        <v>2173.4</v>
      </c>
      <c r="G197" s="40">
        <f>G198+G201+G207+G210+G213</f>
        <v>400</v>
      </c>
      <c r="H197" s="38">
        <f t="shared" si="17"/>
        <v>0</v>
      </c>
      <c r="I197" s="40">
        <f>I198+I201+I207+I210+I213</f>
        <v>0</v>
      </c>
      <c r="J197" s="40">
        <f>J198+J201+J207+J210+J213</f>
        <v>0</v>
      </c>
      <c r="K197" s="72">
        <f t="shared" si="18"/>
        <v>2573.4</v>
      </c>
      <c r="L197" s="72">
        <f t="shared" si="18"/>
        <v>2173.4</v>
      </c>
      <c r="M197" s="38">
        <f t="shared" si="18"/>
        <v>400</v>
      </c>
    </row>
    <row r="198" spans="1:13" s="24" customFormat="1" ht="76.5">
      <c r="A198" s="11" t="s">
        <v>154</v>
      </c>
      <c r="B198" s="100" t="s">
        <v>145</v>
      </c>
      <c r="C198" s="27"/>
      <c r="D198" s="26"/>
      <c r="E198" s="62">
        <f t="shared" si="16"/>
        <v>41</v>
      </c>
      <c r="F198" s="54">
        <f>F199</f>
        <v>41</v>
      </c>
      <c r="G198" s="34"/>
      <c r="H198" s="33">
        <f t="shared" si="17"/>
        <v>0</v>
      </c>
      <c r="I198" s="34"/>
      <c r="J198" s="34"/>
      <c r="K198" s="33">
        <f t="shared" si="18"/>
        <v>41</v>
      </c>
      <c r="L198" s="33">
        <f t="shared" si="18"/>
        <v>41</v>
      </c>
      <c r="M198" s="33">
        <f t="shared" si="18"/>
        <v>0</v>
      </c>
    </row>
    <row r="199" spans="1:13" s="24" customFormat="1" ht="25.5">
      <c r="A199" s="11" t="s">
        <v>32</v>
      </c>
      <c r="B199" s="100" t="s">
        <v>145</v>
      </c>
      <c r="C199" s="27" t="s">
        <v>17</v>
      </c>
      <c r="D199" s="26"/>
      <c r="E199" s="36">
        <f t="shared" si="16"/>
        <v>41</v>
      </c>
      <c r="F199" s="54">
        <f>F200</f>
        <v>41</v>
      </c>
      <c r="G199" s="34"/>
      <c r="H199" s="33">
        <f t="shared" si="17"/>
        <v>0</v>
      </c>
      <c r="I199" s="34"/>
      <c r="J199" s="34"/>
      <c r="K199" s="33">
        <f t="shared" si="18"/>
        <v>41</v>
      </c>
      <c r="L199" s="33">
        <f t="shared" si="18"/>
        <v>41</v>
      </c>
      <c r="M199" s="33">
        <f t="shared" si="18"/>
        <v>0</v>
      </c>
    </row>
    <row r="200" spans="1:13" s="24" customFormat="1" ht="14.25" customHeight="1">
      <c r="A200" s="11" t="s">
        <v>130</v>
      </c>
      <c r="B200" s="100" t="s">
        <v>145</v>
      </c>
      <c r="C200" s="27" t="s">
        <v>17</v>
      </c>
      <c r="D200" s="26" t="s">
        <v>128</v>
      </c>
      <c r="E200" s="36">
        <f t="shared" si="16"/>
        <v>41</v>
      </c>
      <c r="F200" s="54">
        <v>41</v>
      </c>
      <c r="G200" s="34"/>
      <c r="H200" s="33">
        <f t="shared" si="17"/>
        <v>0</v>
      </c>
      <c r="I200" s="34"/>
      <c r="J200" s="34"/>
      <c r="K200" s="61">
        <f t="shared" si="18"/>
        <v>41</v>
      </c>
      <c r="L200" s="61">
        <f t="shared" si="18"/>
        <v>41</v>
      </c>
      <c r="M200" s="33">
        <f t="shared" si="18"/>
        <v>0</v>
      </c>
    </row>
    <row r="201" spans="1:13" s="24" customFormat="1" ht="76.5">
      <c r="A201" s="107" t="s">
        <v>153</v>
      </c>
      <c r="B201" s="100" t="s">
        <v>151</v>
      </c>
      <c r="C201" s="63"/>
      <c r="D201" s="32"/>
      <c r="E201" s="62">
        <f t="shared" si="16"/>
        <v>1630.9</v>
      </c>
      <c r="F201" s="54">
        <f>F202</f>
        <v>1630.9</v>
      </c>
      <c r="G201" s="34"/>
      <c r="H201" s="33">
        <f t="shared" si="17"/>
        <v>0</v>
      </c>
      <c r="I201" s="34"/>
      <c r="J201" s="34"/>
      <c r="K201" s="33">
        <f t="shared" si="18"/>
        <v>1630.9</v>
      </c>
      <c r="L201" s="33">
        <f t="shared" si="18"/>
        <v>1630.9</v>
      </c>
      <c r="M201" s="33">
        <f t="shared" si="18"/>
        <v>0</v>
      </c>
    </row>
    <row r="202" spans="1:13" s="24" customFormat="1" ht="39">
      <c r="A202" s="70" t="s">
        <v>152</v>
      </c>
      <c r="B202" s="100" t="s">
        <v>151</v>
      </c>
      <c r="C202" s="27" t="s">
        <v>137</v>
      </c>
      <c r="D202" s="26"/>
      <c r="E202" s="36">
        <f t="shared" si="16"/>
        <v>1630.9</v>
      </c>
      <c r="F202" s="54">
        <f>F203</f>
        <v>1630.9</v>
      </c>
      <c r="G202" s="34"/>
      <c r="H202" s="33">
        <f t="shared" si="17"/>
        <v>0</v>
      </c>
      <c r="I202" s="34"/>
      <c r="J202" s="34"/>
      <c r="K202" s="33">
        <f t="shared" si="18"/>
        <v>1630.9</v>
      </c>
      <c r="L202" s="33">
        <f t="shared" si="18"/>
        <v>1630.9</v>
      </c>
      <c r="M202" s="33">
        <f t="shared" si="18"/>
        <v>0</v>
      </c>
    </row>
    <row r="203" spans="1:13" s="24" customFormat="1" ht="14.25" customHeight="1">
      <c r="A203" s="107" t="s">
        <v>149</v>
      </c>
      <c r="B203" s="100" t="s">
        <v>151</v>
      </c>
      <c r="C203" s="27" t="s">
        <v>137</v>
      </c>
      <c r="D203" s="26" t="s">
        <v>147</v>
      </c>
      <c r="E203" s="36">
        <f t="shared" si="16"/>
        <v>1630.9</v>
      </c>
      <c r="F203" s="54">
        <v>1630.9</v>
      </c>
      <c r="G203" s="34"/>
      <c r="H203" s="33">
        <f t="shared" si="17"/>
        <v>0</v>
      </c>
      <c r="I203" s="34"/>
      <c r="J203" s="34"/>
      <c r="K203" s="33">
        <f t="shared" si="18"/>
        <v>1630.9</v>
      </c>
      <c r="L203" s="33">
        <f t="shared" si="18"/>
        <v>1630.9</v>
      </c>
      <c r="M203" s="33">
        <f t="shared" si="18"/>
        <v>0</v>
      </c>
    </row>
    <row r="204" spans="1:13" s="24" customFormat="1" ht="14.25" hidden="1" customHeight="1">
      <c r="A204" s="98" t="s">
        <v>150</v>
      </c>
      <c r="B204" s="100" t="s">
        <v>148</v>
      </c>
      <c r="C204" s="27"/>
      <c r="D204" s="26"/>
      <c r="E204" s="36"/>
      <c r="F204" s="54"/>
      <c r="G204" s="34"/>
      <c r="H204" s="33">
        <f t="shared" si="17"/>
        <v>0</v>
      </c>
      <c r="I204" s="54">
        <f>I205</f>
        <v>0</v>
      </c>
      <c r="J204" s="54">
        <f>J205</f>
        <v>0</v>
      </c>
      <c r="K204" s="33">
        <f t="shared" si="18"/>
        <v>0</v>
      </c>
      <c r="L204" s="33">
        <f t="shared" si="18"/>
        <v>0</v>
      </c>
      <c r="M204" s="33">
        <f t="shared" si="18"/>
        <v>0</v>
      </c>
    </row>
    <row r="205" spans="1:13" s="24" customFormat="1" ht="14.25" hidden="1" customHeight="1">
      <c r="A205" s="93" t="s">
        <v>6</v>
      </c>
      <c r="B205" s="100" t="s">
        <v>148</v>
      </c>
      <c r="C205" s="27" t="s">
        <v>5</v>
      </c>
      <c r="D205" s="26"/>
      <c r="E205" s="36"/>
      <c r="F205" s="54"/>
      <c r="G205" s="34"/>
      <c r="H205" s="33">
        <f t="shared" si="17"/>
        <v>0</v>
      </c>
      <c r="I205" s="54">
        <f>I206</f>
        <v>0</v>
      </c>
      <c r="J205" s="34"/>
      <c r="K205" s="33">
        <f t="shared" si="18"/>
        <v>0</v>
      </c>
      <c r="L205" s="33">
        <f t="shared" si="18"/>
        <v>0</v>
      </c>
      <c r="M205" s="33">
        <f t="shared" si="18"/>
        <v>0</v>
      </c>
    </row>
    <row r="206" spans="1:13" s="24" customFormat="1" ht="14.25" hidden="1" customHeight="1">
      <c r="A206" s="107" t="s">
        <v>149</v>
      </c>
      <c r="B206" s="100" t="s">
        <v>148</v>
      </c>
      <c r="C206" s="27" t="s">
        <v>5</v>
      </c>
      <c r="D206" s="26" t="s">
        <v>147</v>
      </c>
      <c r="E206" s="36"/>
      <c r="F206" s="54"/>
      <c r="G206" s="34"/>
      <c r="H206" s="33">
        <f t="shared" si="17"/>
        <v>0</v>
      </c>
      <c r="I206" s="35"/>
      <c r="J206" s="34"/>
      <c r="K206" s="33">
        <f t="shared" si="18"/>
        <v>0</v>
      </c>
      <c r="L206" s="33">
        <f t="shared" si="18"/>
        <v>0</v>
      </c>
      <c r="M206" s="33">
        <f t="shared" si="18"/>
        <v>0</v>
      </c>
    </row>
    <row r="207" spans="1:13" s="24" customFormat="1" ht="76.5">
      <c r="A207" s="11" t="s">
        <v>146</v>
      </c>
      <c r="B207" s="100" t="s">
        <v>145</v>
      </c>
      <c r="C207" s="27"/>
      <c r="D207" s="26"/>
      <c r="E207" s="62">
        <f t="shared" ref="E207:E218" si="19">F207+G207</f>
        <v>57</v>
      </c>
      <c r="F207" s="54">
        <f>F208</f>
        <v>57</v>
      </c>
      <c r="G207" s="34"/>
      <c r="H207" s="33">
        <f t="shared" si="17"/>
        <v>0</v>
      </c>
      <c r="I207" s="34"/>
      <c r="J207" s="34"/>
      <c r="K207" s="33">
        <f t="shared" si="18"/>
        <v>57</v>
      </c>
      <c r="L207" s="33">
        <f t="shared" si="18"/>
        <v>57</v>
      </c>
      <c r="M207" s="33">
        <f t="shared" si="18"/>
        <v>0</v>
      </c>
    </row>
    <row r="208" spans="1:13" s="24" customFormat="1" ht="25.5">
      <c r="A208" s="11" t="s">
        <v>32</v>
      </c>
      <c r="B208" s="100" t="s">
        <v>145</v>
      </c>
      <c r="C208" s="27" t="s">
        <v>17</v>
      </c>
      <c r="D208" s="26"/>
      <c r="E208" s="36">
        <f t="shared" si="19"/>
        <v>57</v>
      </c>
      <c r="F208" s="54">
        <f>F209</f>
        <v>57</v>
      </c>
      <c r="G208" s="34"/>
      <c r="H208" s="33">
        <f t="shared" si="17"/>
        <v>0</v>
      </c>
      <c r="I208" s="34"/>
      <c r="J208" s="34"/>
      <c r="K208" s="33">
        <f t="shared" si="18"/>
        <v>57</v>
      </c>
      <c r="L208" s="33">
        <f t="shared" si="18"/>
        <v>57</v>
      </c>
      <c r="M208" s="33">
        <f t="shared" si="18"/>
        <v>0</v>
      </c>
    </row>
    <row r="209" spans="1:13" s="24" customFormat="1" ht="14.25" customHeight="1">
      <c r="A209" s="11" t="s">
        <v>31</v>
      </c>
      <c r="B209" s="100" t="s">
        <v>145</v>
      </c>
      <c r="C209" s="27" t="s">
        <v>17</v>
      </c>
      <c r="D209" s="26" t="s">
        <v>28</v>
      </c>
      <c r="E209" s="36">
        <f t="shared" si="19"/>
        <v>57</v>
      </c>
      <c r="F209" s="35">
        <v>57</v>
      </c>
      <c r="G209" s="5"/>
      <c r="H209" s="33">
        <f t="shared" si="17"/>
        <v>0</v>
      </c>
      <c r="I209" s="34"/>
      <c r="J209" s="34"/>
      <c r="K209" s="33">
        <f t="shared" si="18"/>
        <v>57</v>
      </c>
      <c r="L209" s="33">
        <f t="shared" si="18"/>
        <v>57</v>
      </c>
      <c r="M209" s="33">
        <f t="shared" si="18"/>
        <v>0</v>
      </c>
    </row>
    <row r="210" spans="1:13" s="24" customFormat="1" ht="108" customHeight="1">
      <c r="A210" s="11" t="s">
        <v>144</v>
      </c>
      <c r="B210" s="100" t="s">
        <v>142</v>
      </c>
      <c r="C210" s="27"/>
      <c r="D210" s="26"/>
      <c r="E210" s="62">
        <f t="shared" si="19"/>
        <v>326</v>
      </c>
      <c r="F210" s="54">
        <f>F211</f>
        <v>326</v>
      </c>
      <c r="G210" s="34"/>
      <c r="H210" s="33">
        <f t="shared" si="17"/>
        <v>0</v>
      </c>
      <c r="I210" s="34"/>
      <c r="J210" s="34"/>
      <c r="K210" s="33">
        <f t="shared" si="18"/>
        <v>326</v>
      </c>
      <c r="L210" s="33">
        <f t="shared" si="18"/>
        <v>326</v>
      </c>
      <c r="M210" s="33">
        <f t="shared" si="18"/>
        <v>0</v>
      </c>
    </row>
    <row r="211" spans="1:13" s="24" customFormat="1" ht="14.25" customHeight="1">
      <c r="A211" s="11" t="s">
        <v>26</v>
      </c>
      <c r="B211" s="100" t="s">
        <v>142</v>
      </c>
      <c r="C211" s="27" t="s">
        <v>23</v>
      </c>
      <c r="D211" s="26"/>
      <c r="E211" s="36">
        <f t="shared" si="19"/>
        <v>326</v>
      </c>
      <c r="F211" s="35">
        <f>F212</f>
        <v>326</v>
      </c>
      <c r="G211" s="34"/>
      <c r="H211" s="33">
        <f t="shared" si="17"/>
        <v>0</v>
      </c>
      <c r="I211" s="34"/>
      <c r="J211" s="34"/>
      <c r="K211" s="33">
        <f t="shared" si="18"/>
        <v>326</v>
      </c>
      <c r="L211" s="33">
        <f t="shared" si="18"/>
        <v>326</v>
      </c>
      <c r="M211" s="33">
        <f t="shared" si="18"/>
        <v>0</v>
      </c>
    </row>
    <row r="212" spans="1:13" s="24" customFormat="1" ht="14.25" customHeight="1">
      <c r="A212" s="11" t="s">
        <v>143</v>
      </c>
      <c r="B212" s="100" t="s">
        <v>142</v>
      </c>
      <c r="C212" s="27" t="s">
        <v>23</v>
      </c>
      <c r="D212" s="26" t="s">
        <v>22</v>
      </c>
      <c r="E212" s="36">
        <f t="shared" si="19"/>
        <v>326</v>
      </c>
      <c r="F212" s="35">
        <v>326</v>
      </c>
      <c r="G212" s="5"/>
      <c r="H212" s="33">
        <f t="shared" si="17"/>
        <v>0</v>
      </c>
      <c r="I212" s="34"/>
      <c r="J212" s="34"/>
      <c r="K212" s="33">
        <f t="shared" si="18"/>
        <v>326</v>
      </c>
      <c r="L212" s="33">
        <f t="shared" si="18"/>
        <v>326</v>
      </c>
      <c r="M212" s="33">
        <f t="shared" si="18"/>
        <v>0</v>
      </c>
    </row>
    <row r="213" spans="1:13" s="24" customFormat="1" ht="30.75" customHeight="1">
      <c r="A213" s="106" t="s">
        <v>141</v>
      </c>
      <c r="B213" s="105" t="s">
        <v>140</v>
      </c>
      <c r="C213" s="63"/>
      <c r="D213" s="32"/>
      <c r="E213" s="104">
        <f t="shared" si="19"/>
        <v>518.5</v>
      </c>
      <c r="F213" s="54">
        <f>F214+F216</f>
        <v>118.5</v>
      </c>
      <c r="G213" s="54">
        <f>G214+G216</f>
        <v>400</v>
      </c>
      <c r="H213" s="61">
        <f t="shared" si="17"/>
        <v>0</v>
      </c>
      <c r="I213" s="54">
        <f>I214+I216</f>
        <v>0</v>
      </c>
      <c r="J213" s="54">
        <f>J214+J216</f>
        <v>0</v>
      </c>
      <c r="K213" s="61">
        <f t="shared" si="18"/>
        <v>518.5</v>
      </c>
      <c r="L213" s="61">
        <f t="shared" si="18"/>
        <v>118.5</v>
      </c>
      <c r="M213" s="61">
        <f t="shared" si="18"/>
        <v>400</v>
      </c>
    </row>
    <row r="214" spans="1:13" s="24" customFormat="1" ht="54.75" customHeight="1">
      <c r="A214" s="9" t="s">
        <v>36</v>
      </c>
      <c r="B214" s="10" t="s">
        <v>138</v>
      </c>
      <c r="C214" s="27"/>
      <c r="D214" s="26"/>
      <c r="E214" s="91">
        <f t="shared" si="19"/>
        <v>400</v>
      </c>
      <c r="F214" s="54">
        <f>F215</f>
        <v>0</v>
      </c>
      <c r="G214" s="54">
        <f>G215</f>
        <v>400</v>
      </c>
      <c r="H214" s="33"/>
      <c r="I214" s="33">
        <f>I215</f>
        <v>0</v>
      </c>
      <c r="J214" s="33">
        <f>J215</f>
        <v>0</v>
      </c>
      <c r="K214" s="33">
        <f t="shared" si="18"/>
        <v>400</v>
      </c>
      <c r="L214" s="33">
        <f t="shared" si="18"/>
        <v>0</v>
      </c>
      <c r="M214" s="33">
        <f t="shared" si="18"/>
        <v>400</v>
      </c>
    </row>
    <row r="215" spans="1:13" s="24" customFormat="1" ht="39">
      <c r="A215" s="99" t="s">
        <v>139</v>
      </c>
      <c r="B215" s="10" t="s">
        <v>138</v>
      </c>
      <c r="C215" s="27" t="s">
        <v>137</v>
      </c>
      <c r="D215" s="26"/>
      <c r="E215" s="36">
        <f t="shared" si="19"/>
        <v>400</v>
      </c>
      <c r="F215" s="54"/>
      <c r="G215" s="54">
        <v>400</v>
      </c>
      <c r="H215" s="33">
        <f>I215+J215</f>
        <v>0</v>
      </c>
      <c r="I215" s="34"/>
      <c r="J215" s="103"/>
      <c r="K215" s="33">
        <f t="shared" si="18"/>
        <v>400</v>
      </c>
      <c r="L215" s="33">
        <f t="shared" si="18"/>
        <v>0</v>
      </c>
      <c r="M215" s="33">
        <f t="shared" si="18"/>
        <v>400</v>
      </c>
    </row>
    <row r="216" spans="1:13" s="24" customFormat="1" ht="14.25" customHeight="1">
      <c r="A216" s="11" t="s">
        <v>136</v>
      </c>
      <c r="B216" s="10" t="s">
        <v>135</v>
      </c>
      <c r="C216" s="27"/>
      <c r="D216" s="26"/>
      <c r="E216" s="36">
        <f t="shared" si="19"/>
        <v>118.5</v>
      </c>
      <c r="F216" s="54">
        <f>F217</f>
        <v>118.5</v>
      </c>
      <c r="G216" s="34"/>
      <c r="H216" s="33">
        <f>H217</f>
        <v>0</v>
      </c>
      <c r="I216" s="33">
        <f>I217</f>
        <v>0</v>
      </c>
      <c r="J216" s="34"/>
      <c r="K216" s="33">
        <f t="shared" si="18"/>
        <v>118.5</v>
      </c>
      <c r="L216" s="33">
        <f t="shared" si="18"/>
        <v>118.5</v>
      </c>
      <c r="M216" s="33">
        <f t="shared" si="18"/>
        <v>0</v>
      </c>
    </row>
    <row r="217" spans="1:13" s="24" customFormat="1" ht="14.25" customHeight="1">
      <c r="A217" s="11" t="s">
        <v>20</v>
      </c>
      <c r="B217" s="10" t="s">
        <v>135</v>
      </c>
      <c r="C217" s="27" t="s">
        <v>17</v>
      </c>
      <c r="D217" s="26"/>
      <c r="E217" s="36">
        <f t="shared" si="19"/>
        <v>118.5</v>
      </c>
      <c r="F217" s="54">
        <v>118.5</v>
      </c>
      <c r="G217" s="34"/>
      <c r="H217" s="33">
        <f t="shared" ref="H217:H280" si="20">I217+J217</f>
        <v>0</v>
      </c>
      <c r="I217" s="102"/>
      <c r="J217" s="34"/>
      <c r="K217" s="33">
        <f t="shared" si="18"/>
        <v>118.5</v>
      </c>
      <c r="L217" s="33">
        <f t="shared" si="18"/>
        <v>118.5</v>
      </c>
      <c r="M217" s="33">
        <f t="shared" si="18"/>
        <v>0</v>
      </c>
    </row>
    <row r="218" spans="1:13" s="37" customFormat="1" ht="89.25">
      <c r="A218" s="50" t="s">
        <v>134</v>
      </c>
      <c r="B218" s="101" t="s">
        <v>133</v>
      </c>
      <c r="C218" s="43"/>
      <c r="D218" s="42"/>
      <c r="E218" s="41">
        <f t="shared" si="19"/>
        <v>193.6</v>
      </c>
      <c r="F218" s="40">
        <f>F220+F222+F227</f>
        <v>193.6</v>
      </c>
      <c r="G218" s="40">
        <f>G220+G222</f>
        <v>0</v>
      </c>
      <c r="H218" s="38">
        <f t="shared" si="20"/>
        <v>0</v>
      </c>
      <c r="I218" s="40">
        <f>I219+I222</f>
        <v>0</v>
      </c>
      <c r="J218" s="39"/>
      <c r="K218" s="72">
        <f t="shared" si="18"/>
        <v>193.6</v>
      </c>
      <c r="L218" s="72">
        <f t="shared" si="18"/>
        <v>193.6</v>
      </c>
      <c r="M218" s="72">
        <f t="shared" si="18"/>
        <v>0</v>
      </c>
    </row>
    <row r="219" spans="1:13" s="24" customFormat="1" ht="51">
      <c r="A219" s="60" t="s">
        <v>132</v>
      </c>
      <c r="B219" s="100" t="s">
        <v>129</v>
      </c>
      <c r="C219" s="63"/>
      <c r="D219" s="32"/>
      <c r="E219" s="62">
        <f>E220</f>
        <v>82.6</v>
      </c>
      <c r="F219" s="54">
        <f>F220</f>
        <v>82.6</v>
      </c>
      <c r="G219" s="34"/>
      <c r="H219" s="33">
        <f t="shared" si="20"/>
        <v>0</v>
      </c>
      <c r="I219" s="34"/>
      <c r="J219" s="34"/>
      <c r="K219" s="33">
        <f t="shared" si="18"/>
        <v>82.6</v>
      </c>
      <c r="L219" s="33">
        <f t="shared" si="18"/>
        <v>82.6</v>
      </c>
      <c r="M219" s="33">
        <f t="shared" si="18"/>
        <v>0</v>
      </c>
    </row>
    <row r="220" spans="1:13" s="24" customFormat="1" ht="25.5">
      <c r="A220" s="11" t="s">
        <v>20</v>
      </c>
      <c r="B220" s="100" t="s">
        <v>129</v>
      </c>
      <c r="C220" s="27" t="s">
        <v>131</v>
      </c>
      <c r="D220" s="26"/>
      <c r="E220" s="36">
        <f>F220+G220</f>
        <v>82.6</v>
      </c>
      <c r="F220" s="54">
        <f>F221</f>
        <v>82.6</v>
      </c>
      <c r="G220" s="34"/>
      <c r="H220" s="33">
        <f t="shared" si="20"/>
        <v>0</v>
      </c>
      <c r="I220" s="34"/>
      <c r="J220" s="34"/>
      <c r="K220" s="33">
        <f t="shared" si="18"/>
        <v>82.6</v>
      </c>
      <c r="L220" s="33">
        <f t="shared" si="18"/>
        <v>82.6</v>
      </c>
      <c r="M220" s="33">
        <f t="shared" si="18"/>
        <v>0</v>
      </c>
    </row>
    <row r="221" spans="1:13" s="24" customFormat="1" ht="15">
      <c r="A221" s="11" t="s">
        <v>130</v>
      </c>
      <c r="B221" s="100" t="s">
        <v>129</v>
      </c>
      <c r="C221" s="27" t="s">
        <v>17</v>
      </c>
      <c r="D221" s="26" t="s">
        <v>128</v>
      </c>
      <c r="E221" s="36">
        <f>F221+G221</f>
        <v>82.6</v>
      </c>
      <c r="F221" s="54">
        <v>82.6</v>
      </c>
      <c r="G221" s="34"/>
      <c r="H221" s="33">
        <f t="shared" si="20"/>
        <v>0</v>
      </c>
      <c r="I221" s="34"/>
      <c r="J221" s="34"/>
      <c r="K221" s="33">
        <f t="shared" si="18"/>
        <v>82.6</v>
      </c>
      <c r="L221" s="33">
        <f t="shared" si="18"/>
        <v>82.6</v>
      </c>
      <c r="M221" s="33">
        <f t="shared" si="18"/>
        <v>0</v>
      </c>
    </row>
    <row r="222" spans="1:13" s="24" customFormat="1" ht="128.25">
      <c r="A222" s="99" t="s">
        <v>127</v>
      </c>
      <c r="B222" s="97" t="s">
        <v>126</v>
      </c>
      <c r="C222" s="27"/>
      <c r="D222" s="26"/>
      <c r="E222" s="36">
        <f>F222+G222</f>
        <v>107</v>
      </c>
      <c r="F222" s="54">
        <f>F223+F225</f>
        <v>107</v>
      </c>
      <c r="G222" s="34"/>
      <c r="H222" s="33">
        <f t="shared" si="20"/>
        <v>0</v>
      </c>
      <c r="I222" s="35">
        <f>I223+I225</f>
        <v>0</v>
      </c>
      <c r="J222" s="34"/>
      <c r="K222" s="33">
        <f t="shared" si="18"/>
        <v>107</v>
      </c>
      <c r="L222" s="33">
        <f t="shared" si="18"/>
        <v>107</v>
      </c>
      <c r="M222" s="33">
        <f t="shared" si="18"/>
        <v>0</v>
      </c>
    </row>
    <row r="223" spans="1:13" s="24" customFormat="1" ht="25.5">
      <c r="A223" s="11" t="s">
        <v>20</v>
      </c>
      <c r="B223" s="97" t="s">
        <v>126</v>
      </c>
      <c r="C223" s="27" t="s">
        <v>17</v>
      </c>
      <c r="D223" s="26"/>
      <c r="E223" s="36">
        <f>F223+G223</f>
        <v>0</v>
      </c>
      <c r="F223" s="35">
        <f>F224</f>
        <v>0</v>
      </c>
      <c r="G223" s="5"/>
      <c r="H223" s="33">
        <f t="shared" si="20"/>
        <v>0</v>
      </c>
      <c r="I223" s="5">
        <f>I224</f>
        <v>0</v>
      </c>
      <c r="J223" s="34"/>
      <c r="K223" s="33">
        <f t="shared" si="18"/>
        <v>0</v>
      </c>
      <c r="L223" s="33">
        <f t="shared" si="18"/>
        <v>0</v>
      </c>
      <c r="M223" s="33">
        <f t="shared" si="18"/>
        <v>0</v>
      </c>
    </row>
    <row r="224" spans="1:13" s="24" customFormat="1" ht="15">
      <c r="A224" s="11" t="s">
        <v>124</v>
      </c>
      <c r="B224" s="97" t="s">
        <v>126</v>
      </c>
      <c r="C224" s="27" t="s">
        <v>17</v>
      </c>
      <c r="D224" s="26" t="s">
        <v>122</v>
      </c>
      <c r="E224" s="36">
        <f>F224+G224</f>
        <v>0</v>
      </c>
      <c r="F224" s="35"/>
      <c r="G224" s="5"/>
      <c r="H224" s="33">
        <f t="shared" si="20"/>
        <v>0</v>
      </c>
      <c r="I224" s="35"/>
      <c r="J224" s="34"/>
      <c r="K224" s="33">
        <f t="shared" si="18"/>
        <v>0</v>
      </c>
      <c r="L224" s="33">
        <f t="shared" si="18"/>
        <v>0</v>
      </c>
      <c r="M224" s="33">
        <f t="shared" si="18"/>
        <v>0</v>
      </c>
    </row>
    <row r="225" spans="1:13" s="24" customFormat="1" ht="15">
      <c r="A225" s="11" t="s">
        <v>6</v>
      </c>
      <c r="B225" s="97" t="s">
        <v>126</v>
      </c>
      <c r="C225" s="27" t="s">
        <v>5</v>
      </c>
      <c r="D225" s="26"/>
      <c r="E225" s="36">
        <f>E226</f>
        <v>107</v>
      </c>
      <c r="F225" s="35">
        <f>F226</f>
        <v>107</v>
      </c>
      <c r="G225" s="5"/>
      <c r="H225" s="33">
        <f t="shared" si="20"/>
        <v>0</v>
      </c>
      <c r="I225" s="35">
        <f>I226</f>
        <v>0</v>
      </c>
      <c r="J225" s="54">
        <f>J226</f>
        <v>0</v>
      </c>
      <c r="K225" s="33">
        <f t="shared" si="18"/>
        <v>107</v>
      </c>
      <c r="L225" s="33">
        <f t="shared" si="18"/>
        <v>107</v>
      </c>
      <c r="M225" s="33">
        <f t="shared" si="18"/>
        <v>0</v>
      </c>
    </row>
    <row r="226" spans="1:13" s="24" customFormat="1" ht="15">
      <c r="A226" s="11" t="s">
        <v>124</v>
      </c>
      <c r="B226" s="97" t="s">
        <v>126</v>
      </c>
      <c r="C226" s="27" t="s">
        <v>5</v>
      </c>
      <c r="D226" s="26" t="s">
        <v>122</v>
      </c>
      <c r="E226" s="36">
        <f t="shared" ref="E226:E235" si="21">F226+G226</f>
        <v>107</v>
      </c>
      <c r="F226" s="35">
        <v>107</v>
      </c>
      <c r="G226" s="5"/>
      <c r="H226" s="33">
        <f t="shared" si="20"/>
        <v>0</v>
      </c>
      <c r="I226" s="35"/>
      <c r="J226" s="34"/>
      <c r="K226" s="33">
        <f t="shared" si="18"/>
        <v>107</v>
      </c>
      <c r="L226" s="33">
        <f t="shared" si="18"/>
        <v>107</v>
      </c>
      <c r="M226" s="33">
        <f t="shared" si="18"/>
        <v>0</v>
      </c>
    </row>
    <row r="227" spans="1:13" s="24" customFormat="1" ht="51.75" customHeight="1">
      <c r="A227" s="98" t="s">
        <v>125</v>
      </c>
      <c r="B227" s="97" t="s">
        <v>123</v>
      </c>
      <c r="C227" s="27"/>
      <c r="D227" s="26"/>
      <c r="E227" s="62">
        <f t="shared" si="21"/>
        <v>4</v>
      </c>
      <c r="F227" s="54">
        <f>F228</f>
        <v>4</v>
      </c>
      <c r="G227" s="34"/>
      <c r="H227" s="61">
        <f t="shared" si="20"/>
        <v>0</v>
      </c>
      <c r="I227" s="54">
        <f>I228</f>
        <v>0</v>
      </c>
      <c r="J227" s="34"/>
      <c r="K227" s="61">
        <f t="shared" si="18"/>
        <v>4</v>
      </c>
      <c r="L227" s="61">
        <f t="shared" si="18"/>
        <v>4</v>
      </c>
      <c r="M227" s="61">
        <f t="shared" si="18"/>
        <v>0</v>
      </c>
    </row>
    <row r="228" spans="1:13" s="24" customFormat="1" ht="15">
      <c r="A228" s="11" t="s">
        <v>6</v>
      </c>
      <c r="B228" s="97" t="s">
        <v>123</v>
      </c>
      <c r="C228" s="27" t="s">
        <v>5</v>
      </c>
      <c r="D228" s="26"/>
      <c r="E228" s="36">
        <f t="shared" si="21"/>
        <v>4</v>
      </c>
      <c r="F228" s="35">
        <f>F229</f>
        <v>4</v>
      </c>
      <c r="G228" s="5"/>
      <c r="H228" s="33">
        <f t="shared" si="20"/>
        <v>0</v>
      </c>
      <c r="I228" s="35">
        <f>I229</f>
        <v>0</v>
      </c>
      <c r="J228" s="34"/>
      <c r="K228" s="33">
        <f t="shared" si="18"/>
        <v>4</v>
      </c>
      <c r="L228" s="33">
        <f t="shared" si="18"/>
        <v>4</v>
      </c>
      <c r="M228" s="33">
        <f t="shared" si="18"/>
        <v>0</v>
      </c>
    </row>
    <row r="229" spans="1:13" s="24" customFormat="1" ht="15">
      <c r="A229" s="11" t="s">
        <v>124</v>
      </c>
      <c r="B229" s="97" t="s">
        <v>123</v>
      </c>
      <c r="C229" s="27" t="s">
        <v>5</v>
      </c>
      <c r="D229" s="26" t="s">
        <v>122</v>
      </c>
      <c r="E229" s="36">
        <f t="shared" si="21"/>
        <v>4</v>
      </c>
      <c r="F229" s="35">
        <v>4</v>
      </c>
      <c r="G229" s="5"/>
      <c r="H229" s="33">
        <f t="shared" si="20"/>
        <v>0</v>
      </c>
      <c r="I229" s="35"/>
      <c r="J229" s="34"/>
      <c r="K229" s="33">
        <f t="shared" si="18"/>
        <v>4</v>
      </c>
      <c r="L229" s="33">
        <f t="shared" si="18"/>
        <v>4</v>
      </c>
      <c r="M229" s="96">
        <f t="shared" si="18"/>
        <v>0</v>
      </c>
    </row>
    <row r="230" spans="1:13" s="95" customFormat="1" ht="51">
      <c r="A230" s="50" t="s">
        <v>121</v>
      </c>
      <c r="B230" s="49" t="s">
        <v>120</v>
      </c>
      <c r="C230" s="49"/>
      <c r="D230" s="92"/>
      <c r="E230" s="41">
        <f t="shared" si="21"/>
        <v>11457.9</v>
      </c>
      <c r="F230" s="40">
        <f>F231+F239</f>
        <v>11357.9</v>
      </c>
      <c r="G230" s="40">
        <f>G236</f>
        <v>100</v>
      </c>
      <c r="H230" s="72">
        <f t="shared" si="20"/>
        <v>0</v>
      </c>
      <c r="I230" s="39">
        <f>I233+I235+I236</f>
        <v>0</v>
      </c>
      <c r="J230" s="40">
        <f>J233+J235+J236</f>
        <v>0</v>
      </c>
      <c r="K230" s="72">
        <f>E230+H230+L236</f>
        <v>11457.9</v>
      </c>
      <c r="L230" s="72">
        <f t="shared" ref="L230:M261" si="22">F230+I230</f>
        <v>11357.9</v>
      </c>
      <c r="M230" s="72">
        <f t="shared" si="22"/>
        <v>100</v>
      </c>
    </row>
    <row r="231" spans="1:13" s="90" customFormat="1" ht="76.5">
      <c r="A231" s="94" t="s">
        <v>119</v>
      </c>
      <c r="B231" s="28" t="s">
        <v>117</v>
      </c>
      <c r="C231" s="28"/>
      <c r="D231" s="89"/>
      <c r="E231" s="36">
        <f t="shared" si="21"/>
        <v>7857.9</v>
      </c>
      <c r="F231" s="35">
        <f>F232+F234</f>
        <v>7857.9</v>
      </c>
      <c r="G231" s="35">
        <f>G232+G234</f>
        <v>0</v>
      </c>
      <c r="H231" s="33">
        <f t="shared" si="20"/>
        <v>0</v>
      </c>
      <c r="I231" s="67"/>
      <c r="J231" s="67"/>
      <c r="K231" s="33">
        <f t="shared" ref="K231:K260" si="23">E231+H231</f>
        <v>7857.9</v>
      </c>
      <c r="L231" s="33">
        <f t="shared" si="22"/>
        <v>7857.9</v>
      </c>
      <c r="M231" s="33">
        <f t="shared" si="22"/>
        <v>0</v>
      </c>
    </row>
    <row r="232" spans="1:13" s="66" customFormat="1" ht="25.5" customHeight="1">
      <c r="A232" s="70" t="s">
        <v>118</v>
      </c>
      <c r="B232" s="28" t="s">
        <v>117</v>
      </c>
      <c r="C232" s="28" t="s">
        <v>17</v>
      </c>
      <c r="D232" s="89"/>
      <c r="E232" s="36">
        <f t="shared" si="21"/>
        <v>7369.2</v>
      </c>
      <c r="F232" s="35">
        <f>F233</f>
        <v>7369.2</v>
      </c>
      <c r="G232" s="67"/>
      <c r="H232" s="33">
        <f t="shared" si="20"/>
        <v>-40</v>
      </c>
      <c r="I232" s="5">
        <f>I233</f>
        <v>-40</v>
      </c>
      <c r="J232" s="67"/>
      <c r="K232" s="33">
        <f t="shared" si="23"/>
        <v>7329.2</v>
      </c>
      <c r="L232" s="33">
        <f t="shared" si="22"/>
        <v>7329.2</v>
      </c>
      <c r="M232" s="33">
        <f t="shared" si="22"/>
        <v>0</v>
      </c>
    </row>
    <row r="233" spans="1:13" ht="15.75" customHeight="1">
      <c r="A233" s="56" t="s">
        <v>111</v>
      </c>
      <c r="B233" s="28" t="s">
        <v>117</v>
      </c>
      <c r="C233" s="28" t="s">
        <v>17</v>
      </c>
      <c r="D233" s="89" t="s">
        <v>109</v>
      </c>
      <c r="E233" s="36">
        <f t="shared" si="21"/>
        <v>7369.2</v>
      </c>
      <c r="F233" s="35">
        <v>7369.2</v>
      </c>
      <c r="G233" s="5"/>
      <c r="H233" s="33">
        <f t="shared" si="20"/>
        <v>-40</v>
      </c>
      <c r="I233" s="5">
        <v>-40</v>
      </c>
      <c r="J233" s="5"/>
      <c r="K233" s="33">
        <f t="shared" si="23"/>
        <v>7329.2</v>
      </c>
      <c r="L233" s="33">
        <f t="shared" si="22"/>
        <v>7329.2</v>
      </c>
      <c r="M233" s="33">
        <f t="shared" si="22"/>
        <v>0</v>
      </c>
    </row>
    <row r="234" spans="1:13" ht="15.75" customHeight="1">
      <c r="A234" s="56" t="s">
        <v>6</v>
      </c>
      <c r="B234" s="28" t="s">
        <v>117</v>
      </c>
      <c r="C234" s="28" t="s">
        <v>5</v>
      </c>
      <c r="D234" s="89"/>
      <c r="E234" s="36">
        <f t="shared" si="21"/>
        <v>488.7</v>
      </c>
      <c r="F234" s="35">
        <f>F235</f>
        <v>488.7</v>
      </c>
      <c r="G234" s="5"/>
      <c r="H234" s="33">
        <f t="shared" si="20"/>
        <v>40</v>
      </c>
      <c r="I234" s="5">
        <f>I235</f>
        <v>40</v>
      </c>
      <c r="J234" s="5"/>
      <c r="K234" s="33">
        <f t="shared" si="23"/>
        <v>528.70000000000005</v>
      </c>
      <c r="L234" s="33">
        <f t="shared" si="22"/>
        <v>528.70000000000005</v>
      </c>
      <c r="M234" s="33">
        <f t="shared" si="22"/>
        <v>0</v>
      </c>
    </row>
    <row r="235" spans="1:13" ht="15.75" customHeight="1">
      <c r="A235" s="56" t="s">
        <v>111</v>
      </c>
      <c r="B235" s="28" t="s">
        <v>117</v>
      </c>
      <c r="C235" s="28" t="s">
        <v>5</v>
      </c>
      <c r="D235" s="89" t="s">
        <v>109</v>
      </c>
      <c r="E235" s="36">
        <f t="shared" si="21"/>
        <v>488.7</v>
      </c>
      <c r="F235" s="35">
        <v>488.7</v>
      </c>
      <c r="G235" s="5"/>
      <c r="H235" s="33">
        <f t="shared" si="20"/>
        <v>40</v>
      </c>
      <c r="I235" s="5">
        <v>40</v>
      </c>
      <c r="J235" s="5"/>
      <c r="K235" s="33">
        <f t="shared" si="23"/>
        <v>528.70000000000005</v>
      </c>
      <c r="L235" s="33">
        <f t="shared" si="22"/>
        <v>528.70000000000005</v>
      </c>
      <c r="M235" s="33">
        <f t="shared" si="22"/>
        <v>0</v>
      </c>
    </row>
    <row r="236" spans="1:13" ht="54.75" customHeight="1">
      <c r="A236" s="9" t="s">
        <v>116</v>
      </c>
      <c r="B236" s="28" t="s">
        <v>115</v>
      </c>
      <c r="C236" s="28"/>
      <c r="D236" s="89"/>
      <c r="E236" s="36">
        <f t="shared" ref="E236:G237" si="24">E237</f>
        <v>100</v>
      </c>
      <c r="F236" s="35">
        <f t="shared" si="24"/>
        <v>0</v>
      </c>
      <c r="G236" s="5">
        <f t="shared" si="24"/>
        <v>100</v>
      </c>
      <c r="H236" s="33">
        <f t="shared" si="20"/>
        <v>0</v>
      </c>
      <c r="I236" s="5">
        <f>I237</f>
        <v>0</v>
      </c>
      <c r="J236" s="35">
        <f>J237</f>
        <v>0</v>
      </c>
      <c r="K236" s="33">
        <f t="shared" si="23"/>
        <v>100</v>
      </c>
      <c r="L236" s="33">
        <f t="shared" si="22"/>
        <v>0</v>
      </c>
      <c r="M236" s="33">
        <f t="shared" si="22"/>
        <v>100</v>
      </c>
    </row>
    <row r="237" spans="1:13" ht="31.5" customHeight="1">
      <c r="A237" s="93" t="s">
        <v>32</v>
      </c>
      <c r="B237" s="28" t="s">
        <v>115</v>
      </c>
      <c r="C237" s="28" t="s">
        <v>17</v>
      </c>
      <c r="D237" s="89"/>
      <c r="E237" s="36">
        <f t="shared" si="24"/>
        <v>100</v>
      </c>
      <c r="F237" s="35">
        <f t="shared" si="24"/>
        <v>0</v>
      </c>
      <c r="G237" s="35">
        <f t="shared" si="24"/>
        <v>100</v>
      </c>
      <c r="H237" s="33">
        <f t="shared" si="20"/>
        <v>0</v>
      </c>
      <c r="I237" s="5">
        <f>I238</f>
        <v>0</v>
      </c>
      <c r="J237" s="35">
        <f>J238</f>
        <v>0</v>
      </c>
      <c r="K237" s="33">
        <f t="shared" si="23"/>
        <v>100</v>
      </c>
      <c r="L237" s="33">
        <f t="shared" si="22"/>
        <v>0</v>
      </c>
      <c r="M237" s="33">
        <f t="shared" si="22"/>
        <v>100</v>
      </c>
    </row>
    <row r="238" spans="1:13" ht="15.75" customHeight="1">
      <c r="A238" s="56" t="s">
        <v>111</v>
      </c>
      <c r="B238" s="28" t="s">
        <v>115</v>
      </c>
      <c r="C238" s="28" t="s">
        <v>17</v>
      </c>
      <c r="D238" s="89" t="s">
        <v>109</v>
      </c>
      <c r="E238" s="36">
        <f t="shared" ref="E238:E301" si="25">F238+G238</f>
        <v>100</v>
      </c>
      <c r="F238" s="35"/>
      <c r="G238" s="35">
        <v>100</v>
      </c>
      <c r="H238" s="33">
        <f t="shared" si="20"/>
        <v>0</v>
      </c>
      <c r="I238" s="5"/>
      <c r="J238" s="35"/>
      <c r="K238" s="33">
        <f t="shared" si="23"/>
        <v>100</v>
      </c>
      <c r="L238" s="33">
        <f t="shared" si="22"/>
        <v>0</v>
      </c>
      <c r="M238" s="33">
        <f t="shared" si="22"/>
        <v>100</v>
      </c>
    </row>
    <row r="239" spans="1:13" ht="76.5">
      <c r="A239" s="55" t="s">
        <v>114</v>
      </c>
      <c r="B239" s="28" t="s">
        <v>113</v>
      </c>
      <c r="C239" s="28"/>
      <c r="D239" s="89"/>
      <c r="E239" s="36">
        <f t="shared" si="25"/>
        <v>3500</v>
      </c>
      <c r="F239" s="35">
        <f>F240</f>
        <v>3500</v>
      </c>
      <c r="G239" s="35">
        <f>G240</f>
        <v>0</v>
      </c>
      <c r="H239" s="33">
        <f t="shared" si="20"/>
        <v>0</v>
      </c>
      <c r="I239" s="5"/>
      <c r="J239" s="5"/>
      <c r="K239" s="33">
        <f t="shared" si="23"/>
        <v>3500</v>
      </c>
      <c r="L239" s="33">
        <f t="shared" si="22"/>
        <v>3500</v>
      </c>
      <c r="M239" s="33">
        <f t="shared" si="22"/>
        <v>0</v>
      </c>
    </row>
    <row r="240" spans="1:13" ht="25.5">
      <c r="A240" s="93" t="s">
        <v>32</v>
      </c>
      <c r="B240" s="28" t="s">
        <v>113</v>
      </c>
      <c r="C240" s="28" t="s">
        <v>17</v>
      </c>
      <c r="D240" s="89"/>
      <c r="E240" s="36">
        <f t="shared" si="25"/>
        <v>3500</v>
      </c>
      <c r="F240" s="35">
        <f>F241</f>
        <v>3500</v>
      </c>
      <c r="G240" s="35">
        <f>G241</f>
        <v>0</v>
      </c>
      <c r="H240" s="33">
        <f t="shared" si="20"/>
        <v>0</v>
      </c>
      <c r="I240" s="5"/>
      <c r="J240" s="5"/>
      <c r="K240" s="33">
        <f t="shared" si="23"/>
        <v>3500</v>
      </c>
      <c r="L240" s="33">
        <f t="shared" si="22"/>
        <v>3500</v>
      </c>
      <c r="M240" s="33">
        <f t="shared" si="22"/>
        <v>0</v>
      </c>
    </row>
    <row r="241" spans="1:13" ht="15.75" customHeight="1">
      <c r="A241" s="56" t="s">
        <v>111</v>
      </c>
      <c r="B241" s="28" t="s">
        <v>113</v>
      </c>
      <c r="C241" s="28" t="s">
        <v>17</v>
      </c>
      <c r="D241" s="89" t="s">
        <v>109</v>
      </c>
      <c r="E241" s="36">
        <f t="shared" si="25"/>
        <v>3500</v>
      </c>
      <c r="F241" s="35">
        <v>3500</v>
      </c>
      <c r="G241" s="5"/>
      <c r="H241" s="33">
        <f t="shared" si="20"/>
        <v>0</v>
      </c>
      <c r="I241" s="5"/>
      <c r="J241" s="5"/>
      <c r="K241" s="33">
        <f t="shared" si="23"/>
        <v>3500</v>
      </c>
      <c r="L241" s="33">
        <f t="shared" si="22"/>
        <v>3500</v>
      </c>
      <c r="M241" s="33">
        <f t="shared" si="22"/>
        <v>0</v>
      </c>
    </row>
    <row r="242" spans="1:13" s="86" customFormat="1" ht="76.5">
      <c r="A242" s="50" t="s">
        <v>112</v>
      </c>
      <c r="B242" s="49" t="s">
        <v>110</v>
      </c>
      <c r="C242" s="49"/>
      <c r="D242" s="92"/>
      <c r="E242" s="82">
        <f t="shared" si="25"/>
        <v>0</v>
      </c>
      <c r="F242" s="81"/>
      <c r="G242" s="87"/>
      <c r="H242" s="38">
        <f t="shared" si="20"/>
        <v>0</v>
      </c>
      <c r="I242" s="87"/>
      <c r="J242" s="87"/>
      <c r="K242" s="38">
        <f t="shared" si="23"/>
        <v>0</v>
      </c>
      <c r="L242" s="38">
        <f t="shared" si="22"/>
        <v>0</v>
      </c>
      <c r="M242" s="38">
        <f t="shared" si="22"/>
        <v>0</v>
      </c>
    </row>
    <row r="243" spans="1:13" s="90" customFormat="1" ht="25.5">
      <c r="A243" s="11" t="s">
        <v>20</v>
      </c>
      <c r="B243" s="28" t="s">
        <v>110</v>
      </c>
      <c r="C243" s="28" t="s">
        <v>17</v>
      </c>
      <c r="D243" s="89"/>
      <c r="E243" s="91">
        <f t="shared" si="25"/>
        <v>0</v>
      </c>
      <c r="F243" s="79"/>
      <c r="G243" s="67"/>
      <c r="H243" s="33">
        <f t="shared" si="20"/>
        <v>0</v>
      </c>
      <c r="I243" s="67"/>
      <c r="J243" s="67"/>
      <c r="K243" s="33">
        <f t="shared" si="23"/>
        <v>0</v>
      </c>
      <c r="L243" s="33">
        <f t="shared" si="22"/>
        <v>0</v>
      </c>
      <c r="M243" s="33">
        <f t="shared" si="22"/>
        <v>0</v>
      </c>
    </row>
    <row r="244" spans="1:13" s="88" customFormat="1" ht="15.75">
      <c r="A244" s="56" t="s">
        <v>111</v>
      </c>
      <c r="B244" s="28" t="s">
        <v>110</v>
      </c>
      <c r="C244" s="28" t="s">
        <v>17</v>
      </c>
      <c r="D244" s="89" t="s">
        <v>109</v>
      </c>
      <c r="E244" s="36">
        <f t="shared" si="25"/>
        <v>0</v>
      </c>
      <c r="F244" s="35"/>
      <c r="G244" s="5"/>
      <c r="H244" s="33">
        <f t="shared" si="20"/>
        <v>0</v>
      </c>
      <c r="I244" s="5"/>
      <c r="J244" s="5"/>
      <c r="K244" s="33">
        <f t="shared" si="23"/>
        <v>0</v>
      </c>
      <c r="L244" s="33">
        <f t="shared" si="22"/>
        <v>0</v>
      </c>
      <c r="M244" s="33">
        <f t="shared" si="22"/>
        <v>0</v>
      </c>
    </row>
    <row r="245" spans="1:13" s="86" customFormat="1" ht="37.5" customHeight="1">
      <c r="A245" s="50" t="s">
        <v>108</v>
      </c>
      <c r="B245" s="49" t="s">
        <v>105</v>
      </c>
      <c r="C245" s="43"/>
      <c r="D245" s="42"/>
      <c r="E245" s="41">
        <f t="shared" si="25"/>
        <v>26</v>
      </c>
      <c r="F245" s="40">
        <f>F246</f>
        <v>26</v>
      </c>
      <c r="G245" s="87"/>
      <c r="H245" s="38">
        <f t="shared" si="20"/>
        <v>0</v>
      </c>
      <c r="I245" s="87"/>
      <c r="J245" s="87"/>
      <c r="K245" s="38">
        <f t="shared" si="23"/>
        <v>26</v>
      </c>
      <c r="L245" s="38">
        <f t="shared" si="22"/>
        <v>26</v>
      </c>
      <c r="M245" s="38">
        <f t="shared" si="22"/>
        <v>0</v>
      </c>
    </row>
    <row r="246" spans="1:13" s="66" customFormat="1" ht="26.25" customHeight="1">
      <c r="A246" s="70" t="s">
        <v>107</v>
      </c>
      <c r="B246" s="28" t="s">
        <v>105</v>
      </c>
      <c r="C246" s="27" t="s">
        <v>17</v>
      </c>
      <c r="D246" s="32"/>
      <c r="E246" s="36">
        <f t="shared" si="25"/>
        <v>26</v>
      </c>
      <c r="F246" s="35">
        <f>F247</f>
        <v>26</v>
      </c>
      <c r="G246" s="67"/>
      <c r="H246" s="33">
        <f t="shared" si="20"/>
        <v>0</v>
      </c>
      <c r="I246" s="67"/>
      <c r="J246" s="67"/>
      <c r="K246" s="33">
        <f t="shared" si="23"/>
        <v>26</v>
      </c>
      <c r="L246" s="33">
        <f t="shared" si="22"/>
        <v>26</v>
      </c>
      <c r="M246" s="33">
        <f t="shared" si="22"/>
        <v>0</v>
      </c>
    </row>
    <row r="247" spans="1:13" ht="15" customHeight="1">
      <c r="A247" s="11" t="s">
        <v>106</v>
      </c>
      <c r="B247" s="28" t="s">
        <v>105</v>
      </c>
      <c r="C247" s="27" t="s">
        <v>17</v>
      </c>
      <c r="D247" s="26" t="s">
        <v>104</v>
      </c>
      <c r="E247" s="36">
        <f t="shared" si="25"/>
        <v>26</v>
      </c>
      <c r="F247" s="35">
        <v>26</v>
      </c>
      <c r="G247" s="5"/>
      <c r="H247" s="33">
        <f t="shared" si="20"/>
        <v>0</v>
      </c>
      <c r="I247" s="5"/>
      <c r="J247" s="5"/>
      <c r="K247" s="33">
        <f t="shared" si="23"/>
        <v>26</v>
      </c>
      <c r="L247" s="33">
        <f t="shared" si="22"/>
        <v>26</v>
      </c>
      <c r="M247" s="33">
        <f t="shared" si="22"/>
        <v>0</v>
      </c>
    </row>
    <row r="248" spans="1:13" s="80" customFormat="1" ht="27">
      <c r="A248" s="85" t="s">
        <v>103</v>
      </c>
      <c r="B248" s="84" t="s">
        <v>102</v>
      </c>
      <c r="C248" s="84"/>
      <c r="D248" s="83"/>
      <c r="E248" s="82">
        <f t="shared" si="25"/>
        <v>103216.4</v>
      </c>
      <c r="F248" s="81">
        <f>F249+F259+F281+F291</f>
        <v>31681.999999999996</v>
      </c>
      <c r="G248" s="81">
        <f>G249+G259+G281+G291</f>
        <v>71534.399999999994</v>
      </c>
      <c r="H248" s="38">
        <f t="shared" si="20"/>
        <v>519</v>
      </c>
      <c r="I248" s="81">
        <f>I249+I259+I281</f>
        <v>520</v>
      </c>
      <c r="J248" s="81">
        <f>J249+J259+J281</f>
        <v>-1</v>
      </c>
      <c r="K248" s="72">
        <f t="shared" si="23"/>
        <v>103735.4</v>
      </c>
      <c r="L248" s="72">
        <f t="shared" si="22"/>
        <v>32201.999999999996</v>
      </c>
      <c r="M248" s="72">
        <f t="shared" si="22"/>
        <v>71533.399999999994</v>
      </c>
    </row>
    <row r="249" spans="1:13" s="46" customFormat="1" ht="25.5">
      <c r="A249" s="78" t="s">
        <v>101</v>
      </c>
      <c r="B249" s="63" t="s">
        <v>100</v>
      </c>
      <c r="C249" s="63"/>
      <c r="D249" s="32"/>
      <c r="E249" s="36">
        <f t="shared" si="25"/>
        <v>10422.700000000001</v>
      </c>
      <c r="F249" s="54">
        <f>F250+F253+F256</f>
        <v>4383.6000000000004</v>
      </c>
      <c r="G249" s="54">
        <f>G250+G253+G256</f>
        <v>6039.1</v>
      </c>
      <c r="H249" s="33">
        <f t="shared" si="20"/>
        <v>-997.9</v>
      </c>
      <c r="I249" s="34">
        <f>I250+I255+I258</f>
        <v>-385.9</v>
      </c>
      <c r="J249" s="34">
        <f>J250</f>
        <v>-612</v>
      </c>
      <c r="K249" s="33">
        <f t="shared" si="23"/>
        <v>9424.8000000000011</v>
      </c>
      <c r="L249" s="33">
        <f t="shared" si="22"/>
        <v>3997.7000000000003</v>
      </c>
      <c r="M249" s="33">
        <f t="shared" si="22"/>
        <v>5427.1</v>
      </c>
    </row>
    <row r="250" spans="1:13" s="51" customFormat="1" ht="93.75" customHeight="1">
      <c r="A250" s="75" t="s">
        <v>99</v>
      </c>
      <c r="B250" s="28" t="s">
        <v>98</v>
      </c>
      <c r="C250" s="27"/>
      <c r="D250" s="26"/>
      <c r="E250" s="62">
        <f t="shared" si="25"/>
        <v>6039.1</v>
      </c>
      <c r="F250" s="73">
        <f>F251</f>
        <v>0</v>
      </c>
      <c r="G250" s="54">
        <f>G251</f>
        <v>6039.1</v>
      </c>
      <c r="H250" s="33">
        <f t="shared" si="20"/>
        <v>-612</v>
      </c>
      <c r="I250" s="52">
        <f>I251</f>
        <v>0</v>
      </c>
      <c r="J250" s="5">
        <f>J251</f>
        <v>-612</v>
      </c>
      <c r="K250" s="33">
        <f t="shared" si="23"/>
        <v>5427.1</v>
      </c>
      <c r="L250" s="33">
        <f t="shared" si="22"/>
        <v>0</v>
      </c>
      <c r="M250" s="33">
        <f t="shared" si="22"/>
        <v>5427.1</v>
      </c>
    </row>
    <row r="251" spans="1:13" s="51" customFormat="1" ht="39">
      <c r="A251" s="56" t="s">
        <v>38</v>
      </c>
      <c r="B251" s="28" t="s">
        <v>98</v>
      </c>
      <c r="C251" s="27" t="s">
        <v>29</v>
      </c>
      <c r="D251" s="26"/>
      <c r="E251" s="36">
        <f t="shared" si="25"/>
        <v>6039.1</v>
      </c>
      <c r="F251" s="73">
        <f>F252</f>
        <v>0</v>
      </c>
      <c r="G251" s="35">
        <f>G252</f>
        <v>6039.1</v>
      </c>
      <c r="H251" s="33">
        <f t="shared" si="20"/>
        <v>-612</v>
      </c>
      <c r="I251" s="52">
        <f>I252</f>
        <v>0</v>
      </c>
      <c r="J251" s="5">
        <f>J252</f>
        <v>-612</v>
      </c>
      <c r="K251" s="33">
        <f t="shared" si="23"/>
        <v>5427.1</v>
      </c>
      <c r="L251" s="33">
        <f t="shared" si="22"/>
        <v>0</v>
      </c>
      <c r="M251" s="33">
        <f t="shared" si="22"/>
        <v>5427.1</v>
      </c>
    </row>
    <row r="252" spans="1:13" s="46" customFormat="1">
      <c r="A252" s="11" t="s">
        <v>73</v>
      </c>
      <c r="B252" s="28" t="s">
        <v>98</v>
      </c>
      <c r="C252" s="27" t="s">
        <v>29</v>
      </c>
      <c r="D252" s="26" t="s">
        <v>71</v>
      </c>
      <c r="E252" s="36">
        <f t="shared" si="25"/>
        <v>6039.1</v>
      </c>
      <c r="F252" s="54"/>
      <c r="G252" s="5">
        <v>6039.1</v>
      </c>
      <c r="H252" s="33">
        <f t="shared" si="20"/>
        <v>-612</v>
      </c>
      <c r="I252" s="34"/>
      <c r="J252" s="5">
        <v>-612</v>
      </c>
      <c r="K252" s="33">
        <f t="shared" si="23"/>
        <v>5427.1</v>
      </c>
      <c r="L252" s="33">
        <f t="shared" si="22"/>
        <v>0</v>
      </c>
      <c r="M252" s="33">
        <f t="shared" si="22"/>
        <v>5427.1</v>
      </c>
    </row>
    <row r="253" spans="1:13" s="51" customFormat="1" ht="77.25">
      <c r="A253" s="57" t="s">
        <v>97</v>
      </c>
      <c r="B253" s="28" t="s">
        <v>95</v>
      </c>
      <c r="C253" s="27" t="s">
        <v>7</v>
      </c>
      <c r="D253" s="26"/>
      <c r="E253" s="36">
        <f t="shared" si="25"/>
        <v>4377.6000000000004</v>
      </c>
      <c r="F253" s="54">
        <f>F254</f>
        <v>4377.6000000000004</v>
      </c>
      <c r="G253" s="54">
        <f>G254</f>
        <v>0</v>
      </c>
      <c r="H253" s="33">
        <f t="shared" si="20"/>
        <v>-381.9</v>
      </c>
      <c r="I253" s="52">
        <f>I254</f>
        <v>-381.9</v>
      </c>
      <c r="J253" s="52"/>
      <c r="K253" s="33">
        <f t="shared" si="23"/>
        <v>3995.7000000000003</v>
      </c>
      <c r="L253" s="33">
        <f t="shared" si="22"/>
        <v>3995.7000000000003</v>
      </c>
      <c r="M253" s="33">
        <f t="shared" si="22"/>
        <v>0</v>
      </c>
    </row>
    <row r="254" spans="1:13" s="51" customFormat="1" ht="39">
      <c r="A254" s="56" t="s">
        <v>38</v>
      </c>
      <c r="B254" s="28" t="s">
        <v>95</v>
      </c>
      <c r="C254" s="27" t="s">
        <v>96</v>
      </c>
      <c r="D254" s="26"/>
      <c r="E254" s="36">
        <f t="shared" si="25"/>
        <v>4377.6000000000004</v>
      </c>
      <c r="F254" s="35">
        <f>F255</f>
        <v>4377.6000000000004</v>
      </c>
      <c r="G254" s="35">
        <f>G255</f>
        <v>0</v>
      </c>
      <c r="H254" s="33">
        <f t="shared" si="20"/>
        <v>-381.9</v>
      </c>
      <c r="I254" s="52">
        <f>I255</f>
        <v>-381.9</v>
      </c>
      <c r="J254" s="52">
        <f>J255</f>
        <v>0</v>
      </c>
      <c r="K254" s="33">
        <f t="shared" si="23"/>
        <v>3995.7000000000003</v>
      </c>
      <c r="L254" s="33">
        <f t="shared" si="22"/>
        <v>3995.7000000000003</v>
      </c>
      <c r="M254" s="33">
        <f t="shared" si="22"/>
        <v>0</v>
      </c>
    </row>
    <row r="255" spans="1:13" s="46" customFormat="1">
      <c r="A255" s="11" t="s">
        <v>73</v>
      </c>
      <c r="B255" s="28" t="s">
        <v>95</v>
      </c>
      <c r="C255" s="27" t="s">
        <v>29</v>
      </c>
      <c r="D255" s="26" t="s">
        <v>71</v>
      </c>
      <c r="E255" s="36">
        <f t="shared" si="25"/>
        <v>4377.6000000000004</v>
      </c>
      <c r="F255" s="54">
        <v>4377.6000000000004</v>
      </c>
      <c r="G255" s="34"/>
      <c r="H255" s="33">
        <f t="shared" si="20"/>
        <v>-381.9</v>
      </c>
      <c r="I255" s="34">
        <v>-381.9</v>
      </c>
      <c r="J255" s="34"/>
      <c r="K255" s="33">
        <f t="shared" si="23"/>
        <v>3995.7000000000003</v>
      </c>
      <c r="L255" s="33">
        <f t="shared" si="22"/>
        <v>3995.7000000000003</v>
      </c>
      <c r="M255" s="33">
        <f t="shared" si="22"/>
        <v>0</v>
      </c>
    </row>
    <row r="256" spans="1:13" s="51" customFormat="1" ht="102.75">
      <c r="A256" s="65" t="s">
        <v>94</v>
      </c>
      <c r="B256" s="28" t="s">
        <v>72</v>
      </c>
      <c r="C256" s="27"/>
      <c r="D256" s="26"/>
      <c r="E256" s="36">
        <f t="shared" si="25"/>
        <v>6</v>
      </c>
      <c r="F256" s="54">
        <f>F257</f>
        <v>6</v>
      </c>
      <c r="G256" s="52"/>
      <c r="H256" s="33">
        <f t="shared" si="20"/>
        <v>-4</v>
      </c>
      <c r="I256" s="79">
        <f>I257</f>
        <v>-4</v>
      </c>
      <c r="J256" s="73">
        <f>J257</f>
        <v>0</v>
      </c>
      <c r="K256" s="33">
        <f t="shared" si="23"/>
        <v>2</v>
      </c>
      <c r="L256" s="33">
        <f t="shared" si="22"/>
        <v>2</v>
      </c>
      <c r="M256" s="33">
        <f t="shared" si="22"/>
        <v>0</v>
      </c>
    </row>
    <row r="257" spans="1:13" s="51" customFormat="1" ht="25.5">
      <c r="A257" s="11" t="s">
        <v>20</v>
      </c>
      <c r="B257" s="28" t="s">
        <v>72</v>
      </c>
      <c r="C257" s="27" t="s">
        <v>17</v>
      </c>
      <c r="D257" s="26"/>
      <c r="E257" s="36">
        <f t="shared" si="25"/>
        <v>6</v>
      </c>
      <c r="F257" s="54">
        <f>F258</f>
        <v>6</v>
      </c>
      <c r="G257" s="52"/>
      <c r="H257" s="33">
        <f t="shared" si="20"/>
        <v>-4</v>
      </c>
      <c r="I257" s="79">
        <f>I258</f>
        <v>-4</v>
      </c>
      <c r="J257" s="52"/>
      <c r="K257" s="33">
        <f t="shared" si="23"/>
        <v>2</v>
      </c>
      <c r="L257" s="33">
        <f t="shared" si="22"/>
        <v>2</v>
      </c>
      <c r="M257" s="33">
        <f t="shared" si="22"/>
        <v>0</v>
      </c>
    </row>
    <row r="258" spans="1:13" s="46" customFormat="1">
      <c r="A258" s="11" t="s">
        <v>73</v>
      </c>
      <c r="B258" s="28" t="s">
        <v>72</v>
      </c>
      <c r="C258" s="27" t="s">
        <v>29</v>
      </c>
      <c r="D258" s="26" t="s">
        <v>71</v>
      </c>
      <c r="E258" s="36">
        <f t="shared" si="25"/>
        <v>6</v>
      </c>
      <c r="F258" s="54">
        <v>6</v>
      </c>
      <c r="G258" s="34"/>
      <c r="H258" s="33">
        <f t="shared" si="20"/>
        <v>-4</v>
      </c>
      <c r="I258" s="35">
        <v>-4</v>
      </c>
      <c r="J258" s="34"/>
      <c r="K258" s="33">
        <f t="shared" si="23"/>
        <v>2</v>
      </c>
      <c r="L258" s="33">
        <f t="shared" si="22"/>
        <v>2</v>
      </c>
      <c r="M258" s="33">
        <f t="shared" si="22"/>
        <v>0</v>
      </c>
    </row>
    <row r="259" spans="1:13" s="46" customFormat="1" ht="39.75" customHeight="1">
      <c r="A259" s="78" t="s">
        <v>93</v>
      </c>
      <c r="B259" s="77" t="s">
        <v>92</v>
      </c>
      <c r="C259" s="63"/>
      <c r="D259" s="32"/>
      <c r="E259" s="62">
        <f t="shared" si="25"/>
        <v>90905.5</v>
      </c>
      <c r="F259" s="54">
        <f>F263+F266+F269+F272+F278+F275</f>
        <v>25459</v>
      </c>
      <c r="G259" s="54">
        <f>G263+G266+G269+G272+G278+G275+G260</f>
        <v>65446.499999999993</v>
      </c>
      <c r="H259" s="33">
        <f t="shared" si="20"/>
        <v>1516.9</v>
      </c>
      <c r="I259" s="54">
        <f>I263+I266+I269+I272+I275+I278+I260</f>
        <v>905.9</v>
      </c>
      <c r="J259" s="54">
        <f>J263+J266+J269+J272+J275+J278+J260</f>
        <v>611</v>
      </c>
      <c r="K259" s="33">
        <f t="shared" si="23"/>
        <v>92422.399999999994</v>
      </c>
      <c r="L259" s="33">
        <f t="shared" si="22"/>
        <v>26364.9</v>
      </c>
      <c r="M259" s="33">
        <f t="shared" si="22"/>
        <v>66057.5</v>
      </c>
    </row>
    <row r="260" spans="1:13" s="46" customFormat="1" ht="39.75" customHeight="1">
      <c r="A260" s="9" t="s">
        <v>36</v>
      </c>
      <c r="B260" s="28" t="s">
        <v>91</v>
      </c>
      <c r="C260" s="63"/>
      <c r="D260" s="32"/>
      <c r="E260" s="62">
        <f t="shared" si="25"/>
        <v>550</v>
      </c>
      <c r="F260" s="54">
        <f>F261</f>
        <v>0</v>
      </c>
      <c r="G260" s="54">
        <f>G261</f>
        <v>550</v>
      </c>
      <c r="H260" s="33">
        <f t="shared" si="20"/>
        <v>-1</v>
      </c>
      <c r="I260" s="54">
        <f>I261</f>
        <v>0</v>
      </c>
      <c r="J260" s="54">
        <f>J261</f>
        <v>-1</v>
      </c>
      <c r="K260" s="33">
        <f t="shared" si="23"/>
        <v>549</v>
      </c>
      <c r="L260" s="33">
        <f t="shared" si="22"/>
        <v>0</v>
      </c>
      <c r="M260" s="33">
        <f t="shared" si="22"/>
        <v>549</v>
      </c>
    </row>
    <row r="261" spans="1:13" s="46" customFormat="1" ht="30" customHeight="1">
      <c r="A261" s="55" t="s">
        <v>35</v>
      </c>
      <c r="B261" s="28" t="s">
        <v>91</v>
      </c>
      <c r="C261" s="63" t="s">
        <v>29</v>
      </c>
      <c r="D261" s="32"/>
      <c r="E261" s="62">
        <f t="shared" si="25"/>
        <v>550</v>
      </c>
      <c r="F261" s="54">
        <f>F262</f>
        <v>0</v>
      </c>
      <c r="G261" s="54">
        <f>G262</f>
        <v>550</v>
      </c>
      <c r="H261" s="33">
        <f t="shared" si="20"/>
        <v>-1</v>
      </c>
      <c r="I261" s="54">
        <f>I262</f>
        <v>0</v>
      </c>
      <c r="J261" s="54">
        <f>J262</f>
        <v>-1</v>
      </c>
      <c r="K261" s="33">
        <f>L261+M261</f>
        <v>549</v>
      </c>
      <c r="L261" s="33">
        <f t="shared" si="22"/>
        <v>0</v>
      </c>
      <c r="M261" s="33">
        <f t="shared" si="22"/>
        <v>549</v>
      </c>
    </row>
    <row r="262" spans="1:13" ht="18" customHeight="1">
      <c r="A262" s="76" t="s">
        <v>47</v>
      </c>
      <c r="B262" s="28" t="s">
        <v>91</v>
      </c>
      <c r="C262" s="27" t="s">
        <v>29</v>
      </c>
      <c r="D262" s="26" t="s">
        <v>45</v>
      </c>
      <c r="E262" s="36">
        <f t="shared" si="25"/>
        <v>550</v>
      </c>
      <c r="F262" s="35"/>
      <c r="G262" s="35">
        <v>550</v>
      </c>
      <c r="H262" s="33">
        <f t="shared" si="20"/>
        <v>-1</v>
      </c>
      <c r="I262" s="35"/>
      <c r="J262" s="35">
        <v>-1</v>
      </c>
      <c r="K262" s="33">
        <f>L262+M262</f>
        <v>549</v>
      </c>
      <c r="L262" s="33">
        <f t="shared" ref="L262:M293" si="26">F262+I262</f>
        <v>0</v>
      </c>
      <c r="M262" s="33">
        <f t="shared" si="26"/>
        <v>549</v>
      </c>
    </row>
    <row r="263" spans="1:13" ht="39.75" customHeight="1">
      <c r="A263" s="76" t="s">
        <v>90</v>
      </c>
      <c r="B263" s="28" t="s">
        <v>89</v>
      </c>
      <c r="C263" s="27"/>
      <c r="D263" s="26"/>
      <c r="E263" s="36">
        <f t="shared" si="25"/>
        <v>125</v>
      </c>
      <c r="F263" s="35">
        <f>F264</f>
        <v>125</v>
      </c>
      <c r="G263" s="5"/>
      <c r="H263" s="33">
        <f t="shared" si="20"/>
        <v>4</v>
      </c>
      <c r="I263" s="35">
        <f>I264</f>
        <v>4</v>
      </c>
      <c r="J263" s="5"/>
      <c r="K263" s="33">
        <f t="shared" ref="K263:M294" si="27">E263+H263</f>
        <v>129</v>
      </c>
      <c r="L263" s="33">
        <f t="shared" si="26"/>
        <v>129</v>
      </c>
      <c r="M263" s="33">
        <f t="shared" si="26"/>
        <v>0</v>
      </c>
    </row>
    <row r="264" spans="1:13" s="46" customFormat="1" ht="27" customHeight="1">
      <c r="A264" s="11" t="s">
        <v>20</v>
      </c>
      <c r="B264" s="28" t="s">
        <v>89</v>
      </c>
      <c r="C264" s="27" t="s">
        <v>17</v>
      </c>
      <c r="D264" s="32"/>
      <c r="E264" s="36">
        <f t="shared" si="25"/>
        <v>125</v>
      </c>
      <c r="F264" s="35">
        <f>F265</f>
        <v>125</v>
      </c>
      <c r="G264" s="34"/>
      <c r="H264" s="33">
        <f t="shared" si="20"/>
        <v>4</v>
      </c>
      <c r="I264" s="54">
        <f>I265</f>
        <v>4</v>
      </c>
      <c r="J264" s="34"/>
      <c r="K264" s="33">
        <f t="shared" si="27"/>
        <v>129</v>
      </c>
      <c r="L264" s="33">
        <f t="shared" si="26"/>
        <v>129</v>
      </c>
      <c r="M264" s="33">
        <f t="shared" si="26"/>
        <v>0</v>
      </c>
    </row>
    <row r="265" spans="1:13" s="46" customFormat="1" ht="12" customHeight="1">
      <c r="A265" s="11" t="s">
        <v>47</v>
      </c>
      <c r="B265" s="28" t="s">
        <v>89</v>
      </c>
      <c r="C265" s="27" t="s">
        <v>17</v>
      </c>
      <c r="D265" s="26" t="s">
        <v>45</v>
      </c>
      <c r="E265" s="36">
        <f t="shared" si="25"/>
        <v>125</v>
      </c>
      <c r="F265" s="35">
        <v>125</v>
      </c>
      <c r="G265" s="34"/>
      <c r="H265" s="33">
        <f t="shared" si="20"/>
        <v>4</v>
      </c>
      <c r="I265" s="35">
        <v>4</v>
      </c>
      <c r="J265" s="34"/>
      <c r="K265" s="33">
        <f t="shared" si="27"/>
        <v>129</v>
      </c>
      <c r="L265" s="33">
        <f t="shared" si="26"/>
        <v>129</v>
      </c>
      <c r="M265" s="33">
        <f t="shared" si="26"/>
        <v>0</v>
      </c>
    </row>
    <row r="266" spans="1:13" s="66" customFormat="1" ht="63.75" customHeight="1">
      <c r="A266" s="57" t="s">
        <v>88</v>
      </c>
      <c r="B266" s="28" t="s">
        <v>86</v>
      </c>
      <c r="C266" s="27" t="s">
        <v>7</v>
      </c>
      <c r="D266" s="26"/>
      <c r="E266" s="36">
        <f t="shared" si="25"/>
        <v>22064.2</v>
      </c>
      <c r="F266" s="35">
        <f>F267</f>
        <v>22064.2</v>
      </c>
      <c r="G266" s="67"/>
      <c r="H266" s="33">
        <f t="shared" si="20"/>
        <v>901.9</v>
      </c>
      <c r="I266" s="35">
        <f>I267</f>
        <v>901.9</v>
      </c>
      <c r="J266" s="67"/>
      <c r="K266" s="33">
        <f t="shared" si="27"/>
        <v>22966.100000000002</v>
      </c>
      <c r="L266" s="33">
        <f t="shared" si="26"/>
        <v>22966.100000000002</v>
      </c>
      <c r="M266" s="33">
        <f t="shared" si="26"/>
        <v>0</v>
      </c>
    </row>
    <row r="267" spans="1:13" s="51" customFormat="1" ht="39">
      <c r="A267" s="56" t="s">
        <v>87</v>
      </c>
      <c r="B267" s="28" t="s">
        <v>86</v>
      </c>
      <c r="C267" s="27" t="s">
        <v>29</v>
      </c>
      <c r="D267" s="26"/>
      <c r="E267" s="36">
        <f t="shared" si="25"/>
        <v>22064.2</v>
      </c>
      <c r="F267" s="35">
        <f>F268</f>
        <v>22064.2</v>
      </c>
      <c r="G267" s="52"/>
      <c r="H267" s="33">
        <f t="shared" si="20"/>
        <v>901.9</v>
      </c>
      <c r="I267" s="35">
        <f>I268</f>
        <v>901.9</v>
      </c>
      <c r="J267" s="52"/>
      <c r="K267" s="33">
        <f t="shared" si="27"/>
        <v>22966.100000000002</v>
      </c>
      <c r="L267" s="33">
        <f t="shared" si="26"/>
        <v>22966.100000000002</v>
      </c>
      <c r="M267" s="33">
        <f t="shared" si="26"/>
        <v>0</v>
      </c>
    </row>
    <row r="268" spans="1:13" s="46" customFormat="1" ht="13.5" customHeight="1">
      <c r="A268" s="11" t="s">
        <v>47</v>
      </c>
      <c r="B268" s="28" t="s">
        <v>86</v>
      </c>
      <c r="C268" s="27" t="s">
        <v>29</v>
      </c>
      <c r="D268" s="26" t="s">
        <v>45</v>
      </c>
      <c r="E268" s="36">
        <f t="shared" si="25"/>
        <v>22064.2</v>
      </c>
      <c r="F268" s="35">
        <v>22064.2</v>
      </c>
      <c r="G268" s="34"/>
      <c r="H268" s="33">
        <f t="shared" si="20"/>
        <v>901.9</v>
      </c>
      <c r="I268" s="35">
        <f>20+381.9+500</f>
        <v>901.9</v>
      </c>
      <c r="J268" s="34"/>
      <c r="K268" s="33">
        <f t="shared" si="27"/>
        <v>22966.100000000002</v>
      </c>
      <c r="L268" s="33">
        <f t="shared" si="26"/>
        <v>22966.100000000002</v>
      </c>
      <c r="M268" s="33">
        <f t="shared" si="26"/>
        <v>0</v>
      </c>
    </row>
    <row r="269" spans="1:13" s="51" customFormat="1" ht="128.25" customHeight="1">
      <c r="A269" s="75" t="s">
        <v>85</v>
      </c>
      <c r="B269" s="28" t="s">
        <v>84</v>
      </c>
      <c r="C269" s="27" t="s">
        <v>7</v>
      </c>
      <c r="D269" s="26"/>
      <c r="E269" s="36">
        <f t="shared" si="25"/>
        <v>60085.599999999999</v>
      </c>
      <c r="F269" s="73">
        <f>F270</f>
        <v>0</v>
      </c>
      <c r="G269" s="35">
        <f>G270</f>
        <v>60085.599999999999</v>
      </c>
      <c r="H269" s="33">
        <f t="shared" si="20"/>
        <v>612</v>
      </c>
      <c r="I269" s="52">
        <f>I270</f>
        <v>0</v>
      </c>
      <c r="J269" s="5">
        <f>J270</f>
        <v>612</v>
      </c>
      <c r="K269" s="33">
        <f t="shared" si="27"/>
        <v>60697.599999999999</v>
      </c>
      <c r="L269" s="33">
        <f t="shared" si="26"/>
        <v>0</v>
      </c>
      <c r="M269" s="33">
        <f t="shared" si="26"/>
        <v>60697.599999999999</v>
      </c>
    </row>
    <row r="270" spans="1:13" s="51" customFormat="1" ht="39">
      <c r="A270" s="56" t="s">
        <v>38</v>
      </c>
      <c r="B270" s="28" t="s">
        <v>84</v>
      </c>
      <c r="C270" s="27" t="s">
        <v>29</v>
      </c>
      <c r="D270" s="26"/>
      <c r="E270" s="36">
        <f t="shared" si="25"/>
        <v>60085.599999999999</v>
      </c>
      <c r="F270" s="73">
        <f>F271</f>
        <v>0</v>
      </c>
      <c r="G270" s="35">
        <f>G271</f>
        <v>60085.599999999999</v>
      </c>
      <c r="H270" s="33">
        <f t="shared" si="20"/>
        <v>612</v>
      </c>
      <c r="I270" s="52">
        <f>I271</f>
        <v>0</v>
      </c>
      <c r="J270" s="5">
        <f>J271</f>
        <v>612</v>
      </c>
      <c r="K270" s="33">
        <f t="shared" si="27"/>
        <v>60697.599999999999</v>
      </c>
      <c r="L270" s="33">
        <f t="shared" si="26"/>
        <v>0</v>
      </c>
      <c r="M270" s="33">
        <f t="shared" si="26"/>
        <v>60697.599999999999</v>
      </c>
    </row>
    <row r="271" spans="1:13" s="46" customFormat="1">
      <c r="A271" s="11" t="s">
        <v>47</v>
      </c>
      <c r="B271" s="28" t="s">
        <v>84</v>
      </c>
      <c r="C271" s="27" t="s">
        <v>29</v>
      </c>
      <c r="D271" s="26" t="s">
        <v>45</v>
      </c>
      <c r="E271" s="36">
        <f t="shared" si="25"/>
        <v>60085.599999999999</v>
      </c>
      <c r="F271" s="54"/>
      <c r="G271" s="5">
        <v>60085.599999999999</v>
      </c>
      <c r="H271" s="33">
        <f t="shared" si="20"/>
        <v>612</v>
      </c>
      <c r="I271" s="34"/>
      <c r="J271" s="5">
        <v>612</v>
      </c>
      <c r="K271" s="33">
        <f t="shared" si="27"/>
        <v>60697.599999999999</v>
      </c>
      <c r="L271" s="33">
        <f t="shared" si="26"/>
        <v>0</v>
      </c>
      <c r="M271" s="33">
        <f t="shared" si="26"/>
        <v>60697.599999999999</v>
      </c>
    </row>
    <row r="272" spans="1:13" s="51" customFormat="1" ht="90" customHeight="1">
      <c r="A272" s="71" t="s">
        <v>83</v>
      </c>
      <c r="B272" s="28" t="s">
        <v>82</v>
      </c>
      <c r="C272" s="27"/>
      <c r="D272" s="26"/>
      <c r="E272" s="36">
        <f t="shared" si="25"/>
        <v>2755.2</v>
      </c>
      <c r="F272" s="35">
        <f>F273</f>
        <v>0</v>
      </c>
      <c r="G272" s="35">
        <f>G273</f>
        <v>2755.2</v>
      </c>
      <c r="H272" s="33">
        <f t="shared" si="20"/>
        <v>0</v>
      </c>
      <c r="I272" s="52"/>
      <c r="J272" s="52"/>
      <c r="K272" s="33">
        <f t="shared" si="27"/>
        <v>2755.2</v>
      </c>
      <c r="L272" s="33">
        <f t="shared" si="26"/>
        <v>0</v>
      </c>
      <c r="M272" s="33">
        <f t="shared" si="26"/>
        <v>2755.2</v>
      </c>
    </row>
    <row r="273" spans="1:13" s="51" customFormat="1" ht="39">
      <c r="A273" s="56" t="s">
        <v>38</v>
      </c>
      <c r="B273" s="28" t="s">
        <v>82</v>
      </c>
      <c r="C273" s="27" t="s">
        <v>29</v>
      </c>
      <c r="D273" s="26"/>
      <c r="E273" s="36">
        <f t="shared" si="25"/>
        <v>2755.2</v>
      </c>
      <c r="F273" s="35">
        <f>F274</f>
        <v>0</v>
      </c>
      <c r="G273" s="35">
        <f>G274</f>
        <v>2755.2</v>
      </c>
      <c r="H273" s="33">
        <f t="shared" si="20"/>
        <v>0</v>
      </c>
      <c r="I273" s="52"/>
      <c r="J273" s="52"/>
      <c r="K273" s="33">
        <f t="shared" si="27"/>
        <v>2755.2</v>
      </c>
      <c r="L273" s="33">
        <f t="shared" si="26"/>
        <v>0</v>
      </c>
      <c r="M273" s="33">
        <f t="shared" si="26"/>
        <v>2755.2</v>
      </c>
    </row>
    <row r="274" spans="1:13" s="46" customFormat="1" ht="13.5" customHeight="1">
      <c r="A274" s="11" t="s">
        <v>47</v>
      </c>
      <c r="B274" s="28" t="s">
        <v>82</v>
      </c>
      <c r="C274" s="27" t="s">
        <v>29</v>
      </c>
      <c r="D274" s="26" t="s">
        <v>45</v>
      </c>
      <c r="E274" s="36">
        <f t="shared" si="25"/>
        <v>2755.2</v>
      </c>
      <c r="F274" s="35"/>
      <c r="G274" s="5">
        <v>2755.2</v>
      </c>
      <c r="H274" s="33">
        <f t="shared" si="20"/>
        <v>0</v>
      </c>
      <c r="I274" s="34"/>
      <c r="J274" s="34"/>
      <c r="K274" s="33">
        <f t="shared" si="27"/>
        <v>2755.2</v>
      </c>
      <c r="L274" s="33">
        <f t="shared" si="26"/>
        <v>0</v>
      </c>
      <c r="M274" s="33">
        <f t="shared" si="26"/>
        <v>2755.2</v>
      </c>
    </row>
    <row r="275" spans="1:13" s="66" customFormat="1" ht="65.25" customHeight="1">
      <c r="A275" s="71" t="s">
        <v>81</v>
      </c>
      <c r="B275" s="28" t="s">
        <v>80</v>
      </c>
      <c r="C275" s="27"/>
      <c r="D275" s="26"/>
      <c r="E275" s="36">
        <f t="shared" si="25"/>
        <v>2055.6999999999998</v>
      </c>
      <c r="F275" s="35">
        <f>F276</f>
        <v>0</v>
      </c>
      <c r="G275" s="35">
        <f>G276</f>
        <v>2055.6999999999998</v>
      </c>
      <c r="H275" s="33">
        <f t="shared" si="20"/>
        <v>0</v>
      </c>
      <c r="I275" s="67"/>
      <c r="J275" s="67"/>
      <c r="K275" s="33">
        <f t="shared" si="27"/>
        <v>2055.6999999999998</v>
      </c>
      <c r="L275" s="33">
        <f t="shared" si="26"/>
        <v>0</v>
      </c>
      <c r="M275" s="33">
        <f t="shared" si="26"/>
        <v>2055.6999999999998</v>
      </c>
    </row>
    <row r="276" spans="1:13" s="51" customFormat="1" ht="39">
      <c r="A276" s="56" t="s">
        <v>38</v>
      </c>
      <c r="B276" s="28" t="s">
        <v>80</v>
      </c>
      <c r="C276" s="27" t="s">
        <v>29</v>
      </c>
      <c r="D276" s="26"/>
      <c r="E276" s="36">
        <f t="shared" si="25"/>
        <v>2055.6999999999998</v>
      </c>
      <c r="F276" s="35">
        <f>F277</f>
        <v>0</v>
      </c>
      <c r="G276" s="35">
        <f>G277</f>
        <v>2055.6999999999998</v>
      </c>
      <c r="H276" s="33">
        <f t="shared" si="20"/>
        <v>0</v>
      </c>
      <c r="I276" s="52"/>
      <c r="J276" s="52"/>
      <c r="K276" s="33">
        <f t="shared" si="27"/>
        <v>2055.6999999999998</v>
      </c>
      <c r="L276" s="33">
        <f t="shared" si="26"/>
        <v>0</v>
      </c>
      <c r="M276" s="33">
        <f t="shared" si="26"/>
        <v>2055.6999999999998</v>
      </c>
    </row>
    <row r="277" spans="1:13" s="46" customFormat="1" ht="13.5" customHeight="1">
      <c r="A277" s="11" t="s">
        <v>47</v>
      </c>
      <c r="B277" s="28" t="s">
        <v>80</v>
      </c>
      <c r="C277" s="27" t="s">
        <v>29</v>
      </c>
      <c r="D277" s="26" t="s">
        <v>45</v>
      </c>
      <c r="E277" s="36">
        <f t="shared" si="25"/>
        <v>2055.6999999999998</v>
      </c>
      <c r="F277" s="35"/>
      <c r="G277" s="5">
        <v>2055.6999999999998</v>
      </c>
      <c r="H277" s="33">
        <f t="shared" si="20"/>
        <v>0</v>
      </c>
      <c r="I277" s="34"/>
      <c r="J277" s="34"/>
      <c r="K277" s="33">
        <f t="shared" si="27"/>
        <v>2055.6999999999998</v>
      </c>
      <c r="L277" s="33">
        <f t="shared" si="26"/>
        <v>0</v>
      </c>
      <c r="M277" s="33">
        <f t="shared" si="26"/>
        <v>2055.6999999999998</v>
      </c>
    </row>
    <row r="278" spans="1:13" ht="89.25">
      <c r="A278" s="57" t="s">
        <v>79</v>
      </c>
      <c r="B278" s="28" t="s">
        <v>78</v>
      </c>
      <c r="C278" s="27"/>
      <c r="D278" s="26"/>
      <c r="E278" s="36">
        <f t="shared" si="25"/>
        <v>3269.8</v>
      </c>
      <c r="F278" s="35">
        <f>F279</f>
        <v>3269.8</v>
      </c>
      <c r="G278" s="35">
        <f>G279</f>
        <v>0</v>
      </c>
      <c r="H278" s="33">
        <f t="shared" si="20"/>
        <v>0</v>
      </c>
      <c r="I278" s="5"/>
      <c r="J278" s="5"/>
      <c r="K278" s="33">
        <f t="shared" si="27"/>
        <v>3269.8</v>
      </c>
      <c r="L278" s="33">
        <f t="shared" si="26"/>
        <v>3269.8</v>
      </c>
      <c r="M278" s="33">
        <f t="shared" si="26"/>
        <v>0</v>
      </c>
    </row>
    <row r="279" spans="1:13" s="51" customFormat="1" ht="39">
      <c r="A279" s="56" t="s">
        <v>38</v>
      </c>
      <c r="B279" s="28" t="s">
        <v>78</v>
      </c>
      <c r="C279" s="27" t="s">
        <v>29</v>
      </c>
      <c r="D279" s="26"/>
      <c r="E279" s="36">
        <f t="shared" si="25"/>
        <v>3269.8</v>
      </c>
      <c r="F279" s="35">
        <f>F280</f>
        <v>3269.8</v>
      </c>
      <c r="G279" s="35">
        <f>G280</f>
        <v>0</v>
      </c>
      <c r="H279" s="33">
        <f t="shared" si="20"/>
        <v>0</v>
      </c>
      <c r="I279" s="52"/>
      <c r="J279" s="52"/>
      <c r="K279" s="33">
        <f t="shared" si="27"/>
        <v>3269.8</v>
      </c>
      <c r="L279" s="33">
        <f t="shared" si="26"/>
        <v>3269.8</v>
      </c>
      <c r="M279" s="33">
        <f t="shared" si="26"/>
        <v>0</v>
      </c>
    </row>
    <row r="280" spans="1:13" s="46" customFormat="1">
      <c r="A280" s="11" t="s">
        <v>47</v>
      </c>
      <c r="B280" s="28" t="s">
        <v>78</v>
      </c>
      <c r="C280" s="27" t="s">
        <v>29</v>
      </c>
      <c r="D280" s="26" t="s">
        <v>45</v>
      </c>
      <c r="E280" s="36">
        <f t="shared" si="25"/>
        <v>3269.8</v>
      </c>
      <c r="F280" s="35">
        <v>3269.8</v>
      </c>
      <c r="G280" s="5"/>
      <c r="H280" s="33">
        <f t="shared" si="20"/>
        <v>0</v>
      </c>
      <c r="I280" s="34"/>
      <c r="J280" s="34"/>
      <c r="K280" s="33">
        <f t="shared" si="27"/>
        <v>3269.8</v>
      </c>
      <c r="L280" s="33">
        <f t="shared" si="26"/>
        <v>3269.8</v>
      </c>
      <c r="M280" s="33">
        <f t="shared" si="26"/>
        <v>0</v>
      </c>
    </row>
    <row r="281" spans="1:13" s="47" customFormat="1" ht="38.25">
      <c r="A281" s="74" t="s">
        <v>77</v>
      </c>
      <c r="B281" s="49" t="s">
        <v>76</v>
      </c>
      <c r="C281" s="43"/>
      <c r="D281" s="42"/>
      <c r="E281" s="48">
        <f t="shared" si="25"/>
        <v>1024.0999999999999</v>
      </c>
      <c r="F281" s="40">
        <f>F282+F285+F288</f>
        <v>1024.0999999999999</v>
      </c>
      <c r="G281" s="40">
        <f>G282+G285+G288</f>
        <v>0</v>
      </c>
      <c r="H281" s="38">
        <f t="shared" ref="H281:H338" si="28">I281+J281</f>
        <v>0</v>
      </c>
      <c r="I281" s="40">
        <f>I282+I285+I288</f>
        <v>0</v>
      </c>
      <c r="J281" s="40">
        <f>J282</f>
        <v>0</v>
      </c>
      <c r="K281" s="72">
        <f t="shared" si="27"/>
        <v>1024.0999999999999</v>
      </c>
      <c r="L281" s="72">
        <f t="shared" si="26"/>
        <v>1024.0999999999999</v>
      </c>
      <c r="M281" s="72">
        <f t="shared" si="26"/>
        <v>0</v>
      </c>
    </row>
    <row r="282" spans="1:13" s="51" customFormat="1" ht="89.25">
      <c r="A282" s="11" t="s">
        <v>75</v>
      </c>
      <c r="B282" s="28" t="s">
        <v>74</v>
      </c>
      <c r="C282" s="27"/>
      <c r="D282" s="26"/>
      <c r="E282" s="36">
        <f t="shared" si="25"/>
        <v>234.1</v>
      </c>
      <c r="F282" s="35">
        <f>F283</f>
        <v>234.1</v>
      </c>
      <c r="G282" s="5"/>
      <c r="H282" s="33">
        <f t="shared" si="28"/>
        <v>-84.9</v>
      </c>
      <c r="I282" s="35">
        <f>I283</f>
        <v>-84.9</v>
      </c>
      <c r="J282" s="52"/>
      <c r="K282" s="33">
        <f t="shared" si="27"/>
        <v>149.19999999999999</v>
      </c>
      <c r="L282" s="33">
        <f t="shared" si="26"/>
        <v>149.19999999999999</v>
      </c>
      <c r="M282" s="33">
        <f t="shared" si="26"/>
        <v>0</v>
      </c>
    </row>
    <row r="283" spans="1:13" s="51" customFormat="1" ht="39">
      <c r="A283" s="56" t="s">
        <v>38</v>
      </c>
      <c r="B283" s="28" t="s">
        <v>74</v>
      </c>
      <c r="C283" s="27" t="s">
        <v>29</v>
      </c>
      <c r="D283" s="26"/>
      <c r="E283" s="36">
        <f t="shared" si="25"/>
        <v>234.1</v>
      </c>
      <c r="F283" s="35">
        <f>F284</f>
        <v>234.1</v>
      </c>
      <c r="G283" s="5"/>
      <c r="H283" s="33">
        <f t="shared" si="28"/>
        <v>-84.9</v>
      </c>
      <c r="I283" s="35">
        <f>I284</f>
        <v>-84.9</v>
      </c>
      <c r="J283" s="52"/>
      <c r="K283" s="33">
        <f t="shared" si="27"/>
        <v>149.19999999999999</v>
      </c>
      <c r="L283" s="33">
        <f t="shared" si="26"/>
        <v>149.19999999999999</v>
      </c>
      <c r="M283" s="33">
        <f t="shared" si="26"/>
        <v>0</v>
      </c>
    </row>
    <row r="284" spans="1:13" s="46" customFormat="1">
      <c r="A284" s="11" t="s">
        <v>73</v>
      </c>
      <c r="B284" s="28" t="s">
        <v>74</v>
      </c>
      <c r="C284" s="27" t="s">
        <v>29</v>
      </c>
      <c r="D284" s="26" t="s">
        <v>71</v>
      </c>
      <c r="E284" s="36">
        <f t="shared" si="25"/>
        <v>234.1</v>
      </c>
      <c r="F284" s="35">
        <v>234.1</v>
      </c>
      <c r="G284" s="5"/>
      <c r="H284" s="33">
        <f t="shared" si="28"/>
        <v>-84.9</v>
      </c>
      <c r="I284" s="35">
        <v>-84.9</v>
      </c>
      <c r="J284" s="34"/>
      <c r="K284" s="33">
        <f t="shared" si="27"/>
        <v>149.19999999999999</v>
      </c>
      <c r="L284" s="33">
        <f t="shared" si="26"/>
        <v>149.19999999999999</v>
      </c>
      <c r="M284" s="33">
        <f t="shared" si="26"/>
        <v>0</v>
      </c>
    </row>
    <row r="285" spans="1:13" s="51" customFormat="1" ht="67.5" customHeight="1">
      <c r="A285" s="65" t="s">
        <v>70</v>
      </c>
      <c r="B285" s="28" t="s">
        <v>69</v>
      </c>
      <c r="C285" s="27"/>
      <c r="D285" s="26"/>
      <c r="E285" s="36">
        <f t="shared" si="25"/>
        <v>766</v>
      </c>
      <c r="F285" s="35">
        <f>F286</f>
        <v>766</v>
      </c>
      <c r="G285" s="5"/>
      <c r="H285" s="33">
        <f t="shared" si="28"/>
        <v>84.9</v>
      </c>
      <c r="I285" s="35">
        <f>I286</f>
        <v>84.9</v>
      </c>
      <c r="J285" s="52"/>
      <c r="K285" s="33">
        <f t="shared" si="27"/>
        <v>850.9</v>
      </c>
      <c r="L285" s="33">
        <f t="shared" si="26"/>
        <v>850.9</v>
      </c>
      <c r="M285" s="33">
        <f t="shared" si="26"/>
        <v>0</v>
      </c>
    </row>
    <row r="286" spans="1:13" s="51" customFormat="1" ht="39">
      <c r="A286" s="56" t="s">
        <v>38</v>
      </c>
      <c r="B286" s="28" t="s">
        <v>69</v>
      </c>
      <c r="C286" s="27" t="s">
        <v>29</v>
      </c>
      <c r="D286" s="26"/>
      <c r="E286" s="36">
        <f t="shared" si="25"/>
        <v>766</v>
      </c>
      <c r="F286" s="35">
        <f>F287</f>
        <v>766</v>
      </c>
      <c r="G286" s="5"/>
      <c r="H286" s="33">
        <f t="shared" si="28"/>
        <v>84.9</v>
      </c>
      <c r="I286" s="35">
        <f>I287</f>
        <v>84.9</v>
      </c>
      <c r="J286" s="73">
        <f>J287</f>
        <v>0</v>
      </c>
      <c r="K286" s="33">
        <f t="shared" si="27"/>
        <v>850.9</v>
      </c>
      <c r="L286" s="33">
        <f t="shared" si="26"/>
        <v>850.9</v>
      </c>
      <c r="M286" s="33">
        <f t="shared" si="26"/>
        <v>0</v>
      </c>
    </row>
    <row r="287" spans="1:13" s="46" customFormat="1" ht="13.5" customHeight="1">
      <c r="A287" s="11" t="s">
        <v>47</v>
      </c>
      <c r="B287" s="28" t="s">
        <v>68</v>
      </c>
      <c r="C287" s="27" t="s">
        <v>29</v>
      </c>
      <c r="D287" s="26" t="s">
        <v>45</v>
      </c>
      <c r="E287" s="36">
        <f t="shared" si="25"/>
        <v>766</v>
      </c>
      <c r="F287" s="35">
        <v>766</v>
      </c>
      <c r="G287" s="5"/>
      <c r="H287" s="33">
        <f t="shared" si="28"/>
        <v>84.9</v>
      </c>
      <c r="I287" s="35">
        <v>84.9</v>
      </c>
      <c r="J287" s="34"/>
      <c r="K287" s="33">
        <f t="shared" si="27"/>
        <v>850.9</v>
      </c>
      <c r="L287" s="33">
        <f t="shared" si="26"/>
        <v>850.9</v>
      </c>
      <c r="M287" s="33">
        <f t="shared" si="26"/>
        <v>0</v>
      </c>
    </row>
    <row r="288" spans="1:13" s="51" customFormat="1" ht="90">
      <c r="A288" s="65" t="s">
        <v>67</v>
      </c>
      <c r="B288" s="28" t="s">
        <v>66</v>
      </c>
      <c r="C288" s="27"/>
      <c r="D288" s="26"/>
      <c r="E288" s="36">
        <f t="shared" si="25"/>
        <v>24</v>
      </c>
      <c r="F288" s="35">
        <f>F289</f>
        <v>24</v>
      </c>
      <c r="G288" s="35">
        <f>G289</f>
        <v>0</v>
      </c>
      <c r="H288" s="33">
        <f t="shared" si="28"/>
        <v>0</v>
      </c>
      <c r="I288" s="52"/>
      <c r="J288" s="52"/>
      <c r="K288" s="33">
        <f t="shared" si="27"/>
        <v>24</v>
      </c>
      <c r="L288" s="33">
        <f t="shared" si="26"/>
        <v>24</v>
      </c>
      <c r="M288" s="33">
        <f t="shared" si="26"/>
        <v>0</v>
      </c>
    </row>
    <row r="289" spans="1:13" s="51" customFormat="1" ht="39">
      <c r="A289" s="56" t="s">
        <v>38</v>
      </c>
      <c r="B289" s="28" t="s">
        <v>66</v>
      </c>
      <c r="C289" s="27" t="s">
        <v>29</v>
      </c>
      <c r="D289" s="26"/>
      <c r="E289" s="36">
        <f t="shared" si="25"/>
        <v>24</v>
      </c>
      <c r="F289" s="35">
        <f>F290</f>
        <v>24</v>
      </c>
      <c r="G289" s="35">
        <f>G290</f>
        <v>0</v>
      </c>
      <c r="H289" s="33">
        <f t="shared" si="28"/>
        <v>0</v>
      </c>
      <c r="I289" s="52"/>
      <c r="J289" s="52"/>
      <c r="K289" s="33">
        <f t="shared" si="27"/>
        <v>24</v>
      </c>
      <c r="L289" s="33">
        <f t="shared" si="26"/>
        <v>24</v>
      </c>
      <c r="M289" s="33">
        <f t="shared" si="26"/>
        <v>0</v>
      </c>
    </row>
    <row r="290" spans="1:13" s="46" customFormat="1" ht="13.5" customHeight="1">
      <c r="A290" s="11" t="s">
        <v>47</v>
      </c>
      <c r="B290" s="28" t="s">
        <v>65</v>
      </c>
      <c r="C290" s="27" t="s">
        <v>29</v>
      </c>
      <c r="D290" s="26" t="s">
        <v>45</v>
      </c>
      <c r="E290" s="36">
        <f t="shared" si="25"/>
        <v>24</v>
      </c>
      <c r="F290" s="35">
        <v>24</v>
      </c>
      <c r="G290" s="5"/>
      <c r="H290" s="33">
        <f t="shared" si="28"/>
        <v>0</v>
      </c>
      <c r="I290" s="34"/>
      <c r="J290" s="34"/>
      <c r="K290" s="33">
        <f t="shared" si="27"/>
        <v>24</v>
      </c>
      <c r="L290" s="33">
        <f t="shared" si="26"/>
        <v>24</v>
      </c>
      <c r="M290" s="33">
        <f t="shared" si="26"/>
        <v>0</v>
      </c>
    </row>
    <row r="291" spans="1:13" s="47" customFormat="1" ht="27.75" customHeight="1">
      <c r="A291" s="50" t="s">
        <v>64</v>
      </c>
      <c r="B291" s="43" t="s">
        <v>63</v>
      </c>
      <c r="C291" s="43"/>
      <c r="D291" s="42"/>
      <c r="E291" s="41">
        <f t="shared" si="25"/>
        <v>864.09999999999991</v>
      </c>
      <c r="F291" s="40">
        <f>F292+F295</f>
        <v>815.3</v>
      </c>
      <c r="G291" s="40">
        <f>G292+G295</f>
        <v>48.8</v>
      </c>
      <c r="H291" s="38">
        <f t="shared" si="28"/>
        <v>0</v>
      </c>
      <c r="I291" s="39"/>
      <c r="J291" s="39"/>
      <c r="K291" s="72">
        <f t="shared" si="27"/>
        <v>864.09999999999991</v>
      </c>
      <c r="L291" s="72">
        <f t="shared" si="26"/>
        <v>815.3</v>
      </c>
      <c r="M291" s="72">
        <f t="shared" si="26"/>
        <v>48.8</v>
      </c>
    </row>
    <row r="292" spans="1:13" ht="140.25">
      <c r="A292" s="71" t="s">
        <v>62</v>
      </c>
      <c r="B292" s="28" t="s">
        <v>61</v>
      </c>
      <c r="C292" s="27"/>
      <c r="D292" s="26"/>
      <c r="E292" s="36">
        <f t="shared" si="25"/>
        <v>48.8</v>
      </c>
      <c r="F292" s="35">
        <f>F293</f>
        <v>0</v>
      </c>
      <c r="G292" s="35">
        <f>G293</f>
        <v>48.8</v>
      </c>
      <c r="H292" s="33">
        <f t="shared" si="28"/>
        <v>0</v>
      </c>
      <c r="I292" s="5"/>
      <c r="J292" s="5"/>
      <c r="K292" s="33">
        <f t="shared" si="27"/>
        <v>48.8</v>
      </c>
      <c r="L292" s="33">
        <f t="shared" si="26"/>
        <v>0</v>
      </c>
      <c r="M292" s="33">
        <f t="shared" si="26"/>
        <v>48.8</v>
      </c>
    </row>
    <row r="293" spans="1:13" ht="19.5" customHeight="1">
      <c r="A293" s="70" t="s">
        <v>26</v>
      </c>
      <c r="B293" s="28" t="s">
        <v>61</v>
      </c>
      <c r="C293" s="27" t="s">
        <v>23</v>
      </c>
      <c r="D293" s="26"/>
      <c r="E293" s="36">
        <f t="shared" si="25"/>
        <v>48.8</v>
      </c>
      <c r="F293" s="35">
        <f>F294</f>
        <v>0</v>
      </c>
      <c r="G293" s="35">
        <f>G294</f>
        <v>48.8</v>
      </c>
      <c r="H293" s="33">
        <f t="shared" si="28"/>
        <v>0</v>
      </c>
      <c r="I293" s="5"/>
      <c r="J293" s="5"/>
      <c r="K293" s="33">
        <f t="shared" si="27"/>
        <v>48.8</v>
      </c>
      <c r="L293" s="33">
        <f t="shared" si="26"/>
        <v>0</v>
      </c>
      <c r="M293" s="33">
        <f t="shared" si="26"/>
        <v>48.8</v>
      </c>
    </row>
    <row r="294" spans="1:13" ht="13.5" customHeight="1">
      <c r="A294" s="65" t="s">
        <v>56</v>
      </c>
      <c r="B294" s="28" t="s">
        <v>61</v>
      </c>
      <c r="C294" s="27" t="s">
        <v>23</v>
      </c>
      <c r="D294" s="26" t="s">
        <v>54</v>
      </c>
      <c r="E294" s="36">
        <f t="shared" si="25"/>
        <v>48.8</v>
      </c>
      <c r="F294" s="35"/>
      <c r="G294" s="5">
        <v>48.8</v>
      </c>
      <c r="H294" s="33">
        <f t="shared" si="28"/>
        <v>0</v>
      </c>
      <c r="I294" s="5"/>
      <c r="J294" s="5"/>
      <c r="K294" s="33">
        <f t="shared" si="27"/>
        <v>48.8</v>
      </c>
      <c r="L294" s="33">
        <f t="shared" si="27"/>
        <v>0</v>
      </c>
      <c r="M294" s="33">
        <f t="shared" si="27"/>
        <v>48.8</v>
      </c>
    </row>
    <row r="295" spans="1:13" ht="76.5">
      <c r="A295" s="11" t="s">
        <v>60</v>
      </c>
      <c r="B295" s="28" t="s">
        <v>59</v>
      </c>
      <c r="C295" s="27"/>
      <c r="D295" s="26"/>
      <c r="E295" s="36">
        <f t="shared" si="25"/>
        <v>815.3</v>
      </c>
      <c r="F295" s="35">
        <f>F296+F298</f>
        <v>815.3</v>
      </c>
      <c r="G295" s="35">
        <f>G296+G298</f>
        <v>0</v>
      </c>
      <c r="H295" s="33">
        <f t="shared" si="28"/>
        <v>0</v>
      </c>
      <c r="I295" s="5"/>
      <c r="J295" s="5"/>
      <c r="K295" s="33">
        <f t="shared" ref="K295:M330" si="29">E295+H295</f>
        <v>815.3</v>
      </c>
      <c r="L295" s="33">
        <f t="shared" si="29"/>
        <v>815.3</v>
      </c>
      <c r="M295" s="33">
        <f t="shared" si="29"/>
        <v>0</v>
      </c>
    </row>
    <row r="296" spans="1:13" ht="38.25">
      <c r="A296" s="56" t="s">
        <v>38</v>
      </c>
      <c r="B296" s="28" t="s">
        <v>59</v>
      </c>
      <c r="C296" s="27" t="s">
        <v>29</v>
      </c>
      <c r="D296" s="26"/>
      <c r="E296" s="36">
        <f t="shared" si="25"/>
        <v>766.5</v>
      </c>
      <c r="F296" s="35">
        <f>F297</f>
        <v>766.5</v>
      </c>
      <c r="G296" s="35">
        <f>G297</f>
        <v>0</v>
      </c>
      <c r="H296" s="33">
        <f t="shared" si="28"/>
        <v>0</v>
      </c>
      <c r="I296" s="5"/>
      <c r="J296" s="5"/>
      <c r="K296" s="33">
        <f t="shared" si="29"/>
        <v>766.5</v>
      </c>
      <c r="L296" s="33">
        <f t="shared" si="29"/>
        <v>766.5</v>
      </c>
      <c r="M296" s="33">
        <f t="shared" si="29"/>
        <v>0</v>
      </c>
    </row>
    <row r="297" spans="1:13" ht="13.5" customHeight="1">
      <c r="A297" s="65" t="s">
        <v>56</v>
      </c>
      <c r="B297" s="28" t="s">
        <v>59</v>
      </c>
      <c r="C297" s="27" t="s">
        <v>29</v>
      </c>
      <c r="D297" s="26" t="s">
        <v>54</v>
      </c>
      <c r="E297" s="36">
        <f t="shared" si="25"/>
        <v>766.5</v>
      </c>
      <c r="F297" s="35">
        <v>766.5</v>
      </c>
      <c r="G297" s="5"/>
      <c r="H297" s="33">
        <f t="shared" si="28"/>
        <v>0</v>
      </c>
      <c r="I297" s="5"/>
      <c r="J297" s="5"/>
      <c r="K297" s="33">
        <f t="shared" si="29"/>
        <v>766.5</v>
      </c>
      <c r="L297" s="33">
        <f t="shared" si="29"/>
        <v>766.5</v>
      </c>
      <c r="M297" s="33">
        <f t="shared" si="29"/>
        <v>0</v>
      </c>
    </row>
    <row r="298" spans="1:13" ht="13.5" customHeight="1">
      <c r="A298" s="70" t="s">
        <v>26</v>
      </c>
      <c r="B298" s="28" t="s">
        <v>59</v>
      </c>
      <c r="C298" s="27" t="s">
        <v>23</v>
      </c>
      <c r="D298" s="26"/>
      <c r="E298" s="36">
        <f t="shared" si="25"/>
        <v>48.8</v>
      </c>
      <c r="F298" s="35">
        <f>F299</f>
        <v>48.8</v>
      </c>
      <c r="G298" s="35">
        <f>G299</f>
        <v>0</v>
      </c>
      <c r="H298" s="33">
        <f t="shared" si="28"/>
        <v>0</v>
      </c>
      <c r="I298" s="5"/>
      <c r="J298" s="5"/>
      <c r="K298" s="33">
        <f t="shared" si="29"/>
        <v>48.8</v>
      </c>
      <c r="L298" s="33">
        <f t="shared" si="29"/>
        <v>48.8</v>
      </c>
      <c r="M298" s="33">
        <f t="shared" si="29"/>
        <v>0</v>
      </c>
    </row>
    <row r="299" spans="1:13" ht="13.5" customHeight="1">
      <c r="A299" s="65" t="s">
        <v>56</v>
      </c>
      <c r="B299" s="28" t="s">
        <v>59</v>
      </c>
      <c r="C299" s="27" t="s">
        <v>23</v>
      </c>
      <c r="D299" s="26" t="s">
        <v>54</v>
      </c>
      <c r="E299" s="36">
        <f t="shared" si="25"/>
        <v>48.8</v>
      </c>
      <c r="F299" s="35">
        <v>48.8</v>
      </c>
      <c r="G299" s="5"/>
      <c r="H299" s="33">
        <f t="shared" si="28"/>
        <v>0</v>
      </c>
      <c r="I299" s="5"/>
      <c r="J299" s="5"/>
      <c r="K299" s="33">
        <f t="shared" si="29"/>
        <v>48.8</v>
      </c>
      <c r="L299" s="33">
        <f t="shared" si="29"/>
        <v>48.8</v>
      </c>
      <c r="M299" s="33">
        <f t="shared" si="29"/>
        <v>0</v>
      </c>
    </row>
    <row r="300" spans="1:13" s="46" customFormat="1" ht="38.25">
      <c r="A300" s="69" t="s">
        <v>58</v>
      </c>
      <c r="B300" s="63" t="s">
        <v>57</v>
      </c>
      <c r="C300" s="63"/>
      <c r="D300" s="32"/>
      <c r="E300" s="62">
        <f t="shared" si="25"/>
        <v>12</v>
      </c>
      <c r="F300" s="54">
        <f>F301</f>
        <v>12</v>
      </c>
      <c r="G300" s="34"/>
      <c r="H300" s="33">
        <f t="shared" si="28"/>
        <v>0</v>
      </c>
      <c r="I300" s="34"/>
      <c r="J300" s="34"/>
      <c r="K300" s="33">
        <f t="shared" si="29"/>
        <v>12</v>
      </c>
      <c r="L300" s="33">
        <f t="shared" si="29"/>
        <v>12</v>
      </c>
      <c r="M300" s="33">
        <f t="shared" si="29"/>
        <v>0</v>
      </c>
    </row>
    <row r="301" spans="1:13" s="51" customFormat="1" ht="25.5">
      <c r="A301" s="11" t="s">
        <v>20</v>
      </c>
      <c r="B301" s="27" t="s">
        <v>57</v>
      </c>
      <c r="C301" s="27" t="s">
        <v>17</v>
      </c>
      <c r="D301" s="26"/>
      <c r="E301" s="36">
        <f t="shared" si="25"/>
        <v>12</v>
      </c>
      <c r="F301" s="35">
        <f>F302</f>
        <v>12</v>
      </c>
      <c r="G301" s="52"/>
      <c r="H301" s="33">
        <f t="shared" si="28"/>
        <v>0</v>
      </c>
      <c r="I301" s="52"/>
      <c r="J301" s="52"/>
      <c r="K301" s="33">
        <f t="shared" si="29"/>
        <v>12</v>
      </c>
      <c r="L301" s="33">
        <f t="shared" si="29"/>
        <v>12</v>
      </c>
      <c r="M301" s="33">
        <f t="shared" si="29"/>
        <v>0</v>
      </c>
    </row>
    <row r="302" spans="1:13" s="46" customFormat="1">
      <c r="A302" s="65" t="s">
        <v>56</v>
      </c>
      <c r="B302" s="28" t="s">
        <v>55</v>
      </c>
      <c r="C302" s="27" t="s">
        <v>17</v>
      </c>
      <c r="D302" s="26" t="s">
        <v>54</v>
      </c>
      <c r="E302" s="36">
        <f t="shared" ref="E302:E310" si="30">F302+G302</f>
        <v>12</v>
      </c>
      <c r="F302" s="35">
        <v>12</v>
      </c>
      <c r="G302" s="34"/>
      <c r="H302" s="33">
        <f t="shared" si="28"/>
        <v>0</v>
      </c>
      <c r="I302" s="34"/>
      <c r="J302" s="34"/>
      <c r="K302" s="33">
        <f t="shared" si="29"/>
        <v>12</v>
      </c>
      <c r="L302" s="33">
        <f t="shared" si="29"/>
        <v>12</v>
      </c>
      <c r="M302" s="33">
        <f t="shared" si="29"/>
        <v>0</v>
      </c>
    </row>
    <row r="303" spans="1:13" s="47" customFormat="1" ht="63.75">
      <c r="A303" s="68" t="s">
        <v>53</v>
      </c>
      <c r="B303" s="49" t="s">
        <v>52</v>
      </c>
      <c r="C303" s="43"/>
      <c r="D303" s="42"/>
      <c r="E303" s="41">
        <f t="shared" si="30"/>
        <v>10073</v>
      </c>
      <c r="F303" s="40">
        <f>F304+F316+F308</f>
        <v>9199</v>
      </c>
      <c r="G303" s="40">
        <f>G313+G319</f>
        <v>874</v>
      </c>
      <c r="H303" s="38">
        <f t="shared" si="28"/>
        <v>30</v>
      </c>
      <c r="I303" s="40">
        <f>I308+I313+I319</f>
        <v>30</v>
      </c>
      <c r="J303" s="40">
        <f>J308+J313+J319</f>
        <v>0</v>
      </c>
      <c r="K303" s="38">
        <f t="shared" si="29"/>
        <v>10103</v>
      </c>
      <c r="L303" s="38">
        <f t="shared" si="29"/>
        <v>9229</v>
      </c>
      <c r="M303" s="38">
        <f t="shared" si="29"/>
        <v>874</v>
      </c>
    </row>
    <row r="304" spans="1:13" s="66" customFormat="1" ht="89.25">
      <c r="A304" s="65" t="s">
        <v>51</v>
      </c>
      <c r="B304" s="28" t="s">
        <v>50</v>
      </c>
      <c r="C304" s="27"/>
      <c r="D304" s="26"/>
      <c r="E304" s="36">
        <f t="shared" si="30"/>
        <v>3000</v>
      </c>
      <c r="F304" s="35">
        <f>F305</f>
        <v>3000</v>
      </c>
      <c r="G304" s="5"/>
      <c r="H304" s="33">
        <f t="shared" si="28"/>
        <v>0</v>
      </c>
      <c r="I304" s="67"/>
      <c r="J304" s="67"/>
      <c r="K304" s="33">
        <f t="shared" si="29"/>
        <v>3000</v>
      </c>
      <c r="L304" s="33">
        <f t="shared" si="29"/>
        <v>3000</v>
      </c>
      <c r="M304" s="33">
        <f t="shared" si="29"/>
        <v>0</v>
      </c>
    </row>
    <row r="305" spans="1:13" s="51" customFormat="1" ht="77.25" customHeight="1">
      <c r="A305" s="65" t="s">
        <v>49</v>
      </c>
      <c r="B305" s="28" t="s">
        <v>48</v>
      </c>
      <c r="C305" s="27"/>
      <c r="D305" s="26"/>
      <c r="E305" s="36">
        <f t="shared" si="30"/>
        <v>3000</v>
      </c>
      <c r="F305" s="35">
        <f>F306</f>
        <v>3000</v>
      </c>
      <c r="G305" s="5"/>
      <c r="H305" s="33">
        <f t="shared" si="28"/>
        <v>0</v>
      </c>
      <c r="I305" s="52"/>
      <c r="J305" s="52"/>
      <c r="K305" s="33">
        <f t="shared" si="29"/>
        <v>3000</v>
      </c>
      <c r="L305" s="33">
        <f t="shared" si="29"/>
        <v>3000</v>
      </c>
      <c r="M305" s="33">
        <f t="shared" si="29"/>
        <v>0</v>
      </c>
    </row>
    <row r="306" spans="1:13" s="51" customFormat="1" ht="39">
      <c r="A306" s="56" t="s">
        <v>38</v>
      </c>
      <c r="B306" s="28" t="s">
        <v>48</v>
      </c>
      <c r="C306" s="27" t="s">
        <v>29</v>
      </c>
      <c r="D306" s="26"/>
      <c r="E306" s="36">
        <f t="shared" si="30"/>
        <v>3000</v>
      </c>
      <c r="F306" s="35">
        <f>F307</f>
        <v>3000</v>
      </c>
      <c r="G306" s="5"/>
      <c r="H306" s="33">
        <f t="shared" si="28"/>
        <v>0</v>
      </c>
      <c r="I306" s="52"/>
      <c r="J306" s="52"/>
      <c r="K306" s="33">
        <f t="shared" si="29"/>
        <v>3000</v>
      </c>
      <c r="L306" s="33">
        <f t="shared" si="29"/>
        <v>3000</v>
      </c>
      <c r="M306" s="33">
        <f t="shared" si="29"/>
        <v>0</v>
      </c>
    </row>
    <row r="307" spans="1:13" s="46" customFormat="1">
      <c r="A307" s="11" t="s">
        <v>47</v>
      </c>
      <c r="B307" s="28" t="s">
        <v>46</v>
      </c>
      <c r="C307" s="27" t="s">
        <v>29</v>
      </c>
      <c r="D307" s="26" t="s">
        <v>45</v>
      </c>
      <c r="E307" s="36">
        <f t="shared" si="30"/>
        <v>3000</v>
      </c>
      <c r="F307" s="35">
        <v>3000</v>
      </c>
      <c r="G307" s="34"/>
      <c r="H307" s="33">
        <f t="shared" si="28"/>
        <v>0</v>
      </c>
      <c r="I307" s="34"/>
      <c r="J307" s="34"/>
      <c r="K307" s="33">
        <f t="shared" si="29"/>
        <v>3000</v>
      </c>
      <c r="L307" s="33">
        <f t="shared" si="29"/>
        <v>3000</v>
      </c>
      <c r="M307" s="33">
        <f t="shared" si="29"/>
        <v>0</v>
      </c>
    </row>
    <row r="308" spans="1:13" s="46" customFormat="1" ht="102">
      <c r="A308" s="64" t="s">
        <v>44</v>
      </c>
      <c r="B308" s="63" t="s">
        <v>42</v>
      </c>
      <c r="C308" s="63"/>
      <c r="D308" s="32"/>
      <c r="E308" s="62">
        <f t="shared" si="30"/>
        <v>560</v>
      </c>
      <c r="F308" s="54">
        <f>F309+F311</f>
        <v>560</v>
      </c>
      <c r="G308" s="54">
        <f>G309</f>
        <v>0</v>
      </c>
      <c r="H308" s="61">
        <f t="shared" si="28"/>
        <v>30</v>
      </c>
      <c r="I308" s="54">
        <f>I309+I311</f>
        <v>30</v>
      </c>
      <c r="J308" s="54">
        <f>J309+J311</f>
        <v>0</v>
      </c>
      <c r="K308" s="61">
        <f t="shared" si="29"/>
        <v>590</v>
      </c>
      <c r="L308" s="61">
        <f t="shared" si="29"/>
        <v>590</v>
      </c>
      <c r="M308" s="61">
        <f t="shared" si="29"/>
        <v>0</v>
      </c>
    </row>
    <row r="309" spans="1:13" s="46" customFormat="1" ht="25.5">
      <c r="A309" s="60" t="s">
        <v>43</v>
      </c>
      <c r="B309" s="27" t="s">
        <v>42</v>
      </c>
      <c r="C309" s="27" t="s">
        <v>17</v>
      </c>
      <c r="D309" s="26"/>
      <c r="E309" s="36">
        <f t="shared" si="30"/>
        <v>24.6</v>
      </c>
      <c r="F309" s="35">
        <f>F310</f>
        <v>24.6</v>
      </c>
      <c r="G309" s="35">
        <f>G310</f>
        <v>0</v>
      </c>
      <c r="H309" s="33">
        <f t="shared" si="28"/>
        <v>0</v>
      </c>
      <c r="I309" s="35">
        <f>I310</f>
        <v>0</v>
      </c>
      <c r="J309" s="34"/>
      <c r="K309" s="33">
        <f t="shared" si="29"/>
        <v>24.6</v>
      </c>
      <c r="L309" s="33">
        <f t="shared" si="29"/>
        <v>24.6</v>
      </c>
      <c r="M309" s="33">
        <f t="shared" si="29"/>
        <v>0</v>
      </c>
    </row>
    <row r="310" spans="1:13" s="46" customFormat="1">
      <c r="A310" s="11" t="s">
        <v>31</v>
      </c>
      <c r="B310" s="27" t="s">
        <v>42</v>
      </c>
      <c r="C310" s="27" t="s">
        <v>17</v>
      </c>
      <c r="D310" s="26" t="s">
        <v>28</v>
      </c>
      <c r="E310" s="36">
        <f t="shared" si="30"/>
        <v>24.6</v>
      </c>
      <c r="F310" s="35">
        <v>24.6</v>
      </c>
      <c r="G310" s="34"/>
      <c r="H310" s="33">
        <f t="shared" si="28"/>
        <v>0</v>
      </c>
      <c r="I310" s="35"/>
      <c r="J310" s="34"/>
      <c r="K310" s="33">
        <f t="shared" si="29"/>
        <v>24.6</v>
      </c>
      <c r="L310" s="33">
        <f t="shared" si="29"/>
        <v>24.6</v>
      </c>
      <c r="M310" s="33">
        <f t="shared" si="29"/>
        <v>0</v>
      </c>
    </row>
    <row r="311" spans="1:13" s="46" customFormat="1">
      <c r="A311" s="58" t="s">
        <v>6</v>
      </c>
      <c r="B311" s="27" t="s">
        <v>42</v>
      </c>
      <c r="C311" s="27" t="s">
        <v>5</v>
      </c>
      <c r="D311" s="26"/>
      <c r="E311" s="36">
        <f>E312</f>
        <v>535.4</v>
      </c>
      <c r="F311" s="35">
        <f>F312</f>
        <v>535.4</v>
      </c>
      <c r="G311" s="34">
        <f>G312</f>
        <v>0</v>
      </c>
      <c r="H311" s="33">
        <f t="shared" si="28"/>
        <v>30</v>
      </c>
      <c r="I311" s="35">
        <f>I312</f>
        <v>30</v>
      </c>
      <c r="J311" s="54">
        <f>J312</f>
        <v>0</v>
      </c>
      <c r="K311" s="33">
        <f t="shared" si="29"/>
        <v>565.4</v>
      </c>
      <c r="L311" s="33">
        <f t="shared" si="29"/>
        <v>565.4</v>
      </c>
      <c r="M311" s="33">
        <f t="shared" si="29"/>
        <v>0</v>
      </c>
    </row>
    <row r="312" spans="1:13" s="46" customFormat="1">
      <c r="A312" s="58" t="s">
        <v>31</v>
      </c>
      <c r="B312" s="27" t="s">
        <v>42</v>
      </c>
      <c r="C312" s="27" t="s">
        <v>5</v>
      </c>
      <c r="D312" s="26" t="s">
        <v>28</v>
      </c>
      <c r="E312" s="36">
        <f t="shared" ref="E312:E318" si="31">F312+G312</f>
        <v>535.4</v>
      </c>
      <c r="F312" s="35">
        <v>535.4</v>
      </c>
      <c r="G312" s="34"/>
      <c r="H312" s="33">
        <f t="shared" si="28"/>
        <v>30</v>
      </c>
      <c r="I312" s="35">
        <v>30</v>
      </c>
      <c r="J312" s="34"/>
      <c r="K312" s="33">
        <f t="shared" si="29"/>
        <v>565.4</v>
      </c>
      <c r="L312" s="33">
        <f t="shared" si="29"/>
        <v>565.4</v>
      </c>
      <c r="M312" s="33">
        <f t="shared" si="29"/>
        <v>0</v>
      </c>
    </row>
    <row r="313" spans="1:13" s="46" customFormat="1" ht="153">
      <c r="A313" s="59" t="s">
        <v>41</v>
      </c>
      <c r="B313" s="27" t="s">
        <v>40</v>
      </c>
      <c r="C313" s="27"/>
      <c r="D313" s="26"/>
      <c r="E313" s="36">
        <f t="shared" si="31"/>
        <v>474</v>
      </c>
      <c r="F313" s="35"/>
      <c r="G313" s="54">
        <f>G314</f>
        <v>474</v>
      </c>
      <c r="H313" s="33">
        <f t="shared" si="28"/>
        <v>0</v>
      </c>
      <c r="I313" s="35">
        <f>I314</f>
        <v>0</v>
      </c>
      <c r="J313" s="35">
        <f>J314</f>
        <v>0</v>
      </c>
      <c r="K313" s="33">
        <f t="shared" si="29"/>
        <v>474</v>
      </c>
      <c r="L313" s="33">
        <f t="shared" si="29"/>
        <v>0</v>
      </c>
      <c r="M313" s="33">
        <f t="shared" si="29"/>
        <v>474</v>
      </c>
    </row>
    <row r="314" spans="1:13" s="46" customFormat="1">
      <c r="A314" s="58" t="s">
        <v>6</v>
      </c>
      <c r="B314" s="27" t="s">
        <v>40</v>
      </c>
      <c r="C314" s="27" t="s">
        <v>5</v>
      </c>
      <c r="D314" s="26"/>
      <c r="E314" s="36">
        <f t="shared" si="31"/>
        <v>474</v>
      </c>
      <c r="F314" s="35"/>
      <c r="G314" s="54">
        <f>G315</f>
        <v>474</v>
      </c>
      <c r="H314" s="33">
        <f t="shared" si="28"/>
        <v>0</v>
      </c>
      <c r="I314" s="35">
        <f>I315</f>
        <v>0</v>
      </c>
      <c r="J314" s="35">
        <f>J315</f>
        <v>0</v>
      </c>
      <c r="K314" s="33">
        <f t="shared" si="29"/>
        <v>474</v>
      </c>
      <c r="L314" s="33">
        <f t="shared" si="29"/>
        <v>0</v>
      </c>
      <c r="M314" s="33">
        <f t="shared" si="29"/>
        <v>474</v>
      </c>
    </row>
    <row r="315" spans="1:13" s="46" customFormat="1">
      <c r="A315" s="58" t="s">
        <v>31</v>
      </c>
      <c r="B315" s="27" t="s">
        <v>40</v>
      </c>
      <c r="C315" s="27" t="s">
        <v>5</v>
      </c>
      <c r="D315" s="26" t="s">
        <v>28</v>
      </c>
      <c r="E315" s="36">
        <f t="shared" si="31"/>
        <v>474</v>
      </c>
      <c r="F315" s="35"/>
      <c r="G315" s="54">
        <v>474</v>
      </c>
      <c r="H315" s="33">
        <f t="shared" si="28"/>
        <v>0</v>
      </c>
      <c r="I315" s="35"/>
      <c r="J315" s="35"/>
      <c r="K315" s="33">
        <f t="shared" si="29"/>
        <v>474</v>
      </c>
      <c r="L315" s="33">
        <f t="shared" si="29"/>
        <v>0</v>
      </c>
      <c r="M315" s="33">
        <f t="shared" si="29"/>
        <v>474</v>
      </c>
    </row>
    <row r="316" spans="1:13" s="46" customFormat="1" ht="76.5">
      <c r="A316" s="57" t="s">
        <v>39</v>
      </c>
      <c r="B316" s="28" t="s">
        <v>37</v>
      </c>
      <c r="C316" s="27"/>
      <c r="D316" s="26"/>
      <c r="E316" s="36">
        <f t="shared" si="31"/>
        <v>5639</v>
      </c>
      <c r="F316" s="35">
        <f>F317</f>
        <v>5639</v>
      </c>
      <c r="G316" s="5"/>
      <c r="H316" s="33">
        <f t="shared" si="28"/>
        <v>0</v>
      </c>
      <c r="I316" s="34"/>
      <c r="J316" s="34"/>
      <c r="K316" s="33">
        <f t="shared" si="29"/>
        <v>5639</v>
      </c>
      <c r="L316" s="33">
        <f t="shared" si="29"/>
        <v>5639</v>
      </c>
      <c r="M316" s="33">
        <f t="shared" si="29"/>
        <v>0</v>
      </c>
    </row>
    <row r="317" spans="1:13" s="51" customFormat="1" ht="39">
      <c r="A317" s="56" t="s">
        <v>38</v>
      </c>
      <c r="B317" s="28" t="s">
        <v>37</v>
      </c>
      <c r="C317" s="27" t="s">
        <v>29</v>
      </c>
      <c r="D317" s="26"/>
      <c r="E317" s="36">
        <f t="shared" si="31"/>
        <v>5639</v>
      </c>
      <c r="F317" s="35">
        <f>F318</f>
        <v>5639</v>
      </c>
      <c r="G317" s="5"/>
      <c r="H317" s="33">
        <f t="shared" si="28"/>
        <v>0</v>
      </c>
      <c r="I317" s="52"/>
      <c r="J317" s="52"/>
      <c r="K317" s="33">
        <f t="shared" si="29"/>
        <v>5639</v>
      </c>
      <c r="L317" s="33">
        <f t="shared" si="29"/>
        <v>5639</v>
      </c>
      <c r="M317" s="33">
        <f t="shared" si="29"/>
        <v>0</v>
      </c>
    </row>
    <row r="318" spans="1:13" s="46" customFormat="1" ht="13.5" customHeight="1">
      <c r="A318" s="11" t="s">
        <v>31</v>
      </c>
      <c r="B318" s="28" t="s">
        <v>37</v>
      </c>
      <c r="C318" s="27" t="s">
        <v>29</v>
      </c>
      <c r="D318" s="26" t="s">
        <v>28</v>
      </c>
      <c r="E318" s="36">
        <f t="shared" si="31"/>
        <v>5639</v>
      </c>
      <c r="F318" s="35">
        <v>5639</v>
      </c>
      <c r="G318" s="5"/>
      <c r="H318" s="33">
        <f t="shared" si="28"/>
        <v>0</v>
      </c>
      <c r="I318" s="34"/>
      <c r="J318" s="34"/>
      <c r="K318" s="33">
        <f t="shared" si="29"/>
        <v>5639</v>
      </c>
      <c r="L318" s="33">
        <f t="shared" si="29"/>
        <v>5639</v>
      </c>
      <c r="M318" s="33">
        <f t="shared" si="29"/>
        <v>0</v>
      </c>
    </row>
    <row r="319" spans="1:13" s="46" customFormat="1" ht="34.5" customHeight="1">
      <c r="A319" s="9" t="s">
        <v>36</v>
      </c>
      <c r="B319" s="28" t="s">
        <v>34</v>
      </c>
      <c r="C319" s="27"/>
      <c r="D319" s="26"/>
      <c r="E319" s="36">
        <f t="shared" ref="E319:G320" si="32">E320</f>
        <v>400</v>
      </c>
      <c r="F319" s="35">
        <f t="shared" si="32"/>
        <v>0</v>
      </c>
      <c r="G319" s="5">
        <f t="shared" si="32"/>
        <v>400</v>
      </c>
      <c r="H319" s="33">
        <f t="shared" si="28"/>
        <v>0</v>
      </c>
      <c r="I319" s="54">
        <f>I320</f>
        <v>0</v>
      </c>
      <c r="J319" s="35">
        <f>J320</f>
        <v>0</v>
      </c>
      <c r="K319" s="33">
        <f t="shared" si="29"/>
        <v>400</v>
      </c>
      <c r="L319" s="33">
        <f t="shared" si="29"/>
        <v>0</v>
      </c>
      <c r="M319" s="33">
        <f t="shared" si="29"/>
        <v>400</v>
      </c>
    </row>
    <row r="320" spans="1:13" s="46" customFormat="1" ht="13.5" customHeight="1">
      <c r="A320" s="55" t="s">
        <v>35</v>
      </c>
      <c r="B320" s="28" t="s">
        <v>34</v>
      </c>
      <c r="C320" s="27" t="s">
        <v>29</v>
      </c>
      <c r="D320" s="26"/>
      <c r="E320" s="36">
        <f t="shared" si="32"/>
        <v>400</v>
      </c>
      <c r="F320" s="35">
        <f t="shared" si="32"/>
        <v>0</v>
      </c>
      <c r="G320" s="5">
        <f t="shared" si="32"/>
        <v>400</v>
      </c>
      <c r="H320" s="33">
        <f t="shared" si="28"/>
        <v>0</v>
      </c>
      <c r="I320" s="54">
        <f>I321</f>
        <v>0</v>
      </c>
      <c r="J320" s="35">
        <f>J321</f>
        <v>0</v>
      </c>
      <c r="K320" s="33">
        <f t="shared" si="29"/>
        <v>400</v>
      </c>
      <c r="L320" s="33">
        <f t="shared" si="29"/>
        <v>0</v>
      </c>
      <c r="M320" s="33">
        <f t="shared" si="29"/>
        <v>400</v>
      </c>
    </row>
    <row r="321" spans="1:13" s="46" customFormat="1" ht="13.5" customHeight="1">
      <c r="A321" s="11" t="s">
        <v>31</v>
      </c>
      <c r="B321" s="28" t="s">
        <v>34</v>
      </c>
      <c r="C321" s="27" t="s">
        <v>29</v>
      </c>
      <c r="D321" s="26" t="s">
        <v>28</v>
      </c>
      <c r="E321" s="36">
        <f t="shared" ref="E321:E330" si="33">F321+G321</f>
        <v>400</v>
      </c>
      <c r="F321" s="35"/>
      <c r="G321" s="5">
        <v>400</v>
      </c>
      <c r="H321" s="33">
        <f t="shared" si="28"/>
        <v>0</v>
      </c>
      <c r="I321" s="35"/>
      <c r="J321" s="35"/>
      <c r="K321" s="33">
        <f t="shared" si="29"/>
        <v>400</v>
      </c>
      <c r="L321" s="33">
        <f t="shared" si="29"/>
        <v>0</v>
      </c>
      <c r="M321" s="33">
        <f t="shared" si="29"/>
        <v>400</v>
      </c>
    </row>
    <row r="322" spans="1:13" s="47" customFormat="1" ht="38.25">
      <c r="A322" s="53" t="s">
        <v>33</v>
      </c>
      <c r="B322" s="49" t="s">
        <v>30</v>
      </c>
      <c r="C322" s="43"/>
      <c r="D322" s="42"/>
      <c r="E322" s="41">
        <f t="shared" si="33"/>
        <v>47.8</v>
      </c>
      <c r="F322" s="40">
        <f>F323</f>
        <v>47.8</v>
      </c>
      <c r="G322" s="39"/>
      <c r="H322" s="38">
        <f t="shared" si="28"/>
        <v>0</v>
      </c>
      <c r="I322" s="39"/>
      <c r="J322" s="39"/>
      <c r="K322" s="38">
        <f t="shared" si="29"/>
        <v>47.8</v>
      </c>
      <c r="L322" s="38">
        <f t="shared" si="29"/>
        <v>47.8</v>
      </c>
      <c r="M322" s="38">
        <f t="shared" si="29"/>
        <v>0</v>
      </c>
    </row>
    <row r="323" spans="1:13" s="51" customFormat="1" ht="25.5">
      <c r="A323" s="11" t="s">
        <v>32</v>
      </c>
      <c r="B323" s="28" t="s">
        <v>30</v>
      </c>
      <c r="C323" s="27" t="s">
        <v>17</v>
      </c>
      <c r="D323" s="26"/>
      <c r="E323" s="36">
        <f t="shared" si="33"/>
        <v>47.8</v>
      </c>
      <c r="F323" s="35">
        <f>F324</f>
        <v>47.8</v>
      </c>
      <c r="G323" s="5"/>
      <c r="H323" s="33">
        <f t="shared" si="28"/>
        <v>0</v>
      </c>
      <c r="I323" s="52"/>
      <c r="J323" s="52"/>
      <c r="K323" s="33">
        <f t="shared" si="29"/>
        <v>47.8</v>
      </c>
      <c r="L323" s="33">
        <f t="shared" si="29"/>
        <v>47.8</v>
      </c>
      <c r="M323" s="33">
        <f t="shared" si="29"/>
        <v>0</v>
      </c>
    </row>
    <row r="324" spans="1:13" s="46" customFormat="1">
      <c r="A324" s="11" t="s">
        <v>31</v>
      </c>
      <c r="B324" s="28" t="s">
        <v>30</v>
      </c>
      <c r="C324" s="27" t="s">
        <v>29</v>
      </c>
      <c r="D324" s="26" t="s">
        <v>28</v>
      </c>
      <c r="E324" s="36">
        <f t="shared" si="33"/>
        <v>47.8</v>
      </c>
      <c r="F324" s="35">
        <v>47.8</v>
      </c>
      <c r="G324" s="5"/>
      <c r="H324" s="33">
        <f t="shared" si="28"/>
        <v>0</v>
      </c>
      <c r="I324" s="34"/>
      <c r="J324" s="34"/>
      <c r="K324" s="33">
        <f t="shared" si="29"/>
        <v>47.8</v>
      </c>
      <c r="L324" s="33">
        <f t="shared" si="29"/>
        <v>47.8</v>
      </c>
      <c r="M324" s="33">
        <f t="shared" si="29"/>
        <v>0</v>
      </c>
    </row>
    <row r="325" spans="1:13" s="47" customFormat="1" ht="38.25">
      <c r="A325" s="50" t="s">
        <v>27</v>
      </c>
      <c r="B325" s="49" t="s">
        <v>24</v>
      </c>
      <c r="C325" s="43"/>
      <c r="D325" s="42"/>
      <c r="E325" s="48">
        <f t="shared" si="33"/>
        <v>136.80000000000001</v>
      </c>
      <c r="F325" s="40">
        <f>F326</f>
        <v>136.80000000000001</v>
      </c>
      <c r="G325" s="39"/>
      <c r="H325" s="38">
        <f t="shared" si="28"/>
        <v>0</v>
      </c>
      <c r="I325" s="39"/>
      <c r="J325" s="39"/>
      <c r="K325" s="38">
        <f t="shared" si="29"/>
        <v>136.80000000000001</v>
      </c>
      <c r="L325" s="38">
        <f t="shared" si="29"/>
        <v>136.80000000000001</v>
      </c>
      <c r="M325" s="38">
        <f t="shared" si="29"/>
        <v>0</v>
      </c>
    </row>
    <row r="326" spans="1:13" s="46" customFormat="1" ht="14.25" customHeight="1">
      <c r="A326" s="11" t="s">
        <v>26</v>
      </c>
      <c r="B326" s="28" t="s">
        <v>24</v>
      </c>
      <c r="C326" s="27" t="s">
        <v>23</v>
      </c>
      <c r="D326" s="26"/>
      <c r="E326" s="36">
        <f t="shared" si="33"/>
        <v>136.80000000000001</v>
      </c>
      <c r="F326" s="35">
        <f>F327</f>
        <v>136.80000000000001</v>
      </c>
      <c r="G326" s="5"/>
      <c r="H326" s="33">
        <f t="shared" si="28"/>
        <v>0</v>
      </c>
      <c r="I326" s="34"/>
      <c r="J326" s="34"/>
      <c r="K326" s="33">
        <f t="shared" si="29"/>
        <v>136.80000000000001</v>
      </c>
      <c r="L326" s="33">
        <f t="shared" si="29"/>
        <v>136.80000000000001</v>
      </c>
      <c r="M326" s="33">
        <f t="shared" si="29"/>
        <v>0</v>
      </c>
    </row>
    <row r="327" spans="1:13" s="46" customFormat="1">
      <c r="A327" s="11" t="s">
        <v>25</v>
      </c>
      <c r="B327" s="28" t="s">
        <v>24</v>
      </c>
      <c r="C327" s="27" t="s">
        <v>23</v>
      </c>
      <c r="D327" s="26" t="s">
        <v>22</v>
      </c>
      <c r="E327" s="36">
        <f t="shared" si="33"/>
        <v>136.80000000000001</v>
      </c>
      <c r="F327" s="35">
        <v>136.80000000000001</v>
      </c>
      <c r="G327" s="5"/>
      <c r="H327" s="33">
        <f t="shared" si="28"/>
        <v>0</v>
      </c>
      <c r="I327" s="34"/>
      <c r="J327" s="34"/>
      <c r="K327" s="33">
        <f t="shared" si="29"/>
        <v>136.80000000000001</v>
      </c>
      <c r="L327" s="33">
        <f t="shared" si="29"/>
        <v>136.80000000000001</v>
      </c>
      <c r="M327" s="33">
        <f t="shared" si="29"/>
        <v>0</v>
      </c>
    </row>
    <row r="328" spans="1:13" s="37" customFormat="1" ht="39">
      <c r="A328" s="45" t="s">
        <v>21</v>
      </c>
      <c r="B328" s="44" t="s">
        <v>18</v>
      </c>
      <c r="C328" s="43"/>
      <c r="D328" s="42"/>
      <c r="E328" s="41">
        <f t="shared" si="33"/>
        <v>199.5</v>
      </c>
      <c r="F328" s="40">
        <f>F329</f>
        <v>199.5</v>
      </c>
      <c r="G328" s="39"/>
      <c r="H328" s="38">
        <f t="shared" si="28"/>
        <v>-20</v>
      </c>
      <c r="I328" s="39">
        <f>I329</f>
        <v>-20</v>
      </c>
      <c r="J328" s="39"/>
      <c r="K328" s="38">
        <f t="shared" si="29"/>
        <v>179.5</v>
      </c>
      <c r="L328" s="38">
        <f t="shared" si="29"/>
        <v>179.5</v>
      </c>
      <c r="M328" s="38">
        <f t="shared" si="29"/>
        <v>0</v>
      </c>
    </row>
    <row r="329" spans="1:13" s="24" customFormat="1" ht="25.5">
      <c r="A329" s="11" t="s">
        <v>20</v>
      </c>
      <c r="B329" s="10" t="s">
        <v>18</v>
      </c>
      <c r="C329" s="27" t="s">
        <v>17</v>
      </c>
      <c r="D329" s="26"/>
      <c r="E329" s="36">
        <f t="shared" si="33"/>
        <v>199.5</v>
      </c>
      <c r="F329" s="35">
        <f>F330</f>
        <v>199.5</v>
      </c>
      <c r="G329" s="5"/>
      <c r="H329" s="33">
        <f t="shared" si="28"/>
        <v>-20</v>
      </c>
      <c r="I329" s="34">
        <f>I330</f>
        <v>-20</v>
      </c>
      <c r="J329" s="34"/>
      <c r="K329" s="33">
        <f t="shared" si="29"/>
        <v>179.5</v>
      </c>
      <c r="L329" s="33">
        <f t="shared" si="29"/>
        <v>179.5</v>
      </c>
      <c r="M329" s="33">
        <f t="shared" si="29"/>
        <v>0</v>
      </c>
    </row>
    <row r="330" spans="1:13" s="24" customFormat="1" ht="15">
      <c r="A330" s="11" t="s">
        <v>19</v>
      </c>
      <c r="B330" s="10" t="s">
        <v>18</v>
      </c>
      <c r="C330" s="27" t="s">
        <v>17</v>
      </c>
      <c r="D330" s="26" t="s">
        <v>16</v>
      </c>
      <c r="E330" s="36">
        <f t="shared" si="33"/>
        <v>199.5</v>
      </c>
      <c r="F330" s="35">
        <v>199.5</v>
      </c>
      <c r="G330" s="5"/>
      <c r="H330" s="33">
        <f t="shared" si="28"/>
        <v>-20</v>
      </c>
      <c r="I330" s="34">
        <v>-20</v>
      </c>
      <c r="J330" s="34"/>
      <c r="K330" s="33">
        <f t="shared" si="29"/>
        <v>179.5</v>
      </c>
      <c r="L330" s="33">
        <f t="shared" si="29"/>
        <v>179.5</v>
      </c>
      <c r="M330" s="33">
        <f t="shared" si="29"/>
        <v>0</v>
      </c>
    </row>
    <row r="331" spans="1:13" s="30" customFormat="1" ht="15" hidden="1">
      <c r="A331" s="11" t="s">
        <v>15</v>
      </c>
      <c r="B331" s="28" t="s">
        <v>14</v>
      </c>
      <c r="C331" s="27" t="s">
        <v>13</v>
      </c>
      <c r="D331" s="32"/>
      <c r="E331" s="31">
        <f>E332</f>
        <v>0</v>
      </c>
      <c r="H331" s="17">
        <f t="shared" si="28"/>
        <v>0</v>
      </c>
    </row>
    <row r="332" spans="1:13" s="24" customFormat="1" ht="15" hidden="1">
      <c r="A332" s="29" t="s">
        <v>3</v>
      </c>
      <c r="B332" s="28" t="s">
        <v>14</v>
      </c>
      <c r="C332" s="27" t="s">
        <v>13</v>
      </c>
      <c r="D332" s="26" t="s">
        <v>0</v>
      </c>
      <c r="E332" s="25"/>
      <c r="H332" s="17">
        <f t="shared" si="28"/>
        <v>0</v>
      </c>
    </row>
    <row r="333" spans="1:13" ht="38.25" hidden="1">
      <c r="A333" s="23" t="s">
        <v>12</v>
      </c>
      <c r="B333" s="21" t="s">
        <v>11</v>
      </c>
      <c r="C333" s="21" t="s">
        <v>7</v>
      </c>
      <c r="D333" s="21"/>
      <c r="E333" s="20">
        <f>E334</f>
        <v>0</v>
      </c>
      <c r="H333" s="17">
        <f t="shared" si="28"/>
        <v>0</v>
      </c>
    </row>
    <row r="334" spans="1:13" ht="25.5" hidden="1">
      <c r="A334" s="23" t="s">
        <v>10</v>
      </c>
      <c r="B334" s="21" t="s">
        <v>9</v>
      </c>
      <c r="C334" s="21" t="s">
        <v>7</v>
      </c>
      <c r="D334" s="21"/>
      <c r="E334" s="20">
        <f>E336</f>
        <v>0</v>
      </c>
      <c r="H334" s="17">
        <f t="shared" si="28"/>
        <v>0</v>
      </c>
    </row>
    <row r="335" spans="1:13" ht="25.5" hidden="1">
      <c r="A335" s="22" t="s">
        <v>8</v>
      </c>
      <c r="B335" s="21" t="s">
        <v>2</v>
      </c>
      <c r="C335" s="21" t="s">
        <v>7</v>
      </c>
      <c r="D335" s="21"/>
      <c r="E335" s="20">
        <f>E336</f>
        <v>0</v>
      </c>
      <c r="H335" s="17">
        <f t="shared" si="28"/>
        <v>0</v>
      </c>
    </row>
    <row r="336" spans="1:13" ht="14.25" hidden="1">
      <c r="A336" s="18" t="s">
        <v>6</v>
      </c>
      <c r="B336" s="7" t="s">
        <v>2</v>
      </c>
      <c r="C336" s="7" t="s">
        <v>5</v>
      </c>
      <c r="D336" s="7"/>
      <c r="E336" s="19">
        <f>E337</f>
        <v>0</v>
      </c>
      <c r="H336" s="17">
        <f t="shared" si="28"/>
        <v>0</v>
      </c>
    </row>
    <row r="337" spans="1:13" ht="14.25" hidden="1">
      <c r="A337" s="18" t="s">
        <v>4</v>
      </c>
      <c r="B337" s="7" t="s">
        <v>2</v>
      </c>
      <c r="C337" s="7" t="s">
        <v>1</v>
      </c>
      <c r="D337" s="7"/>
      <c r="E337" s="6">
        <f>E338</f>
        <v>0</v>
      </c>
      <c r="H337" s="17">
        <f t="shared" si="28"/>
        <v>0</v>
      </c>
    </row>
    <row r="338" spans="1:13" ht="14.25" hidden="1">
      <c r="A338" s="16" t="s">
        <v>3</v>
      </c>
      <c r="B338" s="15" t="s">
        <v>2</v>
      </c>
      <c r="C338" s="15" t="s">
        <v>1</v>
      </c>
      <c r="D338" s="15" t="s">
        <v>0</v>
      </c>
      <c r="E338" s="14"/>
      <c r="H338" s="13">
        <f t="shared" si="28"/>
        <v>0</v>
      </c>
    </row>
    <row r="339" spans="1:13" hidden="1">
      <c r="A339" s="12"/>
      <c r="B339" s="7"/>
      <c r="C339" s="7"/>
      <c r="D339" s="7"/>
      <c r="E339" s="6"/>
      <c r="F339" s="5"/>
      <c r="G339" s="5"/>
      <c r="H339" s="5"/>
      <c r="I339" s="5"/>
      <c r="J339" s="5"/>
      <c r="K339" s="5"/>
      <c r="L339" s="5"/>
      <c r="M339" s="5"/>
    </row>
    <row r="340" spans="1:13" hidden="1">
      <c r="A340" s="11"/>
      <c r="B340" s="7"/>
      <c r="C340" s="7"/>
      <c r="D340" s="7"/>
      <c r="E340" s="6"/>
      <c r="F340" s="5"/>
      <c r="G340" s="5"/>
      <c r="H340" s="5"/>
      <c r="I340" s="5"/>
      <c r="J340" s="5"/>
      <c r="K340" s="5"/>
      <c r="L340" s="5"/>
      <c r="M340" s="5"/>
    </row>
    <row r="341" spans="1:13" hidden="1">
      <c r="A341" s="9"/>
      <c r="B341" s="10"/>
      <c r="C341" s="7"/>
      <c r="D341" s="7"/>
      <c r="E341" s="6"/>
      <c r="F341" s="5"/>
      <c r="G341" s="5"/>
      <c r="H341" s="5"/>
      <c r="I341" s="5"/>
      <c r="J341" s="5"/>
      <c r="K341" s="5"/>
      <c r="L341" s="5"/>
      <c r="M341" s="5"/>
    </row>
    <row r="342" spans="1:13" hidden="1">
      <c r="A342" s="9"/>
      <c r="B342" s="7"/>
      <c r="C342" s="7"/>
      <c r="D342" s="7"/>
      <c r="E342" s="6"/>
      <c r="F342" s="5"/>
      <c r="G342" s="5"/>
      <c r="H342" s="5"/>
      <c r="I342" s="5"/>
      <c r="J342" s="5"/>
      <c r="K342" s="5"/>
      <c r="L342" s="5"/>
      <c r="M342" s="5"/>
    </row>
    <row r="343" spans="1:13" hidden="1">
      <c r="A343" s="8"/>
      <c r="B343" s="7"/>
      <c r="C343" s="7"/>
      <c r="D343" s="7"/>
      <c r="E343" s="6"/>
      <c r="F343" s="5"/>
      <c r="G343" s="5"/>
      <c r="H343" s="5"/>
      <c r="I343" s="5"/>
      <c r="J343" s="5"/>
      <c r="K343" s="5"/>
      <c r="L343" s="5"/>
      <c r="M343" s="5"/>
    </row>
    <row r="344" spans="1:13" hidden="1">
      <c r="A344" s="8"/>
      <c r="B344" s="7"/>
      <c r="C344" s="7"/>
      <c r="D344" s="7"/>
      <c r="E344" s="6"/>
      <c r="F344" s="5"/>
      <c r="G344" s="5"/>
      <c r="H344" s="5"/>
      <c r="I344" s="5"/>
      <c r="J344" s="5"/>
      <c r="K344" s="5"/>
      <c r="L344" s="5"/>
      <c r="M344" s="5"/>
    </row>
    <row r="345" spans="1:13" hidden="1">
      <c r="A345" s="8"/>
      <c r="B345" s="7"/>
      <c r="C345" s="7"/>
      <c r="D345" s="7"/>
      <c r="E345" s="6"/>
      <c r="F345" s="5"/>
      <c r="G345" s="5"/>
      <c r="H345" s="5"/>
      <c r="I345" s="5"/>
      <c r="J345" s="5"/>
      <c r="K345" s="5"/>
      <c r="L345" s="5"/>
      <c r="M345" s="5"/>
    </row>
  </sheetData>
  <mergeCells count="12">
    <mergeCell ref="K15:M15"/>
    <mergeCell ref="A6:E6"/>
    <mergeCell ref="A8:M8"/>
    <mergeCell ref="A9:M9"/>
    <mergeCell ref="A10:M10"/>
    <mergeCell ref="A11:M11"/>
    <mergeCell ref="A13:M13"/>
    <mergeCell ref="B15:B16"/>
    <mergeCell ref="C15:C16"/>
    <mergeCell ref="D15:D16"/>
    <mergeCell ref="E15:G15"/>
    <mergeCell ref="H15:J15"/>
  </mergeCells>
  <printOptions horizontalCentered="1"/>
  <pageMargins left="0" right="0" top="0.19685039370078741" bottom="0" header="0.11811023622047245" footer="0"/>
  <pageSetup paperSize="9" scale="80" orientation="landscape" horizontalDpi="120" verticalDpi="7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попр 17.04.2015г </vt:lpstr>
      <vt:lpstr>попр май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2015-05-27T12:05:00Z</cp:lastPrinted>
  <dcterms:created xsi:type="dcterms:W3CDTF">2015-04-16T12:40:26Z</dcterms:created>
  <dcterms:modified xsi:type="dcterms:W3CDTF">2015-05-27T12:07:26Z</dcterms:modified>
</cp:coreProperties>
</file>