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390" windowHeight="8640"/>
  </bookViews>
  <sheets>
    <sheet name="поправки декабрь" sheetId="57" r:id="rId1"/>
  </sheets>
  <externalReferences>
    <externalReference r:id="rId2"/>
    <externalReference r:id="rId3"/>
  </externalReferences>
  <definedNames>
    <definedName name="_xlnm._FilterDatabase" localSheetId="0" hidden="1">'поправки декабрь'!$B$17:$E$56</definedName>
    <definedName name="_xlnm.Print_Titles" localSheetId="0">'поправки декабрь'!#REF!</definedName>
  </definedNames>
  <calcPr calcId="125725"/>
</workbook>
</file>

<file path=xl/calcChain.xml><?xml version="1.0" encoding="utf-8"?>
<calcChain xmlns="http://schemas.openxmlformats.org/spreadsheetml/2006/main">
  <c r="F21" i="57"/>
  <c r="F19"/>
  <c r="F18"/>
  <c r="F36"/>
  <c r="F32"/>
  <c r="F63"/>
  <c r="F52"/>
  <c r="F45"/>
  <c r="F44"/>
  <c r="F42"/>
  <c r="F37"/>
  <c r="F35"/>
  <c r="F31"/>
  <c r="F30"/>
  <c r="F28"/>
  <c r="F27"/>
  <c r="F26"/>
  <c r="F23"/>
  <c r="F20"/>
  <c r="F39"/>
  <c r="F48" l="1"/>
  <c r="G64" l="1"/>
  <c r="G62"/>
  <c r="E62"/>
  <c r="E61"/>
  <c r="G60"/>
  <c r="G59"/>
  <c r="G58"/>
  <c r="G57"/>
  <c r="G56"/>
  <c r="G55"/>
  <c r="G54"/>
  <c r="G53"/>
  <c r="G52"/>
  <c r="F51"/>
  <c r="E51"/>
  <c r="G50"/>
  <c r="E46"/>
  <c r="E43"/>
  <c r="G41"/>
  <c r="G39"/>
  <c r="E38"/>
  <c r="G37"/>
  <c r="G36"/>
  <c r="G35"/>
  <c r="G34"/>
  <c r="F33"/>
  <c r="E33"/>
  <c r="G32"/>
  <c r="E29"/>
  <c r="G28"/>
  <c r="E27"/>
  <c r="G27" s="1"/>
  <c r="G26"/>
  <c r="F25"/>
  <c r="E25"/>
  <c r="G22"/>
  <c r="G19"/>
  <c r="E17"/>
  <c r="G51" l="1"/>
  <c r="G25"/>
  <c r="E16"/>
  <c r="G33"/>
  <c r="G23" l="1"/>
  <c r="G47"/>
  <c r="G30" l="1"/>
  <c r="G42" l="1"/>
  <c r="G45" l="1"/>
  <c r="G18" l="1"/>
  <c r="G48"/>
  <c r="G63"/>
  <c r="F61"/>
  <c r="G61" s="1"/>
  <c r="G21"/>
  <c r="G20"/>
  <c r="G31" l="1"/>
  <c r="F29"/>
  <c r="G29" s="1"/>
  <c r="F43" l="1"/>
  <c r="G44"/>
  <c r="G43" l="1"/>
  <c r="F49" l="1"/>
  <c r="F46" l="1"/>
  <c r="G46" s="1"/>
  <c r="G49"/>
  <c r="F24" l="1"/>
  <c r="F17" l="1"/>
  <c r="G24"/>
  <c r="G17" s="1"/>
  <c r="F40" l="1"/>
  <c r="G40" l="1"/>
  <c r="F38"/>
  <c r="G38" l="1"/>
  <c r="G16" s="1"/>
  <c r="F16"/>
</calcChain>
</file>

<file path=xl/sharedStrings.xml><?xml version="1.0" encoding="utf-8"?>
<sst xmlns="http://schemas.openxmlformats.org/spreadsheetml/2006/main" count="153" uniqueCount="103">
  <si>
    <t>тыс. руб.</t>
  </si>
  <si>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</si>
  <si>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</si>
  <si>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</si>
  <si>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</si>
  <si>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</si>
  <si>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</si>
  <si>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</si>
  <si>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</si>
  <si>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</si>
  <si>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</si>
  <si>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</si>
  <si>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</si>
  <si>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</si>
  <si>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</si>
  <si>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</si>
  <si>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</si>
  <si>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</si>
  <si>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</si>
  <si>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</si>
  <si>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</si>
  <si>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 xml:space="preserve">                                                                                                                                                         Совета народных депутатов </t>
  </si>
  <si>
    <t>Иные дотации</t>
  </si>
  <si>
    <t>Прочие межбюджетные трансферты бюджетам субъектов Российской Федерации и муниципальных образований общего характера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</si>
  <si>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</si>
  <si>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</si>
  <si>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</si>
  <si>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Дотации на вырвнивание бюджетной обеспеченности субъектам Российской Федерации и муниципальных образований</t>
  </si>
  <si>
    <t>Мобилизация и вневойсковая подготовка</t>
  </si>
  <si>
    <t xml:space="preserve">                                                                                                                       к решению Троснянского районного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</si>
  <si>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</si>
  <si>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</si>
  <si>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</si>
  <si>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</si>
  <si>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</si>
  <si>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</si>
  <si>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</si>
  <si>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</si>
  <si>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</si>
  <si>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</si>
  <si>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</si>
  <si>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</si>
  <si>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</si>
  <si>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</si>
  <si>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</si>
  <si>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</si>
  <si>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</si>
  <si>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</si>
  <si>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</si>
  <si>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</si>
  <si>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</si>
  <si>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</si>
  <si>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</si>
  <si>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</si>
  <si>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</si>
  <si>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</si>
  <si>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</si>
  <si>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</si>
  <si>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</si>
  <si>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</si>
  <si>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</si>
  <si>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</si>
  <si>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1403</t>
  </si>
  <si>
    <t>0500</t>
  </si>
  <si>
    <t>0200</t>
  </si>
  <si>
    <t>0203</t>
  </si>
  <si>
    <t>Иные межбюджетные трансферты</t>
  </si>
  <si>
    <t xml:space="preserve">Прочие межбюджетные трансферты общего характера бюджетам субъектов Российской Федерации и муниципальных образований 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</si>
  <si>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</si>
  <si>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Поправки</t>
  </si>
  <si>
    <t>0107</t>
  </si>
  <si>
    <t>Обесспечение проведения выборов и референдумов</t>
  </si>
  <si>
    <t>Благоустройство</t>
  </si>
  <si>
    <t>0503</t>
  </si>
  <si>
    <t>Жилищное хозяйство</t>
  </si>
  <si>
    <t xml:space="preserve">                                                                                                                                                 Приложение 3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</si>
  <si>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</si>
  <si>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</si>
  <si>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66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</si>
  <si>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</si>
  <si>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</si>
  <si>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</si>
  <si>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</si>
  <si>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</si>
  <si>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</si>
  <si>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</si>
  <si>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ЖИЛИЩНО_КОММУНАЛЬНОЕ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</si>
  <si>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</si>
  <si>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</si>
  <si>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</si>
  <si>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</si>
  <si>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</si>
  <si>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</si>
  <si>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>Наименвоание</t>
  </si>
  <si>
    <t>Утвержденные ассигнования на 2015 год</t>
  </si>
  <si>
    <t>Уточненный план 2015 года</t>
  </si>
  <si>
    <t xml:space="preserve">Распределение расходов бюджета Троснянского муниципального района на 2015 год по разделам и подразделам функциональной классификации расходов </t>
  </si>
  <si>
    <t xml:space="preserve">                                                                                                                           № 402 от  29 декабря   2015 года</t>
  </si>
  <si>
    <t xml:space="preserve"> к решению Троснянского районного Совета</t>
  </si>
  <si>
    <t>народных депутатов  №328 от 29.12.2014 года</t>
  </si>
  <si>
    <t xml:space="preserve"> « О бюджете Троснянского  муниципального района</t>
  </si>
  <si>
    <t xml:space="preserve">                   на 2015 год и на плановый период 2016-2017 г.</t>
  </si>
  <si>
    <t>« Приложение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</si>
</sst>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0" applyFont="1"/>
    <xf numFmtId="0" fontId="2" fillId="0" borderId="0" xfId="0" applyFont="1"/>
    <xf numFmtId="164" fontId="2" fillId="0" borderId="0" xfId="0" applyNumberFormat="1" applyFont="1"/>
    <xf numFmtId="165" fontId="3" fillId="0" borderId="0" xfId="0" applyNumberFormat="1" applyFont="1"/>
    <xf numFmtId="0" fontId="2" fillId="2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1" applyFont="1" applyFill="1" applyBorder="1" applyAlignment="1" applyProtection="1">
      <alignment wrapText="1"/>
      <protection hidden="1"/>
    </xf>
    <xf numFmtId="49" fontId="2" fillId="0" borderId="3" xfId="1" applyNumberFormat="1" applyFont="1" applyFill="1" applyBorder="1" applyAlignment="1" applyProtection="1">
      <alignment horizontal="center" wrapText="1"/>
      <protection hidden="1"/>
    </xf>
    <xf numFmtId="49" fontId="2" fillId="0" borderId="4" xfId="0" applyNumberFormat="1" applyFont="1" applyBorder="1" applyAlignment="1">
      <alignment horizontal="center"/>
    </xf>
    <xf numFmtId="0" fontId="3" fillId="0" borderId="2" xfId="1" applyFont="1" applyFill="1" applyBorder="1" applyAlignment="1" applyProtection="1">
      <alignment horizontal="justify" wrapText="1"/>
      <protection hidden="1"/>
    </xf>
    <xf numFmtId="49" fontId="3" fillId="0" borderId="3" xfId="1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Border="1" applyAlignment="1">
      <alignment horizontal="center"/>
    </xf>
    <xf numFmtId="49" fontId="3" fillId="0" borderId="5" xfId="1" applyNumberFormat="1" applyFont="1" applyFill="1" applyBorder="1" applyAlignment="1" applyProtection="1">
      <alignment horizont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Font="1" applyBorder="1"/>
    <xf numFmtId="49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Font="1" applyFill="1" applyBorder="1" applyAlignment="1" applyProtection="1">
      <alignment wrapText="1"/>
      <protection hidden="1"/>
    </xf>
    <xf numFmtId="49" fontId="2" fillId="0" borderId="4" xfId="1" applyNumberFormat="1" applyFont="1" applyFill="1" applyBorder="1" applyAlignment="1" applyProtection="1">
      <alignment horizontal="center" wrapText="1"/>
      <protection hidden="1"/>
    </xf>
    <xf numFmtId="49" fontId="2" fillId="0" borderId="6" xfId="1" applyNumberFormat="1" applyFont="1" applyFill="1" applyBorder="1" applyAlignment="1" applyProtection="1">
      <alignment horizontal="center" wrapText="1"/>
      <protection hidden="1"/>
    </xf>
    <xf numFmtId="49" fontId="2" fillId="0" borderId="7" xfId="1" applyNumberFormat="1" applyFont="1" applyFill="1" applyBorder="1" applyAlignment="1" applyProtection="1">
      <alignment horizontal="center" wrapText="1"/>
      <protection hidden="1"/>
    </xf>
    <xf numFmtId="0" fontId="3" fillId="0" borderId="8" xfId="1" applyFont="1" applyFill="1" applyBorder="1" applyAlignment="1" applyProtection="1">
      <alignment wrapText="1"/>
      <protection hidden="1"/>
    </xf>
    <xf numFmtId="49" fontId="3" fillId="0" borderId="9" xfId="1" applyNumberFormat="1" applyFont="1" applyFill="1" applyBorder="1" applyAlignment="1" applyProtection="1">
      <alignment horizontal="center" wrapText="1"/>
      <protection hidden="1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164" fontId="3" fillId="0" borderId="0" xfId="0" applyNumberFormat="1" applyFont="1"/>
    <xf numFmtId="49" fontId="3" fillId="0" borderId="10" xfId="1" applyNumberFormat="1" applyFont="1" applyFill="1" applyBorder="1" applyAlignment="1" applyProtection="1">
      <alignment horizontal="center" wrapText="1"/>
      <protection hidden="1"/>
    </xf>
    <xf numFmtId="0" fontId="3" fillId="0" borderId="10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5" xfId="0" applyNumberFormat="1" applyFont="1" applyBorder="1"/>
    <xf numFmtId="165" fontId="3" fillId="0" borderId="5" xfId="0" applyNumberFormat="1" applyFont="1" applyBorder="1"/>
    <xf numFmtId="0" fontId="3" fillId="0" borderId="5" xfId="0" applyFont="1" applyBorder="1"/>
    <xf numFmtId="164" fontId="3" fillId="0" borderId="5" xfId="0" applyNumberFormat="1" applyFont="1" applyBorder="1"/>
    <xf numFmtId="165" fontId="3" fillId="0" borderId="5" xfId="0" applyNumberFormat="1" applyFont="1" applyBorder="1" applyAlignment="1">
      <alignment horizontal="right"/>
    </xf>
    <xf numFmtId="165" fontId="4" fillId="0" borderId="5" xfId="0" applyNumberFormat="1" applyFont="1" applyBorder="1"/>
    <xf numFmtId="0" fontId="2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horizontal="right" vertical="top" wrapText="1"/>
    </xf>
    <xf numFmtId="2" fontId="2" fillId="4" borderId="0" xfId="0" applyNumberFormat="1" applyFont="1" applyFill="1"/>
    <xf numFmtId="2" fontId="3" fillId="4" borderId="0" xfId="0" applyNumberFormat="1" applyFont="1" applyFill="1"/>
    <xf numFmtId="0" fontId="2" fillId="4" borderId="0" xfId="0" applyFont="1" applyFill="1"/>
    <xf numFmtId="0" fontId="3" fillId="4" borderId="0" xfId="0" applyFont="1" applyFill="1"/>
    <xf numFmtId="0" fontId="0" fillId="4" borderId="0" xfId="0" applyFill="1"/>
    <xf numFmtId="2" fontId="0" fillId="4" borderId="0" xfId="0" applyNumberFormat="1" applyFill="1"/>
    <xf numFmtId="164" fontId="3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top" wrapText="1"/>
    </xf>
    <xf numFmtId="0" fontId="0" fillId="0" borderId="2" xfId="0" applyBorder="1"/>
    <xf numFmtId="164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165" fontId="3" fillId="0" borderId="5" xfId="0" applyNumberFormat="1" applyFont="1" applyBorder="1" applyAlignment="1"/>
    <xf numFmtId="0" fontId="2" fillId="0" borderId="2" xfId="0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0" fontId="3" fillId="0" borderId="5" xfId="0" applyFont="1" applyBorder="1" applyAlignment="1"/>
    <xf numFmtId="164" fontId="2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0" fontId="4" fillId="0" borderId="5" xfId="0" applyFont="1" applyBorder="1" applyAlignment="1"/>
    <xf numFmtId="165" fontId="3" fillId="0" borderId="2" xfId="0" applyNumberFormat="1" applyFont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9" fontId="3" fillId="0" borderId="11" xfId="1" applyNumberFormat="1" applyFont="1" applyFill="1" applyBorder="1" applyAlignment="1" applyProtection="1">
      <alignment horizontal="center" wrapText="1"/>
      <protection hidden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right" wrapText="1"/>
    </xf>
    <xf numFmtId="2" fontId="3" fillId="0" borderId="0" xfId="0" applyNumberFormat="1" applyFont="1"/>
    <xf numFmtId="0" fontId="3" fillId="0" borderId="1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Normal_для Игоря копия с внесенными уведомлениями напрямую без экономической классификаци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%202015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март2015 год "/>
      <sheetName val="исп за 1 кв 2015 г"/>
      <sheetName val="попр 17.04."/>
      <sheetName val="попр 6.08"/>
      <sheetName val="исполн за 1 полуг 2015 года"/>
      <sheetName val="попр 27.10"/>
      <sheetName val="исп за  мес"/>
      <sheetName val="исполнено за 9 мес"/>
      <sheetName val="попр декабрь"/>
      <sheetName val="попр декабрь (2)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H23">
            <v>46</v>
          </cell>
        </row>
      </sheetData>
      <sheetData sheetId="6" refreshError="1"/>
      <sheetData sheetId="7">
        <row r="23">
          <cell r="G23">
            <v>871.2</v>
          </cell>
        </row>
      </sheetData>
      <sheetData sheetId="8">
        <row r="29">
          <cell r="H29">
            <v>103.69999999999999</v>
          </cell>
        </row>
      </sheetData>
      <sheetData sheetId="9">
        <row r="23">
          <cell r="H23">
            <v>6.2</v>
          </cell>
        </row>
        <row r="30">
          <cell r="H30">
            <v>-19.700000000000003</v>
          </cell>
        </row>
        <row r="43">
          <cell r="H43">
            <v>-12.6</v>
          </cell>
        </row>
        <row r="65">
          <cell r="H65">
            <v>0.79999999999999993</v>
          </cell>
        </row>
        <row r="86">
          <cell r="H86">
            <v>-10</v>
          </cell>
        </row>
        <row r="92">
          <cell r="H92">
            <v>-580.4</v>
          </cell>
        </row>
        <row r="194">
          <cell r="H194">
            <v>56.8</v>
          </cell>
        </row>
        <row r="201">
          <cell r="H201">
            <v>-38.5</v>
          </cell>
        </row>
        <row r="215">
          <cell r="H215">
            <v>-2</v>
          </cell>
        </row>
        <row r="221">
          <cell r="H221">
            <v>1102.2</v>
          </cell>
        </row>
        <row r="247">
          <cell r="H247">
            <v>7.2000000000000028</v>
          </cell>
        </row>
        <row r="268">
          <cell r="H268">
            <v>-126</v>
          </cell>
        </row>
        <row r="274">
          <cell r="H274">
            <v>-58.9</v>
          </cell>
        </row>
        <row r="318">
          <cell r="H318">
            <v>-257</v>
          </cell>
        </row>
        <row r="355">
          <cell r="H355">
            <v>-386.5</v>
          </cell>
        </row>
        <row r="386">
          <cell r="H386">
            <v>300.89999999999998</v>
          </cell>
        </row>
        <row r="559">
          <cell r="H559">
            <v>-13.1</v>
          </cell>
        </row>
        <row r="577">
          <cell r="H577">
            <v>-67.2</v>
          </cell>
        </row>
        <row r="636">
          <cell r="H636">
            <v>-4.3</v>
          </cell>
        </row>
        <row r="659">
          <cell r="H659">
            <v>-57.8</v>
          </cell>
        </row>
        <row r="711">
          <cell r="H711">
            <v>-2358.1999999999998</v>
          </cell>
        </row>
        <row r="782">
          <cell r="H782">
            <v>-9.9</v>
          </cell>
        </row>
        <row r="870">
          <cell r="H870">
            <v>-122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15 год 1 чт"/>
      <sheetName val="2015 год 2 чт "/>
      <sheetName val="2016-2017 год 1 чт"/>
      <sheetName val="2016-2017 год 2 чт"/>
      <sheetName val="поправки март2015 год "/>
    </sheetNames>
    <sheetDataSet>
      <sheetData sheetId="0"/>
      <sheetData sheetId="1"/>
      <sheetData sheetId="2"/>
      <sheetData sheetId="3"/>
      <sheetData sheetId="4">
        <row r="17">
          <cell r="G17">
            <v>163357.90000000002</v>
          </cell>
        </row>
        <row r="637">
          <cell r="G637">
            <v>2537.8000000000002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72"/>
  <sheetViews>
    <sheetView showZeros="0" tabSelected="1" workbookViewId="0">
      <selection activeCell="B15" sqref="B15"/>
    </sheetView>
  </sheetViews>
  <sheetFormatPr defaultRowHeight="12.75"/>
  <cols>
    <col min="1" max="1" width="1.5703125" customWidth="1"/>
    <col min="2" max="2" width="57.85546875" customWidth="1"/>
    <col min="3" max="3" width="7" customWidth="1"/>
    <col min="4" max="4" width="6.7109375" customWidth="1"/>
    <col min="5" max="5" width="12.28515625" customWidth="1"/>
    <col min="6" max="6" width="9.140625" customWidth="1"/>
    <col min="7" max="7" width="11.7109375" customWidth="1"/>
    <col min="8" max="8" width="0.42578125" customWidth="1"/>
  </cols>
  <sheetData>
    <row r="1" spans="2:11" s="1" customFormat="1">
      <c r="B1" s="77" t="s">
        <v>75</v>
      </c>
      <c r="C1" s="77"/>
      <c r="D1" s="77"/>
      <c r="E1" s="77"/>
      <c r="F1" s="77"/>
      <c r="G1" s="77"/>
    </row>
    <row r="2" spans="2:11" s="1" customFormat="1">
      <c r="B2" s="77" t="s">
        <v>29</v>
      </c>
      <c r="C2" s="77"/>
      <c r="D2" s="77"/>
      <c r="E2" s="77"/>
      <c r="F2" s="77"/>
      <c r="G2" s="77"/>
    </row>
    <row r="3" spans="2:11" s="1" customFormat="1">
      <c r="B3" s="77" t="s">
        <v>21</v>
      </c>
      <c r="C3" s="77"/>
      <c r="D3" s="77"/>
      <c r="E3" s="77"/>
      <c r="F3" s="77"/>
      <c r="G3" s="77"/>
    </row>
    <row r="4" spans="2:11" s="1" customFormat="1">
      <c r="B4" s="78" t="s">
        <v>97</v>
      </c>
      <c r="C4" s="78"/>
      <c r="D4" s="78"/>
      <c r="E4" s="78"/>
      <c r="F4" s="78"/>
      <c r="G4" s="78"/>
    </row>
    <row r="5" spans="2:11" s="1" customFormat="1" ht="12.75" hidden="1" customHeight="1">
      <c r="C5" s="6"/>
      <c r="D5" s="6"/>
      <c r="E5" s="6"/>
    </row>
    <row r="6" spans="2:11" s="1" customFormat="1" ht="12.75" customHeight="1">
      <c r="B6" s="79"/>
      <c r="C6" s="80"/>
      <c r="D6" s="80"/>
      <c r="E6" s="80"/>
      <c r="F6" s="79"/>
      <c r="G6" s="81" t="s">
        <v>102</v>
      </c>
    </row>
    <row r="7" spans="2:11" s="1" customFormat="1" ht="12.75" customHeight="1">
      <c r="B7" s="79"/>
      <c r="C7" s="80"/>
      <c r="D7" s="80"/>
      <c r="E7" s="80"/>
      <c r="F7" s="79"/>
      <c r="G7" s="81" t="s">
        <v>98</v>
      </c>
    </row>
    <row r="8" spans="2:11" s="1" customFormat="1" ht="12.75" customHeight="1">
      <c r="B8" s="79"/>
      <c r="C8" s="80"/>
      <c r="D8" s="80"/>
      <c r="E8" s="80"/>
      <c r="F8" s="79"/>
      <c r="G8" s="81" t="s">
        <v>99</v>
      </c>
    </row>
    <row r="9" spans="2:11" s="1" customFormat="1" ht="12.75" customHeight="1">
      <c r="B9" s="79"/>
      <c r="C9" s="80"/>
      <c r="D9" s="80"/>
      <c r="E9" s="80"/>
      <c r="F9" s="79"/>
      <c r="G9" s="81" t="s">
        <v>100</v>
      </c>
    </row>
    <row r="10" spans="2:11" s="1" customFormat="1" ht="12.75" customHeight="1">
      <c r="B10" s="79"/>
      <c r="C10" s="79" t="s">
        <v>101</v>
      </c>
      <c r="D10" s="79"/>
      <c r="E10" s="79"/>
      <c r="F10" s="79"/>
      <c r="G10" s="79"/>
    </row>
    <row r="11" spans="2:11" s="1" customFormat="1" ht="12.75" customHeight="1">
      <c r="C11" s="6"/>
      <c r="D11" s="6"/>
      <c r="E11" s="6"/>
    </row>
    <row r="12" spans="2:11" s="1" customFormat="1" ht="31.5" customHeight="1">
      <c r="B12" s="76" t="s">
        <v>96</v>
      </c>
      <c r="C12" s="76"/>
      <c r="D12" s="76"/>
      <c r="E12" s="76"/>
      <c r="F12" s="76"/>
      <c r="G12" s="76"/>
    </row>
    <row r="13" spans="2:11" s="1" customFormat="1" ht="12.75" customHeight="1"/>
    <row r="14" spans="2:11" s="1" customFormat="1" ht="13.5" customHeight="1">
      <c r="B14" s="75" t="s">
        <v>0</v>
      </c>
      <c r="C14" s="75"/>
      <c r="D14" s="75"/>
      <c r="E14" s="75"/>
      <c r="F14" s="75"/>
      <c r="G14" s="75"/>
    </row>
    <row r="15" spans="2:11" s="1" customFormat="1" ht="58.5" customHeight="1">
      <c r="B15" s="72" t="s">
        <v>93</v>
      </c>
      <c r="C15" s="72" t="s">
        <v>1</v>
      </c>
      <c r="D15" s="72" t="s">
        <v>2</v>
      </c>
      <c r="E15" s="72" t="s">
        <v>94</v>
      </c>
      <c r="F15" s="72" t="s">
        <v>69</v>
      </c>
      <c r="G15" s="72" t="s">
        <v>95</v>
      </c>
      <c r="K15" s="74"/>
    </row>
    <row r="16" spans="2:11" s="1" customFormat="1" ht="20.25" customHeight="1">
      <c r="B16" s="7" t="s">
        <v>56</v>
      </c>
      <c r="C16" s="8"/>
      <c r="D16" s="9"/>
      <c r="E16" s="73">
        <f>E17+E25+E27+E29+E33+E38+E43+E46+E51+E61</f>
        <v>188053.69999999998</v>
      </c>
      <c r="F16" s="73">
        <f>F17+F25+F27+F29+F33+F38+F43+F46+F51+F61</f>
        <v>-2650</v>
      </c>
      <c r="G16" s="73">
        <f t="shared" ref="G16" si="0">G17+G25+G27+G29+G33+G38+G43+G46+G51+G61</f>
        <v>185403.69999999998</v>
      </c>
      <c r="H16" s="4"/>
      <c r="I16" s="32"/>
    </row>
    <row r="17" spans="2:10" s="2" customFormat="1" ht="18" customHeight="1">
      <c r="B17" s="11" t="s">
        <v>83</v>
      </c>
      <c r="C17" s="12" t="s">
        <v>30</v>
      </c>
      <c r="D17" s="13" t="s">
        <v>30</v>
      </c>
      <c r="E17" s="59">
        <f>E18+E19+E20+E21+E23+E24</f>
        <v>19890.5</v>
      </c>
      <c r="F17" s="59">
        <f>F18+F19+F20+F21+F23+F24</f>
        <v>-615.69999999999993</v>
      </c>
      <c r="G17" s="59">
        <f>G18+G19+G20+G21+G23+G24</f>
        <v>19274.8</v>
      </c>
      <c r="H17" s="3"/>
    </row>
    <row r="18" spans="2:10" s="2" customFormat="1" ht="31.5" customHeight="1">
      <c r="B18" s="14" t="s">
        <v>16</v>
      </c>
      <c r="C18" s="15" t="s">
        <v>30</v>
      </c>
      <c r="D18" s="16" t="s">
        <v>31</v>
      </c>
      <c r="E18" s="57">
        <v>1020.9</v>
      </c>
      <c r="F18" s="58">
        <f>'[1]попр декабрь (2)'!$H$23</f>
        <v>6.2</v>
      </c>
      <c r="G18" s="56">
        <f t="shared" ref="G18:G64" si="1">E18+F18</f>
        <v>1027.0999999999999</v>
      </c>
      <c r="H18" s="47"/>
      <c r="J18" s="3"/>
    </row>
    <row r="19" spans="2:10" s="2" customFormat="1" ht="45" customHeight="1">
      <c r="B19" s="14" t="s">
        <v>17</v>
      </c>
      <c r="C19" s="15" t="s">
        <v>30</v>
      </c>
      <c r="D19" s="16" t="s">
        <v>32</v>
      </c>
      <c r="E19" s="57">
        <v>379.3</v>
      </c>
      <c r="F19" s="58">
        <f>'[1]попр декабрь (2)'!$H$30</f>
        <v>-19.700000000000003</v>
      </c>
      <c r="G19" s="56">
        <f t="shared" si="1"/>
        <v>359.6</v>
      </c>
      <c r="H19" s="47"/>
    </row>
    <row r="20" spans="2:10" s="1" customFormat="1" ht="40.5" customHeight="1">
      <c r="B20" s="14" t="s">
        <v>18</v>
      </c>
      <c r="C20" s="17" t="s">
        <v>30</v>
      </c>
      <c r="D20" s="18" t="s">
        <v>34</v>
      </c>
      <c r="E20" s="57">
        <v>10214.799999999999</v>
      </c>
      <c r="F20" s="58">
        <f>'[1]попр декабрь (2)'!$H$43</f>
        <v>-12.6</v>
      </c>
      <c r="G20" s="56">
        <f t="shared" si="1"/>
        <v>10202.199999999999</v>
      </c>
      <c r="H20" s="48"/>
    </row>
    <row r="21" spans="2:10" s="1" customFormat="1" ht="24" customHeight="1">
      <c r="B21" s="14" t="s">
        <v>19</v>
      </c>
      <c r="C21" s="17" t="s">
        <v>30</v>
      </c>
      <c r="D21" s="18" t="s">
        <v>33</v>
      </c>
      <c r="E21" s="57">
        <v>3381.3</v>
      </c>
      <c r="F21" s="58">
        <f>'[1]попр декабрь (2)'!$H$65</f>
        <v>0.79999999999999993</v>
      </c>
      <c r="G21" s="56">
        <f t="shared" si="1"/>
        <v>3382.1000000000004</v>
      </c>
      <c r="H21" s="48"/>
    </row>
    <row r="22" spans="2:10" s="1" customFormat="1" ht="18" hidden="1" customHeight="1">
      <c r="B22" s="14" t="s">
        <v>71</v>
      </c>
      <c r="C22" s="17" t="s">
        <v>30</v>
      </c>
      <c r="D22" s="18" t="s">
        <v>70</v>
      </c>
      <c r="E22" s="57"/>
      <c r="F22" s="61"/>
      <c r="G22" s="56">
        <f t="shared" si="1"/>
        <v>0</v>
      </c>
      <c r="H22" s="48"/>
    </row>
    <row r="23" spans="2:10" s="1" customFormat="1" ht="13.5" customHeight="1">
      <c r="B23" s="14" t="s">
        <v>3</v>
      </c>
      <c r="C23" s="17" t="s">
        <v>30</v>
      </c>
      <c r="D23" s="18" t="s">
        <v>35</v>
      </c>
      <c r="E23" s="63">
        <v>10</v>
      </c>
      <c r="F23" s="58">
        <f>'[1]попр декабрь (2)'!$H$86</f>
        <v>-10</v>
      </c>
      <c r="G23" s="56">
        <f t="shared" si="1"/>
        <v>0</v>
      </c>
      <c r="H23" s="48"/>
    </row>
    <row r="24" spans="2:10" s="1" customFormat="1">
      <c r="B24" s="14" t="s">
        <v>76</v>
      </c>
      <c r="C24" s="15" t="s">
        <v>30</v>
      </c>
      <c r="D24" s="20" t="s">
        <v>36</v>
      </c>
      <c r="E24" s="57">
        <v>4884.2</v>
      </c>
      <c r="F24" s="38">
        <f>'[1]попр декабрь (2)'!$H$92</f>
        <v>-580.4</v>
      </c>
      <c r="G24" s="56">
        <f t="shared" si="1"/>
        <v>4303.8</v>
      </c>
      <c r="H24" s="48"/>
    </row>
    <row r="25" spans="2:10" s="2" customFormat="1">
      <c r="B25" s="11" t="s">
        <v>84</v>
      </c>
      <c r="C25" s="12" t="s">
        <v>64</v>
      </c>
      <c r="D25" s="22" t="s">
        <v>64</v>
      </c>
      <c r="E25" s="43">
        <f>E26</f>
        <v>511.5</v>
      </c>
      <c r="F25" s="43">
        <f>F26</f>
        <v>56.8</v>
      </c>
      <c r="G25" s="10">
        <f t="shared" si="1"/>
        <v>568.29999999999995</v>
      </c>
      <c r="H25" s="49"/>
    </row>
    <row r="26" spans="2:10" s="1" customFormat="1">
      <c r="B26" s="21" t="s">
        <v>28</v>
      </c>
      <c r="C26" s="15" t="s">
        <v>64</v>
      </c>
      <c r="D26" s="20" t="s">
        <v>65</v>
      </c>
      <c r="E26" s="44">
        <v>511.5</v>
      </c>
      <c r="F26" s="39">
        <f>'[1]попр декабрь (2)'!$H$194</f>
        <v>56.8</v>
      </c>
      <c r="G26" s="53">
        <f t="shared" si="1"/>
        <v>568.29999999999995</v>
      </c>
      <c r="H26" s="48"/>
    </row>
    <row r="27" spans="2:10" s="1" customFormat="1" ht="25.5">
      <c r="B27" s="68" t="s">
        <v>79</v>
      </c>
      <c r="C27" s="70" t="s">
        <v>81</v>
      </c>
      <c r="D27" s="22" t="s">
        <v>81</v>
      </c>
      <c r="E27" s="60">
        <f>E28</f>
        <v>813</v>
      </c>
      <c r="F27" s="60">
        <f>F28</f>
        <v>-38.5</v>
      </c>
      <c r="G27" s="62">
        <f t="shared" si="1"/>
        <v>774.5</v>
      </c>
      <c r="H27" s="48"/>
    </row>
    <row r="28" spans="2:10" s="1" customFormat="1" ht="25.5">
      <c r="B28" s="69" t="s">
        <v>80</v>
      </c>
      <c r="C28" s="71" t="s">
        <v>81</v>
      </c>
      <c r="D28" s="20" t="s">
        <v>82</v>
      </c>
      <c r="E28" s="63">
        <v>813</v>
      </c>
      <c r="F28" s="38">
        <f>'[1]попр декабрь (2)'!$H$201</f>
        <v>-38.5</v>
      </c>
      <c r="G28" s="56">
        <f t="shared" si="1"/>
        <v>774.5</v>
      </c>
      <c r="H28" s="48"/>
    </row>
    <row r="29" spans="2:10" s="1" customFormat="1">
      <c r="B29" s="11" t="s">
        <v>85</v>
      </c>
      <c r="C29" s="12" t="s">
        <v>37</v>
      </c>
      <c r="D29" s="13" t="s">
        <v>37</v>
      </c>
      <c r="E29" s="54">
        <f>E30+E31+E32</f>
        <v>9937</v>
      </c>
      <c r="F29" s="54">
        <f>F30+F31+F32</f>
        <v>1107.4000000000001</v>
      </c>
      <c r="G29" s="10">
        <f t="shared" si="1"/>
        <v>11044.4</v>
      </c>
      <c r="H29" s="50"/>
    </row>
    <row r="30" spans="2:10" s="1" customFormat="1" ht="13.5" customHeight="1">
      <c r="B30" s="21" t="s">
        <v>13</v>
      </c>
      <c r="C30" s="17" t="s">
        <v>37</v>
      </c>
      <c r="D30" s="18" t="s">
        <v>38</v>
      </c>
      <c r="E30" s="44">
        <v>1093</v>
      </c>
      <c r="F30" s="38">
        <f>'[1]попр декабрь (2)'!$H$215</f>
        <v>-2</v>
      </c>
      <c r="G30" s="53">
        <f t="shared" si="1"/>
        <v>1091</v>
      </c>
      <c r="H30" s="48"/>
    </row>
    <row r="31" spans="2:10" s="1" customFormat="1" ht="12" customHeight="1">
      <c r="B31" s="21" t="s">
        <v>24</v>
      </c>
      <c r="C31" s="15" t="s">
        <v>37</v>
      </c>
      <c r="D31" s="20" t="s">
        <v>39</v>
      </c>
      <c r="E31" s="57">
        <v>8535</v>
      </c>
      <c r="F31" s="58">
        <f>'[1]попр декабрь (2)'!$H$221</f>
        <v>1102.2</v>
      </c>
      <c r="G31" s="56">
        <f t="shared" si="1"/>
        <v>9637.2000000000007</v>
      </c>
      <c r="H31" s="48"/>
    </row>
    <row r="32" spans="2:10" s="1" customFormat="1" ht="14.25" customHeight="1">
      <c r="B32" s="21" t="s">
        <v>4</v>
      </c>
      <c r="C32" s="15" t="s">
        <v>37</v>
      </c>
      <c r="D32" s="20" t="s">
        <v>40</v>
      </c>
      <c r="E32" s="63">
        <v>309</v>
      </c>
      <c r="F32" s="38">
        <f>'[1]попр декабрь (2)'!$H$247</f>
        <v>7.2000000000000028</v>
      </c>
      <c r="G32" s="53">
        <f t="shared" si="1"/>
        <v>316.2</v>
      </c>
      <c r="H32" s="48"/>
    </row>
    <row r="33" spans="2:9" s="1" customFormat="1">
      <c r="B33" s="11" t="s">
        <v>86</v>
      </c>
      <c r="C33" s="12" t="s">
        <v>63</v>
      </c>
      <c r="D33" s="22" t="s">
        <v>63</v>
      </c>
      <c r="E33" s="43">
        <f>E35+E36+E37</f>
        <v>4840.1000000000004</v>
      </c>
      <c r="F33" s="54">
        <f>F35+F36+F37</f>
        <v>-441.9</v>
      </c>
      <c r="G33" s="10">
        <f t="shared" si="1"/>
        <v>4398.2000000000007</v>
      </c>
      <c r="H33" s="50"/>
    </row>
    <row r="34" spans="2:9" s="1" customFormat="1" ht="12.75" hidden="1" customHeight="1">
      <c r="B34" s="21" t="s">
        <v>9</v>
      </c>
      <c r="C34" s="17" t="s">
        <v>63</v>
      </c>
      <c r="D34" s="18" t="s">
        <v>57</v>
      </c>
      <c r="E34" s="44"/>
      <c r="F34" s="38"/>
      <c r="G34" s="10">
        <f t="shared" si="1"/>
        <v>0</v>
      </c>
      <c r="H34" s="50"/>
    </row>
    <row r="35" spans="2:9" s="1" customFormat="1" ht="12.75" customHeight="1">
      <c r="B35" s="21" t="s">
        <v>74</v>
      </c>
      <c r="C35" s="15" t="s">
        <v>63</v>
      </c>
      <c r="D35" s="20" t="s">
        <v>57</v>
      </c>
      <c r="E35" s="44">
        <v>287.60000000000002</v>
      </c>
      <c r="F35" s="38">
        <f>'[1]попр декабрь (2)'!$H$268</f>
        <v>-126</v>
      </c>
      <c r="G35" s="53">
        <f t="shared" si="1"/>
        <v>161.60000000000002</v>
      </c>
      <c r="H35" s="50"/>
    </row>
    <row r="36" spans="2:9" s="1" customFormat="1" ht="15" customHeight="1">
      <c r="B36" s="21" t="s">
        <v>10</v>
      </c>
      <c r="C36" s="15" t="s">
        <v>63</v>
      </c>
      <c r="D36" s="20" t="s">
        <v>58</v>
      </c>
      <c r="E36" s="44">
        <v>3848.5</v>
      </c>
      <c r="F36" s="38">
        <f>'[1]попр декабрь (2)'!$H$274</f>
        <v>-58.9</v>
      </c>
      <c r="G36" s="53">
        <f t="shared" si="1"/>
        <v>3789.6</v>
      </c>
      <c r="H36" s="48"/>
    </row>
    <row r="37" spans="2:9" s="1" customFormat="1" ht="15" customHeight="1">
      <c r="B37" s="21" t="s">
        <v>72</v>
      </c>
      <c r="C37" s="15" t="s">
        <v>63</v>
      </c>
      <c r="D37" s="20" t="s">
        <v>73</v>
      </c>
      <c r="E37" s="66">
        <v>704</v>
      </c>
      <c r="F37" s="38">
        <f>'[1]попр декабрь (2)'!$H$318</f>
        <v>-257</v>
      </c>
      <c r="G37" s="53">
        <f t="shared" si="1"/>
        <v>447</v>
      </c>
      <c r="H37" s="48"/>
    </row>
    <row r="38" spans="2:9" s="1" customFormat="1">
      <c r="B38" s="11" t="s">
        <v>87</v>
      </c>
      <c r="C38" s="12" t="s">
        <v>54</v>
      </c>
      <c r="D38" s="22" t="s">
        <v>54</v>
      </c>
      <c r="E38" s="43">
        <f>E39+E40+E41+E42</f>
        <v>118362.5</v>
      </c>
      <c r="F38" s="43">
        <f>F39+F40+F41+F42</f>
        <v>-98.700000000000017</v>
      </c>
      <c r="G38" s="10">
        <f t="shared" si="1"/>
        <v>118263.8</v>
      </c>
      <c r="H38" s="50"/>
    </row>
    <row r="39" spans="2:9" s="1" customFormat="1">
      <c r="B39" s="21" t="s">
        <v>5</v>
      </c>
      <c r="C39" s="17" t="s">
        <v>54</v>
      </c>
      <c r="D39" s="18" t="s">
        <v>41</v>
      </c>
      <c r="E39" s="45">
        <v>10303</v>
      </c>
      <c r="F39" s="38">
        <f>'[1]попр декабрь (2)'!$H$355</f>
        <v>-386.5</v>
      </c>
      <c r="G39" s="53">
        <f t="shared" si="1"/>
        <v>9916.5</v>
      </c>
      <c r="H39" s="48"/>
    </row>
    <row r="40" spans="2:9" s="1" customFormat="1">
      <c r="B40" s="21" t="s">
        <v>6</v>
      </c>
      <c r="C40" s="17" t="s">
        <v>54</v>
      </c>
      <c r="D40" s="18" t="s">
        <v>42</v>
      </c>
      <c r="E40" s="44">
        <v>103893.9</v>
      </c>
      <c r="F40" s="38">
        <f>'[1]попр декабрь (2)'!$H$386</f>
        <v>300.89999999999998</v>
      </c>
      <c r="G40" s="53">
        <f t="shared" si="1"/>
        <v>104194.79999999999</v>
      </c>
      <c r="H40" s="48"/>
    </row>
    <row r="41" spans="2:9" s="1" customFormat="1" ht="15.75" customHeight="1">
      <c r="B41" s="21" t="s">
        <v>7</v>
      </c>
      <c r="C41" s="17" t="s">
        <v>54</v>
      </c>
      <c r="D41" s="18" t="s">
        <v>43</v>
      </c>
      <c r="E41" s="57">
        <v>767.1</v>
      </c>
      <c r="F41" s="58"/>
      <c r="G41" s="56">
        <f t="shared" si="1"/>
        <v>767.1</v>
      </c>
      <c r="H41" s="48"/>
    </row>
    <row r="42" spans="2:9" s="1" customFormat="1" ht="16.149999999999999" customHeight="1">
      <c r="B42" s="21" t="s">
        <v>11</v>
      </c>
      <c r="C42" s="15" t="s">
        <v>54</v>
      </c>
      <c r="D42" s="20" t="s">
        <v>44</v>
      </c>
      <c r="E42" s="57">
        <v>3398.5</v>
      </c>
      <c r="F42" s="58">
        <f>'[1]попр декабрь (2)'!$H$559</f>
        <v>-13.1</v>
      </c>
      <c r="G42" s="56">
        <f t="shared" si="1"/>
        <v>3385.4</v>
      </c>
      <c r="H42" s="48"/>
    </row>
    <row r="43" spans="2:9" s="1" customFormat="1" ht="15.75" customHeight="1">
      <c r="B43" s="11" t="s">
        <v>88</v>
      </c>
      <c r="C43" s="12" t="s">
        <v>45</v>
      </c>
      <c r="D43" s="22" t="s">
        <v>45</v>
      </c>
      <c r="E43" s="59">
        <f>E44+E45</f>
        <v>7701.3</v>
      </c>
      <c r="F43" s="60">
        <f>F44+F45</f>
        <v>-71.5</v>
      </c>
      <c r="G43" s="62">
        <f t="shared" si="1"/>
        <v>7629.8</v>
      </c>
      <c r="H43" s="50"/>
    </row>
    <row r="44" spans="2:9" s="1" customFormat="1">
      <c r="B44" s="21" t="s">
        <v>8</v>
      </c>
      <c r="C44" s="17" t="s">
        <v>45</v>
      </c>
      <c r="D44" s="18" t="s">
        <v>46</v>
      </c>
      <c r="E44" s="44">
        <v>6963.8</v>
      </c>
      <c r="F44" s="38">
        <f>'[1]попр декабрь (2)'!$H$577</f>
        <v>-67.2</v>
      </c>
      <c r="G44" s="53">
        <f t="shared" si="1"/>
        <v>6896.6</v>
      </c>
      <c r="H44" s="48"/>
      <c r="I44" s="32"/>
    </row>
    <row r="45" spans="2:9" s="1" customFormat="1">
      <c r="B45" s="21" t="s">
        <v>26</v>
      </c>
      <c r="C45" s="15" t="s">
        <v>45</v>
      </c>
      <c r="D45" s="20" t="s">
        <v>47</v>
      </c>
      <c r="E45" s="44">
        <v>737.5</v>
      </c>
      <c r="F45" s="38">
        <f>'[1]попр декабрь (2)'!$H$636</f>
        <v>-4.3</v>
      </c>
      <c r="G45" s="53">
        <f t="shared" si="1"/>
        <v>733.2</v>
      </c>
      <c r="H45" s="48"/>
    </row>
    <row r="46" spans="2:9" s="1" customFormat="1">
      <c r="B46" s="11" t="s">
        <v>89</v>
      </c>
      <c r="C46" s="12" t="s">
        <v>48</v>
      </c>
      <c r="D46" s="22" t="s">
        <v>48</v>
      </c>
      <c r="E46" s="54">
        <f>E47+E48+E49+E50</f>
        <v>15885.300000000001</v>
      </c>
      <c r="F46" s="43">
        <f>F47+F48+F49+F50</f>
        <v>-2416</v>
      </c>
      <c r="G46" s="10">
        <f t="shared" si="1"/>
        <v>13469.300000000001</v>
      </c>
      <c r="H46" s="50"/>
    </row>
    <row r="47" spans="2:9" s="1" customFormat="1">
      <c r="B47" s="21" t="s">
        <v>12</v>
      </c>
      <c r="C47" s="15" t="s">
        <v>48</v>
      </c>
      <c r="D47" s="20" t="s">
        <v>49</v>
      </c>
      <c r="E47" s="66">
        <v>518</v>
      </c>
      <c r="F47" s="38"/>
      <c r="G47" s="53">
        <f t="shared" si="1"/>
        <v>518</v>
      </c>
      <c r="H47" s="48"/>
    </row>
    <row r="48" spans="2:9" s="1" customFormat="1">
      <c r="B48" s="21" t="s">
        <v>14</v>
      </c>
      <c r="C48" s="17" t="s">
        <v>48</v>
      </c>
      <c r="D48" s="18" t="s">
        <v>59</v>
      </c>
      <c r="E48" s="44">
        <v>7209.3</v>
      </c>
      <c r="F48" s="38">
        <f>'[1]попр декабрь (2)'!$H$659</f>
        <v>-57.8</v>
      </c>
      <c r="G48" s="53">
        <f t="shared" si="1"/>
        <v>7151.5</v>
      </c>
      <c r="H48" s="48"/>
    </row>
    <row r="49" spans="2:8" s="1" customFormat="1" ht="14.25" customHeight="1">
      <c r="B49" s="21" t="s">
        <v>20</v>
      </c>
      <c r="C49" s="17" t="s">
        <v>48</v>
      </c>
      <c r="D49" s="18" t="s">
        <v>50</v>
      </c>
      <c r="E49" s="66">
        <v>7636.4</v>
      </c>
      <c r="F49" s="38">
        <f>'[1]попр декабрь (2)'!$H$711</f>
        <v>-2358.1999999999998</v>
      </c>
      <c r="G49" s="53">
        <f t="shared" si="1"/>
        <v>5278.2</v>
      </c>
      <c r="H49" s="48"/>
    </row>
    <row r="50" spans="2:8" s="1" customFormat="1" ht="14.25" customHeight="1">
      <c r="B50" s="21" t="s">
        <v>15</v>
      </c>
      <c r="C50" s="15" t="s">
        <v>48</v>
      </c>
      <c r="D50" s="20" t="s">
        <v>51</v>
      </c>
      <c r="E50" s="44">
        <v>521.6</v>
      </c>
      <c r="F50" s="39"/>
      <c r="G50" s="53">
        <f t="shared" si="1"/>
        <v>521.6</v>
      </c>
      <c r="H50" s="48"/>
    </row>
    <row r="51" spans="2:8" s="1" customFormat="1">
      <c r="B51" s="11" t="s">
        <v>90</v>
      </c>
      <c r="C51" s="12" t="s">
        <v>55</v>
      </c>
      <c r="D51" s="22" t="s">
        <v>52</v>
      </c>
      <c r="E51" s="54">
        <f>E52</f>
        <v>3478</v>
      </c>
      <c r="F51" s="54">
        <f>F52</f>
        <v>-9.9</v>
      </c>
      <c r="G51" s="10">
        <f t="shared" si="1"/>
        <v>3468.1</v>
      </c>
      <c r="H51" s="50"/>
    </row>
    <row r="52" spans="2:8" s="1" customFormat="1" ht="11.25" customHeight="1">
      <c r="B52" s="21" t="s">
        <v>25</v>
      </c>
      <c r="C52" s="17" t="s">
        <v>55</v>
      </c>
      <c r="D52" s="18" t="s">
        <v>52</v>
      </c>
      <c r="E52" s="66">
        <v>3478</v>
      </c>
      <c r="F52" s="38">
        <f>'[1]попр декабрь (2)'!$H$782</f>
        <v>-9.9</v>
      </c>
      <c r="G52" s="53">
        <f t="shared" si="1"/>
        <v>3468.1</v>
      </c>
      <c r="H52" s="48"/>
    </row>
    <row r="53" spans="2:8" s="2" customFormat="1" ht="48.75" hidden="1" customHeight="1">
      <c r="B53" s="11" t="s">
        <v>68</v>
      </c>
      <c r="C53" s="23" t="s">
        <v>53</v>
      </c>
      <c r="D53" s="24" t="s">
        <v>53</v>
      </c>
      <c r="E53" s="44"/>
      <c r="F53" s="37"/>
      <c r="G53" s="53">
        <f t="shared" si="1"/>
        <v>0</v>
      </c>
      <c r="H53" s="49"/>
    </row>
    <row r="54" spans="2:8" s="1" customFormat="1" ht="47.25" hidden="1" customHeight="1">
      <c r="B54" s="21" t="s">
        <v>27</v>
      </c>
      <c r="C54" s="17" t="s">
        <v>53</v>
      </c>
      <c r="D54" s="18" t="s">
        <v>60</v>
      </c>
      <c r="E54" s="43"/>
      <c r="F54" s="38"/>
      <c r="G54" s="53">
        <f t="shared" si="1"/>
        <v>0</v>
      </c>
      <c r="H54" s="50"/>
    </row>
    <row r="55" spans="2:8" s="1" customFormat="1" ht="15.75" hidden="1" customHeight="1">
      <c r="B55" s="21" t="s">
        <v>22</v>
      </c>
      <c r="C55" s="17" t="s">
        <v>53</v>
      </c>
      <c r="D55" s="18" t="s">
        <v>61</v>
      </c>
      <c r="E55" s="44"/>
      <c r="F55" s="39"/>
      <c r="G55" s="53">
        <f t="shared" si="1"/>
        <v>0</v>
      </c>
      <c r="H55" s="50"/>
    </row>
    <row r="56" spans="2:8" s="1" customFormat="1" ht="47.25" hidden="1" customHeight="1">
      <c r="B56" s="25" t="s">
        <v>23</v>
      </c>
      <c r="C56" s="26" t="s">
        <v>53</v>
      </c>
      <c r="D56" s="33" t="s">
        <v>62</v>
      </c>
      <c r="E56" s="44"/>
      <c r="G56" s="53">
        <f t="shared" si="1"/>
        <v>0</v>
      </c>
      <c r="H56" s="50"/>
    </row>
    <row r="57" spans="2:8" s="1" customFormat="1" ht="15.75" hidden="1" customHeight="1">
      <c r="B57" s="27" t="s">
        <v>66</v>
      </c>
      <c r="C57" s="28">
        <v>1400</v>
      </c>
      <c r="D57" s="34">
        <v>1403</v>
      </c>
      <c r="E57" s="44"/>
      <c r="G57" s="53">
        <f t="shared" si="1"/>
        <v>0</v>
      </c>
      <c r="H57" s="50"/>
    </row>
    <row r="58" spans="2:8" s="1" customFormat="1" ht="47.25" hidden="1" customHeight="1">
      <c r="B58" s="25" t="s">
        <v>67</v>
      </c>
      <c r="C58" s="29">
        <v>1400</v>
      </c>
      <c r="D58" s="35">
        <v>1403</v>
      </c>
      <c r="E58" s="44"/>
      <c r="F58" s="40"/>
      <c r="G58" s="53">
        <f t="shared" si="1"/>
        <v>0</v>
      </c>
      <c r="H58" s="50"/>
    </row>
    <row r="59" spans="2:8" s="1" customFormat="1" ht="15.75" hidden="1" customHeight="1">
      <c r="B59" s="19" t="s">
        <v>66</v>
      </c>
      <c r="C59" s="29">
        <v>1400</v>
      </c>
      <c r="D59" s="35">
        <v>1403</v>
      </c>
      <c r="E59" s="43"/>
      <c r="F59" s="38"/>
      <c r="G59" s="53">
        <f t="shared" si="1"/>
        <v>0</v>
      </c>
      <c r="H59" s="50"/>
    </row>
    <row r="60" spans="2:8" ht="47.25" hidden="1" customHeight="1">
      <c r="B60" s="30" t="s">
        <v>67</v>
      </c>
      <c r="C60" s="31">
        <v>1400</v>
      </c>
      <c r="D60" s="36">
        <v>1403</v>
      </c>
      <c r="E60" s="44"/>
      <c r="F60" s="41"/>
      <c r="G60" s="53">
        <f t="shared" si="1"/>
        <v>0</v>
      </c>
      <c r="H60" s="51"/>
    </row>
    <row r="61" spans="2:8" ht="38.25">
      <c r="B61" s="11" t="s">
        <v>91</v>
      </c>
      <c r="C61" s="23" t="s">
        <v>53</v>
      </c>
      <c r="D61" s="24" t="s">
        <v>53</v>
      </c>
      <c r="E61" s="64">
        <f>E62+E63+E64</f>
        <v>6634.5</v>
      </c>
      <c r="F61" s="64">
        <f>F62+F63+F64</f>
        <v>-122</v>
      </c>
      <c r="G61" s="62">
        <f t="shared" si="1"/>
        <v>6512.5</v>
      </c>
      <c r="H61" s="51"/>
    </row>
    <row r="62" spans="2:8" ht="28.5" customHeight="1">
      <c r="B62" s="21" t="s">
        <v>77</v>
      </c>
      <c r="C62" s="17" t="s">
        <v>53</v>
      </c>
      <c r="D62" s="18" t="s">
        <v>60</v>
      </c>
      <c r="E62" s="57">
        <f>'[2]поправки март2015 год '!$G$637</f>
        <v>2537.8000000000002</v>
      </c>
      <c r="F62" s="65"/>
      <c r="G62" s="56">
        <f t="shared" si="1"/>
        <v>2537.8000000000002</v>
      </c>
      <c r="H62" s="52"/>
    </row>
    <row r="63" spans="2:8">
      <c r="B63" s="21" t="s">
        <v>22</v>
      </c>
      <c r="C63" s="17" t="s">
        <v>53</v>
      </c>
      <c r="D63" s="18" t="s">
        <v>61</v>
      </c>
      <c r="E63" s="46">
        <v>4030.7</v>
      </c>
      <c r="F63" s="42">
        <f>'[1]попр декабрь (2)'!$H$870</f>
        <v>-122</v>
      </c>
      <c r="G63" s="53">
        <f t="shared" si="1"/>
        <v>3908.7</v>
      </c>
      <c r="H63" s="52"/>
    </row>
    <row r="64" spans="2:8" ht="38.25">
      <c r="B64" s="5" t="s">
        <v>92</v>
      </c>
      <c r="C64" s="31">
        <v>1400</v>
      </c>
      <c r="D64" s="36">
        <v>1403</v>
      </c>
      <c r="E64" s="67" t="s">
        <v>78</v>
      </c>
      <c r="F64" s="38"/>
      <c r="G64" s="62">
        <f t="shared" si="1"/>
        <v>66</v>
      </c>
      <c r="H64" s="52"/>
    </row>
    <row r="65" spans="2:8" hidden="1">
      <c r="B65" s="55"/>
      <c r="C65" s="55"/>
      <c r="D65" s="55"/>
      <c r="E65" s="55"/>
      <c r="F65" s="55"/>
      <c r="G65" s="55"/>
      <c r="H65" s="51"/>
    </row>
    <row r="66" spans="2:8">
      <c r="H66" s="51"/>
    </row>
    <row r="67" spans="2:8">
      <c r="H67" s="51"/>
    </row>
    <row r="68" spans="2:8">
      <c r="H68" s="51"/>
    </row>
    <row r="69" spans="2:8">
      <c r="H69" s="51"/>
    </row>
    <row r="70" spans="2:8">
      <c r="H70" s="51"/>
    </row>
    <row r="71" spans="2:8" hidden="1">
      <c r="H71" s="51"/>
    </row>
    <row r="72" spans="2:8" hidden="1">
      <c r="H72" s="51"/>
    </row>
  </sheetData>
  <mergeCells count="6">
    <mergeCell ref="B14:G14"/>
    <mergeCell ref="B1:G1"/>
    <mergeCell ref="B2:G2"/>
    <mergeCell ref="B3:G3"/>
    <mergeCell ref="B4:G4"/>
    <mergeCell ref="B12:G12"/>
  </mergeCells>
  <pageMargins left="3.937007874015748E-2" right="0.19685039370078741" top="0.19685039370078741" bottom="0.19685039370078741" header="0.51181102362204722" footer="0.51181102362204722"/>
  <pageSetup paperSize="9" scale="8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Admin</cp:lastModifiedBy>
  <cp:lastPrinted>2015-08-03T12:52:14Z</cp:lastPrinted>
  <dcterms:created xsi:type="dcterms:W3CDTF">2004-10-22T12:41:04Z</dcterms:created>
  <dcterms:modified xsi:type="dcterms:W3CDTF">2015-12-31T07:38:25Z</dcterms:modified>
</cp:coreProperties>
</file>