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95" windowWidth="12390" windowHeight="8445"/>
  </bookViews>
  <sheets>
    <sheet name="Ник" sheetId="17" r:id="rId1"/>
  </sheets>
  <definedNames>
    <definedName name="_xlnm._FilterDatabase" localSheetId="0" hidden="1">Ник!$A$12:$F$396</definedName>
    <definedName name="_xlnm.Print_Titles" localSheetId="0">Ник!$9:$11</definedName>
  </definedNames>
  <calcPr calcId="125725" fullCalcOnLoad="1"/>
</workbook>
</file>

<file path=xl/calcChain.xml><?xml version="1.0" encoding="utf-8"?>
<calcChain xmlns="http://schemas.openxmlformats.org/spreadsheetml/2006/main">
  <c r="K331" i="17"/>
  <c r="K330"/>
  <c r="K329"/>
  <c r="K328"/>
  <c r="K327"/>
  <c r="K326"/>
  <c r="J326"/>
  <c r="J327"/>
  <c r="J328"/>
  <c r="J329"/>
  <c r="J330"/>
  <c r="J331"/>
  <c r="F331"/>
  <c r="H331"/>
  <c r="H330"/>
  <c r="F330"/>
  <c r="F328"/>
  <c r="L325"/>
  <c r="K323"/>
  <c r="K322"/>
  <c r="K321"/>
  <c r="J323"/>
  <c r="H323"/>
  <c r="G323"/>
  <c r="G322"/>
  <c r="G321"/>
  <c r="F323"/>
  <c r="J322"/>
  <c r="J321"/>
  <c r="F322"/>
  <c r="H322"/>
  <c r="K320"/>
  <c r="L320"/>
  <c r="H320"/>
  <c r="K319"/>
  <c r="L319"/>
  <c r="H319"/>
  <c r="G318"/>
  <c r="F318"/>
  <c r="K318"/>
  <c r="L318"/>
  <c r="J317"/>
  <c r="H317"/>
  <c r="H316"/>
  <c r="G317"/>
  <c r="G316"/>
  <c r="F317"/>
  <c r="K317"/>
  <c r="L317"/>
  <c r="J316"/>
  <c r="I316"/>
  <c r="K315"/>
  <c r="L315"/>
  <c r="H315"/>
  <c r="G314"/>
  <c r="G313"/>
  <c r="F314"/>
  <c r="K314"/>
  <c r="L314"/>
  <c r="K312"/>
  <c r="K311"/>
  <c r="J312"/>
  <c r="L309"/>
  <c r="K307"/>
  <c r="K306"/>
  <c r="K305"/>
  <c r="J307"/>
  <c r="J306"/>
  <c r="J305"/>
  <c r="H307"/>
  <c r="G307"/>
  <c r="G306"/>
  <c r="G305"/>
  <c r="F307"/>
  <c r="F306"/>
  <c r="H306"/>
  <c r="K304"/>
  <c r="L304"/>
  <c r="H304"/>
  <c r="K303"/>
  <c r="L303"/>
  <c r="H303"/>
  <c r="G302"/>
  <c r="F302"/>
  <c r="K302"/>
  <c r="L302"/>
  <c r="J301"/>
  <c r="J300"/>
  <c r="H301"/>
  <c r="H300"/>
  <c r="G301"/>
  <c r="G300"/>
  <c r="F301"/>
  <c r="K301"/>
  <c r="L301"/>
  <c r="I300"/>
  <c r="K299"/>
  <c r="L299"/>
  <c r="H299"/>
  <c r="G298"/>
  <c r="G297"/>
  <c r="F298"/>
  <c r="K298"/>
  <c r="L298"/>
  <c r="K296"/>
  <c r="K295"/>
  <c r="K294"/>
  <c r="J296"/>
  <c r="L260"/>
  <c r="K258"/>
  <c r="K257"/>
  <c r="K256"/>
  <c r="J258"/>
  <c r="H258"/>
  <c r="G258"/>
  <c r="G257"/>
  <c r="G256"/>
  <c r="F258"/>
  <c r="F257"/>
  <c r="J257"/>
  <c r="J256"/>
  <c r="K255"/>
  <c r="L255"/>
  <c r="H255"/>
  <c r="K254"/>
  <c r="L254"/>
  <c r="H254"/>
  <c r="G253"/>
  <c r="F253"/>
  <c r="K253"/>
  <c r="L253"/>
  <c r="J252"/>
  <c r="J251"/>
  <c r="H252"/>
  <c r="G252"/>
  <c r="G251"/>
  <c r="F252"/>
  <c r="K252"/>
  <c r="L252"/>
  <c r="I251"/>
  <c r="H251"/>
  <c r="K250"/>
  <c r="L250"/>
  <c r="H250"/>
  <c r="G249"/>
  <c r="G248"/>
  <c r="F249"/>
  <c r="K249"/>
  <c r="L249"/>
  <c r="K247"/>
  <c r="J247"/>
  <c r="J246"/>
  <c r="J245"/>
  <c r="L244"/>
  <c r="K242"/>
  <c r="K241"/>
  <c r="K240"/>
  <c r="J242"/>
  <c r="J241"/>
  <c r="J240"/>
  <c r="H242"/>
  <c r="G242"/>
  <c r="G241"/>
  <c r="G240"/>
  <c r="F242"/>
  <c r="F241"/>
  <c r="K239"/>
  <c r="L239"/>
  <c r="H239"/>
  <c r="K238"/>
  <c r="L238"/>
  <c r="H238"/>
  <c r="G237"/>
  <c r="F237"/>
  <c r="K237"/>
  <c r="L237"/>
  <c r="J236"/>
  <c r="J235"/>
  <c r="H236"/>
  <c r="H235"/>
  <c r="G236"/>
  <c r="F236"/>
  <c r="K236"/>
  <c r="L236"/>
  <c r="I235"/>
  <c r="G235"/>
  <c r="K234"/>
  <c r="L234"/>
  <c r="H234"/>
  <c r="G233"/>
  <c r="G232"/>
  <c r="F233"/>
  <c r="K233"/>
  <c r="L233"/>
  <c r="K231"/>
  <c r="K230"/>
  <c r="K229"/>
  <c r="J231"/>
  <c r="J230"/>
  <c r="J229"/>
  <c r="F228"/>
  <c r="L226"/>
  <c r="K224"/>
  <c r="K223"/>
  <c r="K222"/>
  <c r="J224"/>
  <c r="J223"/>
  <c r="J222"/>
  <c r="H224"/>
  <c r="G224"/>
  <c r="G223"/>
  <c r="G222"/>
  <c r="F224"/>
  <c r="F223"/>
  <c r="K221"/>
  <c r="L221"/>
  <c r="H221"/>
  <c r="K220"/>
  <c r="L220"/>
  <c r="H220"/>
  <c r="G219"/>
  <c r="F219"/>
  <c r="K219"/>
  <c r="L219"/>
  <c r="J218"/>
  <c r="J217"/>
  <c r="H218"/>
  <c r="H217"/>
  <c r="G218"/>
  <c r="G217"/>
  <c r="F218"/>
  <c r="K218"/>
  <c r="L218"/>
  <c r="I217"/>
  <c r="K216"/>
  <c r="L216"/>
  <c r="H216"/>
  <c r="G215"/>
  <c r="F215"/>
  <c r="K215"/>
  <c r="L215"/>
  <c r="K213"/>
  <c r="K212"/>
  <c r="K211"/>
  <c r="K210"/>
  <c r="J213"/>
  <c r="J212"/>
  <c r="J211"/>
  <c r="I211"/>
  <c r="H211"/>
  <c r="G211"/>
  <c r="F211"/>
  <c r="F209"/>
  <c r="F210"/>
  <c r="I209"/>
  <c r="H209"/>
  <c r="G209"/>
  <c r="L208"/>
  <c r="K206"/>
  <c r="K205"/>
  <c r="K204"/>
  <c r="J206"/>
  <c r="J205"/>
  <c r="J204"/>
  <c r="H206"/>
  <c r="G206"/>
  <c r="G205"/>
  <c r="F206"/>
  <c r="F205"/>
  <c r="F204"/>
  <c r="K203"/>
  <c r="L203"/>
  <c r="H203"/>
  <c r="K202"/>
  <c r="L202"/>
  <c r="H202"/>
  <c r="G201"/>
  <c r="F201"/>
  <c r="K201"/>
  <c r="L201"/>
  <c r="J200"/>
  <c r="J199"/>
  <c r="H200"/>
  <c r="H199"/>
  <c r="G200"/>
  <c r="G199"/>
  <c r="F200"/>
  <c r="K200"/>
  <c r="L200"/>
  <c r="I199"/>
  <c r="K198"/>
  <c r="L198"/>
  <c r="H198"/>
  <c r="G197"/>
  <c r="F197"/>
  <c r="K197"/>
  <c r="L197"/>
  <c r="K195"/>
  <c r="K194"/>
  <c r="K193"/>
  <c r="J195"/>
  <c r="J194"/>
  <c r="J193"/>
  <c r="J191"/>
  <c r="F192"/>
  <c r="L180"/>
  <c r="K178"/>
  <c r="K177"/>
  <c r="K176"/>
  <c r="J178"/>
  <c r="J177"/>
  <c r="J176"/>
  <c r="H178"/>
  <c r="G178"/>
  <c r="G177"/>
  <c r="G176"/>
  <c r="F178"/>
  <c r="F177"/>
  <c r="K175"/>
  <c r="L175"/>
  <c r="H175"/>
  <c r="K174"/>
  <c r="L174"/>
  <c r="H174"/>
  <c r="G173"/>
  <c r="F173"/>
  <c r="K173"/>
  <c r="L173"/>
  <c r="J172"/>
  <c r="J171"/>
  <c r="H172"/>
  <c r="H171"/>
  <c r="G172"/>
  <c r="G171"/>
  <c r="F172"/>
  <c r="F171"/>
  <c r="I171"/>
  <c r="K170"/>
  <c r="L170"/>
  <c r="H170"/>
  <c r="G169"/>
  <c r="G168"/>
  <c r="F169"/>
  <c r="K169"/>
  <c r="L169"/>
  <c r="K167"/>
  <c r="K166"/>
  <c r="K165"/>
  <c r="K164"/>
  <c r="K163"/>
  <c r="J167"/>
  <c r="J166"/>
  <c r="F165"/>
  <c r="F164"/>
  <c r="F163"/>
  <c r="L162"/>
  <c r="K160"/>
  <c r="K159"/>
  <c r="K158"/>
  <c r="J160"/>
  <c r="J159"/>
  <c r="J158"/>
  <c r="H160"/>
  <c r="G160"/>
  <c r="G159"/>
  <c r="G158"/>
  <c r="F160"/>
  <c r="F159"/>
  <c r="K157"/>
  <c r="L157"/>
  <c r="H157"/>
  <c r="K156"/>
  <c r="L156"/>
  <c r="H156"/>
  <c r="G155"/>
  <c r="F155"/>
  <c r="K155"/>
  <c r="L155"/>
  <c r="J154"/>
  <c r="J153"/>
  <c r="H154"/>
  <c r="H153"/>
  <c r="G154"/>
  <c r="G153"/>
  <c r="F154"/>
  <c r="K154"/>
  <c r="L154"/>
  <c r="I153"/>
  <c r="K152"/>
  <c r="L152"/>
  <c r="H152"/>
  <c r="G151"/>
  <c r="G150"/>
  <c r="F151"/>
  <c r="K151"/>
  <c r="L151"/>
  <c r="K149"/>
  <c r="J149"/>
  <c r="J148"/>
  <c r="J147"/>
  <c r="J146"/>
  <c r="J145"/>
  <c r="F146"/>
  <c r="L135"/>
  <c r="K133"/>
  <c r="K132"/>
  <c r="K131"/>
  <c r="J133"/>
  <c r="J132"/>
  <c r="J131"/>
  <c r="H133"/>
  <c r="G133"/>
  <c r="G132"/>
  <c r="G131"/>
  <c r="F133"/>
  <c r="F132"/>
  <c r="F131"/>
  <c r="K130"/>
  <c r="L130"/>
  <c r="H130"/>
  <c r="K129"/>
  <c r="L129"/>
  <c r="H129"/>
  <c r="G128"/>
  <c r="F128"/>
  <c r="J127"/>
  <c r="J126"/>
  <c r="H127"/>
  <c r="H126"/>
  <c r="G127"/>
  <c r="F127"/>
  <c r="K127"/>
  <c r="L127"/>
  <c r="I126"/>
  <c r="G126"/>
  <c r="K125"/>
  <c r="L125"/>
  <c r="H125"/>
  <c r="G124"/>
  <c r="G123"/>
  <c r="F124"/>
  <c r="F123"/>
  <c r="K122"/>
  <c r="K121"/>
  <c r="J122"/>
  <c r="J121"/>
  <c r="L120"/>
  <c r="K118"/>
  <c r="K117"/>
  <c r="K116"/>
  <c r="J118"/>
  <c r="J117"/>
  <c r="J116"/>
  <c r="H118"/>
  <c r="G118"/>
  <c r="G117"/>
  <c r="G116"/>
  <c r="F118"/>
  <c r="F117"/>
  <c r="K115"/>
  <c r="L115"/>
  <c r="H115"/>
  <c r="K114"/>
  <c r="L114"/>
  <c r="H114"/>
  <c r="G113"/>
  <c r="F113"/>
  <c r="K113"/>
  <c r="L113"/>
  <c r="J112"/>
  <c r="J111"/>
  <c r="H112"/>
  <c r="H111"/>
  <c r="G112"/>
  <c r="G111"/>
  <c r="F112"/>
  <c r="K112"/>
  <c r="L112"/>
  <c r="I111"/>
  <c r="K110"/>
  <c r="L110"/>
  <c r="H110"/>
  <c r="G109"/>
  <c r="F109"/>
  <c r="K109"/>
  <c r="L109"/>
  <c r="K107"/>
  <c r="K106"/>
  <c r="J107"/>
  <c r="J106"/>
  <c r="F91"/>
  <c r="K70"/>
  <c r="K69"/>
  <c r="K79"/>
  <c r="J79"/>
  <c r="J78"/>
  <c r="J73"/>
  <c r="J72"/>
  <c r="J68"/>
  <c r="L80"/>
  <c r="K78"/>
  <c r="K73"/>
  <c r="F72"/>
  <c r="J66"/>
  <c r="J65"/>
  <c r="L65"/>
  <c r="I67"/>
  <c r="H67"/>
  <c r="G67"/>
  <c r="F67"/>
  <c r="I66"/>
  <c r="H66"/>
  <c r="G66"/>
  <c r="F66"/>
  <c r="I65"/>
  <c r="H65"/>
  <c r="G65"/>
  <c r="F65"/>
  <c r="K64"/>
  <c r="F64"/>
  <c r="I63"/>
  <c r="H63"/>
  <c r="G63"/>
  <c r="F63"/>
  <c r="K33"/>
  <c r="K32"/>
  <c r="J33"/>
  <c r="J32"/>
  <c r="K48"/>
  <c r="K47"/>
  <c r="J48"/>
  <c r="J47"/>
  <c r="L62"/>
  <c r="L61"/>
  <c r="K59"/>
  <c r="K58"/>
  <c r="K57"/>
  <c r="J59"/>
  <c r="J58"/>
  <c r="J57"/>
  <c r="H59"/>
  <c r="G59"/>
  <c r="G58"/>
  <c r="G57"/>
  <c r="F59"/>
  <c r="F58"/>
  <c r="F57"/>
  <c r="K56"/>
  <c r="L56"/>
  <c r="H56"/>
  <c r="K55"/>
  <c r="L55"/>
  <c r="H55"/>
  <c r="G54"/>
  <c r="F54"/>
  <c r="K54"/>
  <c r="L54"/>
  <c r="J53"/>
  <c r="J52"/>
  <c r="H53"/>
  <c r="H52"/>
  <c r="G53"/>
  <c r="G52"/>
  <c r="F53"/>
  <c r="F52"/>
  <c r="I52"/>
  <c r="K51"/>
  <c r="L51"/>
  <c r="H51"/>
  <c r="G50"/>
  <c r="G49"/>
  <c r="F50"/>
  <c r="K50"/>
  <c r="L50"/>
  <c r="L46"/>
  <c r="K27"/>
  <c r="K26"/>
  <c r="J27"/>
  <c r="J26"/>
  <c r="J25"/>
  <c r="J24"/>
  <c r="L28"/>
  <c r="F30"/>
  <c r="I310"/>
  <c r="H310"/>
  <c r="G310"/>
  <c r="F310"/>
  <c r="I294"/>
  <c r="H294"/>
  <c r="G294"/>
  <c r="F294"/>
  <c r="I193"/>
  <c r="H193"/>
  <c r="G193"/>
  <c r="F193"/>
  <c r="I191"/>
  <c r="H191"/>
  <c r="G191"/>
  <c r="K335"/>
  <c r="L335"/>
  <c r="L332"/>
  <c r="K261"/>
  <c r="J261"/>
  <c r="J184"/>
  <c r="J183"/>
  <c r="J182"/>
  <c r="K184"/>
  <c r="K183"/>
  <c r="K182"/>
  <c r="F229"/>
  <c r="F245"/>
  <c r="F261"/>
  <c r="K44"/>
  <c r="K43"/>
  <c r="K42"/>
  <c r="J44"/>
  <c r="J43"/>
  <c r="J42"/>
  <c r="J265"/>
  <c r="J264"/>
  <c r="J269"/>
  <c r="J273"/>
  <c r="J272"/>
  <c r="J289"/>
  <c r="J288"/>
  <c r="J343"/>
  <c r="J342"/>
  <c r="J356"/>
  <c r="J355"/>
  <c r="J352"/>
  <c r="J83"/>
  <c r="J82"/>
  <c r="J81"/>
  <c r="F25"/>
  <c r="F24"/>
  <c r="F23"/>
  <c r="F31"/>
  <c r="F29"/>
  <c r="F44"/>
  <c r="F43"/>
  <c r="F73"/>
  <c r="F68"/>
  <c r="F92"/>
  <c r="F147"/>
  <c r="F145"/>
  <c r="F144"/>
  <c r="F184"/>
  <c r="F183"/>
  <c r="F182"/>
  <c r="F329"/>
  <c r="F327"/>
  <c r="F337"/>
  <c r="F336"/>
  <c r="F343"/>
  <c r="F342"/>
  <c r="F340"/>
  <c r="F339"/>
  <c r="K339"/>
  <c r="L339"/>
  <c r="K395"/>
  <c r="L395"/>
  <c r="F394"/>
  <c r="K394"/>
  <c r="L394"/>
  <c r="K393"/>
  <c r="L393"/>
  <c r="F392"/>
  <c r="K392"/>
  <c r="L392"/>
  <c r="K390"/>
  <c r="L390"/>
  <c r="F389"/>
  <c r="K389"/>
  <c r="L389"/>
  <c r="K387"/>
  <c r="L387"/>
  <c r="K386"/>
  <c r="L386"/>
  <c r="K385"/>
  <c r="L385"/>
  <c r="K384"/>
  <c r="L384"/>
  <c r="K383"/>
  <c r="L383"/>
  <c r="L382"/>
  <c r="L381"/>
  <c r="L380"/>
  <c r="L379"/>
  <c r="K378"/>
  <c r="L378"/>
  <c r="F377"/>
  <c r="K377"/>
  <c r="L377"/>
  <c r="K374"/>
  <c r="L374"/>
  <c r="F373"/>
  <c r="K373"/>
  <c r="L373"/>
  <c r="K371"/>
  <c r="L371"/>
  <c r="F370"/>
  <c r="K370"/>
  <c r="L370"/>
  <c r="K367"/>
  <c r="L367"/>
  <c r="F366"/>
  <c r="F365"/>
  <c r="L364"/>
  <c r="L363"/>
  <c r="L362"/>
  <c r="L361"/>
  <c r="F360"/>
  <c r="K360"/>
  <c r="L360"/>
  <c r="K357"/>
  <c r="L357"/>
  <c r="F356"/>
  <c r="F355"/>
  <c r="K354"/>
  <c r="L354"/>
  <c r="F353"/>
  <c r="K353"/>
  <c r="L353"/>
  <c r="L350"/>
  <c r="L349"/>
  <c r="L348"/>
  <c r="L347"/>
  <c r="L346"/>
  <c r="L345"/>
  <c r="L344"/>
  <c r="K341"/>
  <c r="L341"/>
  <c r="K338"/>
  <c r="L338"/>
  <c r="F334"/>
  <c r="K334"/>
  <c r="L334"/>
  <c r="K293"/>
  <c r="L293"/>
  <c r="K292"/>
  <c r="L292"/>
  <c r="F291"/>
  <c r="K291"/>
  <c r="L291"/>
  <c r="F290"/>
  <c r="F289"/>
  <c r="K287"/>
  <c r="L287"/>
  <c r="F286"/>
  <c r="K286"/>
  <c r="L286"/>
  <c r="K284"/>
  <c r="L284"/>
  <c r="F283"/>
  <c r="K283"/>
  <c r="L283"/>
  <c r="K280"/>
  <c r="L280"/>
  <c r="F279"/>
  <c r="F278"/>
  <c r="K278"/>
  <c r="L278"/>
  <c r="K277"/>
  <c r="L277"/>
  <c r="K276"/>
  <c r="L276"/>
  <c r="K275"/>
  <c r="L275"/>
  <c r="K274"/>
  <c r="L274"/>
  <c r="F273"/>
  <c r="F272"/>
  <c r="I273"/>
  <c r="K271"/>
  <c r="L271"/>
  <c r="F270"/>
  <c r="K270"/>
  <c r="L270"/>
  <c r="I268"/>
  <c r="K267"/>
  <c r="L267"/>
  <c r="F266"/>
  <c r="F265"/>
  <c r="K190"/>
  <c r="L190"/>
  <c r="K189"/>
  <c r="L189"/>
  <c r="K188"/>
  <c r="L188"/>
  <c r="K187"/>
  <c r="L187"/>
  <c r="K186"/>
  <c r="L186"/>
  <c r="K143"/>
  <c r="L143"/>
  <c r="F142"/>
  <c r="K142"/>
  <c r="L142"/>
  <c r="J140"/>
  <c r="K139"/>
  <c r="L139"/>
  <c r="F138"/>
  <c r="K138"/>
  <c r="L138"/>
  <c r="K136"/>
  <c r="L136"/>
  <c r="K105"/>
  <c r="L105"/>
  <c r="K104"/>
  <c r="L104"/>
  <c r="F103"/>
  <c r="K103"/>
  <c r="L103"/>
  <c r="K101"/>
  <c r="L101"/>
  <c r="K100"/>
  <c r="L100"/>
  <c r="F99"/>
  <c r="K99"/>
  <c r="L99"/>
  <c r="K98"/>
  <c r="L98"/>
  <c r="F97"/>
  <c r="K97"/>
  <c r="L97"/>
  <c r="K95"/>
  <c r="L95"/>
  <c r="F94"/>
  <c r="K94"/>
  <c r="L94"/>
  <c r="K93"/>
  <c r="L93"/>
  <c r="K87"/>
  <c r="L87"/>
  <c r="F86"/>
  <c r="K86"/>
  <c r="L86"/>
  <c r="K84"/>
  <c r="L84"/>
  <c r="F83"/>
  <c r="K83"/>
  <c r="L83"/>
  <c r="K77"/>
  <c r="L77"/>
  <c r="F76"/>
  <c r="F75"/>
  <c r="L71"/>
  <c r="F70"/>
  <c r="F69"/>
  <c r="J70"/>
  <c r="J69"/>
  <c r="K41"/>
  <c r="L41"/>
  <c r="K40"/>
  <c r="L40"/>
  <c r="F39"/>
  <c r="K39"/>
  <c r="L39"/>
  <c r="F38"/>
  <c r="F37"/>
  <c r="J38"/>
  <c r="J37"/>
  <c r="I37"/>
  <c r="K36"/>
  <c r="L36"/>
  <c r="F35"/>
  <c r="K35"/>
  <c r="L35"/>
  <c r="G31"/>
  <c r="G29"/>
  <c r="G44"/>
  <c r="G43"/>
  <c r="G42"/>
  <c r="G70"/>
  <c r="G69"/>
  <c r="G68"/>
  <c r="G73"/>
  <c r="H31"/>
  <c r="H29"/>
  <c r="H70"/>
  <c r="H69"/>
  <c r="H73"/>
  <c r="I31"/>
  <c r="I29"/>
  <c r="I12"/>
  <c r="F14"/>
  <c r="F13"/>
  <c r="G14"/>
  <c r="G13"/>
  <c r="H14"/>
  <c r="H13"/>
  <c r="I14"/>
  <c r="I13"/>
  <c r="J14"/>
  <c r="J13"/>
  <c r="K15"/>
  <c r="K14"/>
  <c r="K13"/>
  <c r="F18"/>
  <c r="F17"/>
  <c r="F16"/>
  <c r="G18"/>
  <c r="G17"/>
  <c r="G16"/>
  <c r="H18"/>
  <c r="H17"/>
  <c r="H16"/>
  <c r="I18"/>
  <c r="I17"/>
  <c r="I16"/>
  <c r="J18"/>
  <c r="J17"/>
  <c r="J16"/>
  <c r="K22"/>
  <c r="K18"/>
  <c r="K17"/>
  <c r="K16"/>
  <c r="H19"/>
  <c r="K19"/>
  <c r="H20"/>
  <c r="K20"/>
  <c r="H21"/>
  <c r="K21"/>
  <c r="G35"/>
  <c r="H35"/>
  <c r="H36"/>
  <c r="G38"/>
  <c r="G37"/>
  <c r="H38"/>
  <c r="H37"/>
  <c r="G39"/>
  <c r="H39"/>
  <c r="H40"/>
  <c r="H41"/>
  <c r="H44"/>
  <c r="H77"/>
  <c r="G83"/>
  <c r="G82"/>
  <c r="G86"/>
  <c r="G85"/>
  <c r="H84"/>
  <c r="H83"/>
  <c r="H82"/>
  <c r="H87"/>
  <c r="H86"/>
  <c r="H85"/>
  <c r="G88"/>
  <c r="H92"/>
  <c r="I88"/>
  <c r="H93"/>
  <c r="H95"/>
  <c r="H98"/>
  <c r="H100"/>
  <c r="H101"/>
  <c r="G103"/>
  <c r="G102"/>
  <c r="H104"/>
  <c r="G140"/>
  <c r="H140"/>
  <c r="G183"/>
  <c r="G182"/>
  <c r="G227"/>
  <c r="H227"/>
  <c r="I227"/>
  <c r="I181"/>
  <c r="G229"/>
  <c r="H229"/>
  <c r="I229"/>
  <c r="G245"/>
  <c r="H245"/>
  <c r="I245"/>
  <c r="G261"/>
  <c r="H261"/>
  <c r="I261"/>
  <c r="G265"/>
  <c r="G264"/>
  <c r="G269"/>
  <c r="G273"/>
  <c r="G272"/>
  <c r="G282"/>
  <c r="G281"/>
  <c r="G291"/>
  <c r="H291"/>
  <c r="G289"/>
  <c r="H274"/>
  <c r="H273"/>
  <c r="H272"/>
  <c r="H283"/>
  <c r="H292"/>
  <c r="G327"/>
  <c r="G343"/>
  <c r="G342"/>
  <c r="G340"/>
  <c r="G339"/>
  <c r="H329"/>
  <c r="H327"/>
  <c r="H343"/>
  <c r="H342"/>
  <c r="H341"/>
  <c r="H340"/>
  <c r="H339"/>
  <c r="H337"/>
  <c r="H338"/>
  <c r="G353"/>
  <c r="H353"/>
  <c r="G356"/>
  <c r="G355"/>
  <c r="G359"/>
  <c r="G389"/>
  <c r="G388"/>
  <c r="G394"/>
  <c r="H394"/>
  <c r="G392"/>
  <c r="H356"/>
  <c r="H355"/>
  <c r="H354"/>
  <c r="H387"/>
  <c r="H390"/>
  <c r="H393"/>
  <c r="H392"/>
  <c r="H395"/>
  <c r="F282"/>
  <c r="K282"/>
  <c r="L282"/>
  <c r="K356"/>
  <c r="L356"/>
  <c r="K366"/>
  <c r="L366"/>
  <c r="F369"/>
  <c r="K369"/>
  <c r="L369"/>
  <c r="F388"/>
  <c r="K388"/>
  <c r="L388"/>
  <c r="F391"/>
  <c r="K391"/>
  <c r="L391"/>
  <c r="F285"/>
  <c r="H285"/>
  <c r="H97"/>
  <c r="K340"/>
  <c r="L340"/>
  <c r="K266"/>
  <c r="L266"/>
  <c r="F227"/>
  <c r="F191"/>
  <c r="F376"/>
  <c r="F375"/>
  <c r="K375"/>
  <c r="L375"/>
  <c r="H286"/>
  <c r="F372"/>
  <c r="F359"/>
  <c r="K359"/>
  <c r="L359"/>
  <c r="F333"/>
  <c r="K333"/>
  <c r="L333"/>
  <c r="H360"/>
  <c r="H184"/>
  <c r="H183"/>
  <c r="K343"/>
  <c r="L343"/>
  <c r="L330"/>
  <c r="L331"/>
  <c r="G34"/>
  <c r="L328"/>
  <c r="L312"/>
  <c r="K273"/>
  <c r="L273"/>
  <c r="F269"/>
  <c r="K269"/>
  <c r="L269"/>
  <c r="K92"/>
  <c r="H205"/>
  <c r="J311"/>
  <c r="H314"/>
  <c r="F316"/>
  <c r="K316"/>
  <c r="L316"/>
  <c r="H318"/>
  <c r="F321"/>
  <c r="H321"/>
  <c r="F313"/>
  <c r="L296"/>
  <c r="K279"/>
  <c r="L279"/>
  <c r="F137"/>
  <c r="K137"/>
  <c r="L137"/>
  <c r="H270"/>
  <c r="H269"/>
  <c r="F153"/>
  <c r="H219"/>
  <c r="H237"/>
  <c r="J295"/>
  <c r="H298"/>
  <c r="F300"/>
  <c r="K300"/>
  <c r="L300"/>
  <c r="H302"/>
  <c r="F305"/>
  <c r="H305"/>
  <c r="F297"/>
  <c r="L229"/>
  <c r="H257"/>
  <c r="F256"/>
  <c r="H256"/>
  <c r="H233"/>
  <c r="F235"/>
  <c r="K235"/>
  <c r="L235"/>
  <c r="F168"/>
  <c r="H197"/>
  <c r="F199"/>
  <c r="L247"/>
  <c r="K246"/>
  <c r="K245"/>
  <c r="L245"/>
  <c r="H249"/>
  <c r="F251"/>
  <c r="K251"/>
  <c r="L251"/>
  <c r="H253"/>
  <c r="F248"/>
  <c r="K191"/>
  <c r="L193"/>
  <c r="H223"/>
  <c r="F214"/>
  <c r="F217"/>
  <c r="K217"/>
  <c r="L217"/>
  <c r="L230"/>
  <c r="F102"/>
  <c r="K102"/>
  <c r="L102"/>
  <c r="F82"/>
  <c r="H99"/>
  <c r="K290"/>
  <c r="L290"/>
  <c r="H290"/>
  <c r="H289"/>
  <c r="L329"/>
  <c r="H177"/>
  <c r="H215"/>
  <c r="F222"/>
  <c r="H222"/>
  <c r="L231"/>
  <c r="H241"/>
  <c r="F240"/>
  <c r="H240"/>
  <c r="F232"/>
  <c r="J210"/>
  <c r="L210"/>
  <c r="J209"/>
  <c r="L211"/>
  <c r="L212"/>
  <c r="L213"/>
  <c r="G214"/>
  <c r="H214"/>
  <c r="K214"/>
  <c r="L214"/>
  <c r="K209"/>
  <c r="K172"/>
  <c r="L172"/>
  <c r="K192"/>
  <c r="G196"/>
  <c r="K199"/>
  <c r="L199"/>
  <c r="K171"/>
  <c r="L171"/>
  <c r="J192"/>
  <c r="H201"/>
  <c r="L194"/>
  <c r="L195"/>
  <c r="F196"/>
  <c r="G204"/>
  <c r="H204"/>
  <c r="L166"/>
  <c r="L167"/>
  <c r="J165"/>
  <c r="L165"/>
  <c r="H168"/>
  <c r="H169"/>
  <c r="H173"/>
  <c r="F176"/>
  <c r="H176"/>
  <c r="K168"/>
  <c r="L168"/>
  <c r="J164"/>
  <c r="J163"/>
  <c r="L163"/>
  <c r="L149"/>
  <c r="K148"/>
  <c r="H155"/>
  <c r="H159"/>
  <c r="J92"/>
  <c r="J91"/>
  <c r="J90"/>
  <c r="J88"/>
  <c r="H151"/>
  <c r="K153"/>
  <c r="L153"/>
  <c r="F158"/>
  <c r="H158"/>
  <c r="F150"/>
  <c r="K91"/>
  <c r="K90"/>
  <c r="K88"/>
  <c r="F96"/>
  <c r="L70"/>
  <c r="H76"/>
  <c r="K337"/>
  <c r="L337"/>
  <c r="L33"/>
  <c r="F111"/>
  <c r="H131"/>
  <c r="K89"/>
  <c r="G288"/>
  <c r="F108"/>
  <c r="K108"/>
  <c r="L108"/>
  <c r="F368"/>
  <c r="K368"/>
  <c r="L368"/>
  <c r="H94"/>
  <c r="H89"/>
  <c r="F85"/>
  <c r="K85"/>
  <c r="L85"/>
  <c r="K38"/>
  <c r="L38"/>
  <c r="K76"/>
  <c r="L76"/>
  <c r="F141"/>
  <c r="K141"/>
  <c r="L141"/>
  <c r="F34"/>
  <c r="K34"/>
  <c r="L34"/>
  <c r="H266"/>
  <c r="H265"/>
  <c r="H264"/>
  <c r="L48"/>
  <c r="K31"/>
  <c r="K30"/>
  <c r="K29"/>
  <c r="H109"/>
  <c r="H128"/>
  <c r="L122"/>
  <c r="L121"/>
  <c r="H117"/>
  <c r="F116"/>
  <c r="H116"/>
  <c r="G181"/>
  <c r="H113"/>
  <c r="K111"/>
  <c r="L111"/>
  <c r="H132"/>
  <c r="L106"/>
  <c r="L107"/>
  <c r="K123"/>
  <c r="L123"/>
  <c r="H123"/>
  <c r="G108"/>
  <c r="K124"/>
  <c r="L124"/>
  <c r="K128"/>
  <c r="L128"/>
  <c r="H124"/>
  <c r="F126"/>
  <c r="K126"/>
  <c r="L126"/>
  <c r="L91"/>
  <c r="H81"/>
  <c r="K342"/>
  <c r="L342"/>
  <c r="J268"/>
  <c r="J263"/>
  <c r="H336"/>
  <c r="K336"/>
  <c r="L336"/>
  <c r="L73"/>
  <c r="K72"/>
  <c r="K68"/>
  <c r="F49"/>
  <c r="H49"/>
  <c r="K372"/>
  <c r="L372"/>
  <c r="H388"/>
  <c r="K272"/>
  <c r="L272"/>
  <c r="K52"/>
  <c r="L52"/>
  <c r="L47"/>
  <c r="L78"/>
  <c r="L79"/>
  <c r="K75"/>
  <c r="L75"/>
  <c r="H75"/>
  <c r="F74"/>
  <c r="J31"/>
  <c r="J30"/>
  <c r="L32"/>
  <c r="K25"/>
  <c r="K24"/>
  <c r="K23"/>
  <c r="L26"/>
  <c r="H57"/>
  <c r="K53"/>
  <c r="L53"/>
  <c r="H359"/>
  <c r="H389"/>
  <c r="K67"/>
  <c r="L67"/>
  <c r="K63"/>
  <c r="J64"/>
  <c r="J63"/>
  <c r="H58"/>
  <c r="H50"/>
  <c r="H54"/>
  <c r="L27"/>
  <c r="F264"/>
  <c r="K264"/>
  <c r="L264"/>
  <c r="K265"/>
  <c r="L265"/>
  <c r="H352"/>
  <c r="K355"/>
  <c r="L355"/>
  <c r="F352"/>
  <c r="K352"/>
  <c r="L352"/>
  <c r="H268"/>
  <c r="L68"/>
  <c r="H288"/>
  <c r="G81"/>
  <c r="G12"/>
  <c r="K376"/>
  <c r="L376"/>
  <c r="G268"/>
  <c r="G89"/>
  <c r="K37"/>
  <c r="L37"/>
  <c r="F81"/>
  <c r="K81"/>
  <c r="L81"/>
  <c r="G352"/>
  <c r="G326"/>
  <c r="H68"/>
  <c r="L327"/>
  <c r="L191"/>
  <c r="H326"/>
  <c r="H88"/>
  <c r="F288"/>
  <c r="K288"/>
  <c r="L288"/>
  <c r="K289"/>
  <c r="L289"/>
  <c r="F358"/>
  <c r="K365"/>
  <c r="L365"/>
  <c r="H182"/>
  <c r="H181"/>
  <c r="F181"/>
  <c r="F89"/>
  <c r="F90"/>
  <c r="F88"/>
  <c r="F42"/>
  <c r="H43"/>
  <c r="J351"/>
  <c r="J89"/>
  <c r="L90"/>
  <c r="F326"/>
  <c r="G391"/>
  <c r="H391"/>
  <c r="H282"/>
  <c r="F140"/>
  <c r="K140"/>
  <c r="L140"/>
  <c r="H103"/>
  <c r="H102"/>
  <c r="K82"/>
  <c r="L82"/>
  <c r="F268"/>
  <c r="F281"/>
  <c r="K285"/>
  <c r="L285"/>
  <c r="J23"/>
  <c r="L24"/>
  <c r="L25"/>
  <c r="L311"/>
  <c r="J310"/>
  <c r="L310"/>
  <c r="K228"/>
  <c r="L295"/>
  <c r="J294"/>
  <c r="J228"/>
  <c r="J227"/>
  <c r="J181"/>
  <c r="L31"/>
  <c r="H108"/>
  <c r="H313"/>
  <c r="K313"/>
  <c r="L313"/>
  <c r="L72"/>
  <c r="L246"/>
  <c r="H297"/>
  <c r="K297"/>
  <c r="L297"/>
  <c r="L88"/>
  <c r="H248"/>
  <c r="K248"/>
  <c r="L248"/>
  <c r="H34"/>
  <c r="L209"/>
  <c r="H351"/>
  <c r="G263"/>
  <c r="L92"/>
  <c r="H232"/>
  <c r="K232"/>
  <c r="L232"/>
  <c r="J144"/>
  <c r="L148"/>
  <c r="K147"/>
  <c r="L192"/>
  <c r="H196"/>
  <c r="K196"/>
  <c r="L196"/>
  <c r="L164"/>
  <c r="K49"/>
  <c r="L49"/>
  <c r="H150"/>
  <c r="K150"/>
  <c r="L150"/>
  <c r="K96"/>
  <c r="L96"/>
  <c r="H96"/>
  <c r="K12"/>
  <c r="L326"/>
  <c r="J29"/>
  <c r="L29"/>
  <c r="L30"/>
  <c r="L69"/>
  <c r="K66"/>
  <c r="L66"/>
  <c r="K74"/>
  <c r="L74"/>
  <c r="H74"/>
  <c r="L63"/>
  <c r="L64"/>
  <c r="F263"/>
  <c r="K263"/>
  <c r="L263"/>
  <c r="K268"/>
  <c r="L268"/>
  <c r="H281"/>
  <c r="H263"/>
  <c r="K281"/>
  <c r="L281"/>
  <c r="H42"/>
  <c r="H12"/>
  <c r="F12"/>
  <c r="F396"/>
  <c r="K358"/>
  <c r="L358"/>
  <c r="F351"/>
  <c r="K351"/>
  <c r="L351"/>
  <c r="G351"/>
  <c r="G396"/>
  <c r="L89"/>
  <c r="L23"/>
  <c r="K227"/>
  <c r="K181"/>
  <c r="L228"/>
  <c r="L294"/>
  <c r="K146"/>
  <c r="L147"/>
  <c r="H396"/>
  <c r="J12"/>
  <c r="L12"/>
  <c r="L181"/>
  <c r="L227"/>
  <c r="K145"/>
  <c r="K144"/>
  <c r="L146"/>
  <c r="J396"/>
  <c r="L145"/>
  <c r="L144"/>
  <c r="K396"/>
  <c r="L396"/>
</calcChain>
</file>

<file path=xl/sharedStrings.xml><?xml version="1.0" encoding="utf-8"?>
<sst xmlns="http://schemas.openxmlformats.org/spreadsheetml/2006/main" count="1676" uniqueCount="249">
  <si>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</si>
  <si>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</si>
  <si>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</si>
  <si>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</si>
  <si>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</si>
  <si>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</si>
  <si>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</si>
  <si>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</si>
  <si>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</si>
  <si>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</si>
  <si>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</si>
  <si>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</si>
  <si>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</si>
  <si>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</si>
  <si>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</si>
  <si>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</si>
  <si>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</si>
  <si>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</si>
  <si>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</si>
  <si>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</si>
  <si>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</si>
  <si>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</si>
  <si>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</si>
  <si>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</si>
  <si>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</si>
  <si>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</si>
  <si>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</si>
  <si>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</si>
  <si>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</si>
  <si>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</si>
  <si>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</si>
  <si>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</si>
  <si>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</si>
  <si>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</si>
  <si>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</si>
  <si>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</si>
  <si>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</si>
  <si>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</si>
  <si>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</si>
  <si>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</si>
  <si>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</si>
  <si>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</si>
  <si>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</si>
  <si>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</si>
  <si>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</si>
  <si>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</si>
  <si>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</si>
  <si>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</si>
  <si>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</si>
  <si>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</si>
  <si>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</si>
  <si>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</si>
  <si>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</si>
  <si>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</si>
  <si>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</si>
  <si>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</si>
  <si>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</si>
  <si>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</si>
  <si>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</si>
  <si>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</si>
  <si>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</si>
  <si>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</si>
  <si>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</si>
  <si>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</si>
  <si>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</si>
  <si>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</si>
  <si>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</si>
  <si>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</si>
  <si>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</si>
  <si>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</si>
  <si>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</si>
  <si>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</si>
  <si>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</si>
  <si>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</si>
  <si>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</si>
  <si>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</si>
  <si>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</si>
  <si>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</si>
  <si>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</si>
  <si>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</si>
  <si>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</si>
  <si>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</si>
  <si>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</si>
  <si>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</si>
  <si>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</si>
  <si>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</si>
  <si>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</si>
  <si>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</si>
  <si>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</si>
  <si>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</si>
  <si>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</si>
  <si>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</si>
  <si>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</si>
  <si>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</si>
  <si>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</si>
  <si>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</si>
  <si>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</si>
  <si>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</si>
  <si>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</si>
  <si>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</si>
  <si>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</si>
  <si>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</si>
  <si>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</si>
  <si>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</si>
  <si>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</si>
  <si>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</si>
  <si>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</si>
  <si>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</si>
  <si>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</si>
  <si>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</si>
  <si>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</si>
  <si>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</si>
  <si>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</si>
  <si>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Прочие расходы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</si>
  <si>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</si>
  <si>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</si>
  <si>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</si>
  <si>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</si>
  <si>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</si>
  <si>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</si>
  <si>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</si>
  <si>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</si>
  <si>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</si>
  <si>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</si>
  <si>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</si>
  <si>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</si>
  <si>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</si>
  <si>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</si>
  <si>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</si>
  <si>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</si>
  <si>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</si>
  <si>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</si>
  <si>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</si>
  <si>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</si>
  <si>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</si>
  <si>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</si>
  <si>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</si>
  <si>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</si>
  <si>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</si>
  <si>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</si>
  <si>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</si>
  <si>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</si>
  <si>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</si>
  <si>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</si>
  <si>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</si>
  <si>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</si>
  <si>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</si>
  <si>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</si>
  <si>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</si>
  <si>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</si>
  <si>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</si>
  <si>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</si>
  <si>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</si>
  <si>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</si>
  <si>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</si>
  <si>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</si>
  <si>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</si>
  <si>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</si>
  <si>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</si>
  <si>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</si>
  <si>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</si>
  <si>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</si>
  <si>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</si>
  <si>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</si>
  <si>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</si>
  <si>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</si>
  <si>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</si>
  <si>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</si>
  <si>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</si>
  <si>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</si>
  <si>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</si>
  <si>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</si>
  <si>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</si>
  <si>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</si>
  <si>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Поддержка 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</si>
  <si>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</si>
  <si>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</si>
  <si>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Национальная экономика</t>
  </si>
  <si>
    <t>План на год</t>
  </si>
  <si>
    <t>% исполнения</t>
  </si>
  <si>
    <t>Мобилизационная и вневойсковая подготовка</t>
  </si>
  <si>
    <t xml:space="preserve">02 </t>
  </si>
  <si>
    <t>3510500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</si>
  <si>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</si>
  <si>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Приложение №4</t>
  </si>
  <si>
    <t>13</t>
  </si>
  <si>
    <t>Дорожное хозяйство</t>
  </si>
  <si>
    <t>Поддержка дорожного хозяйства</t>
  </si>
  <si>
    <t>План с учетом попра-вок</t>
  </si>
  <si>
    <t>0070000</t>
  </si>
  <si>
    <t>0070500</t>
  </si>
  <si>
    <t>6000500</t>
  </si>
  <si>
    <t>012</t>
  </si>
  <si>
    <t>611</t>
  </si>
  <si>
    <t>Благоустройство</t>
  </si>
  <si>
    <t xml:space="preserve">Культура, кинематография </t>
  </si>
  <si>
    <t>Жилищное хозяйство</t>
  </si>
  <si>
    <t>Наказы избирателей депутатам Троснянского районного Совета народных депутатов</t>
  </si>
  <si>
    <t>Функционирование высшего должностного лица субъекта Российской Федерации и муниципального образования</t>
  </si>
  <si>
    <t>БЛ00000</t>
  </si>
  <si>
    <t>БЛ08203</t>
  </si>
  <si>
    <t>120</t>
  </si>
  <si>
    <t>100</t>
  </si>
  <si>
    <t>Расходы на выплаты персоналу государственных (муниципальных) органов</t>
  </si>
  <si>
    <t>121</t>
  </si>
  <si>
    <t>Исполне-но за 1 полуго-дие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</si>
  <si>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</si>
  <si>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</si>
  <si>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Непрограммная часть бюджета сельского поселения</t>
  </si>
  <si>
    <t>БЛ08204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</si>
  <si>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</si>
  <si>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</si>
  <si>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</si>
  <si>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обес-печения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</si>
  <si>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</si>
  <si>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</si>
  <si>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</si>
  <si>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обес-печения государственных (муниципальных) нужд</t>
  </si>
  <si>
    <t>242</t>
  </si>
  <si>
    <t>Иные бюджетные ассигнования</t>
  </si>
  <si>
    <t>БЛ08700</t>
  </si>
  <si>
    <t>800</t>
  </si>
  <si>
    <t>Резервные средства</t>
  </si>
  <si>
    <t>870</t>
  </si>
  <si>
    <t>Другие общегосударственные вопросы</t>
  </si>
  <si>
    <t>БЛ08920</t>
  </si>
  <si>
    <t>БЛ05118</t>
  </si>
  <si>
    <t>БЛ08315</t>
  </si>
  <si>
    <t>БЛ08340</t>
  </si>
  <si>
    <t>Долгосрочная областная целевая программа "Жилище" до 2015 года</t>
  </si>
  <si>
    <t>БЛ08522</t>
  </si>
  <si>
    <t>Коммунальное хозяйство</t>
  </si>
  <si>
    <t>БЛ08351</t>
  </si>
  <si>
    <t>БЛ08602</t>
  </si>
  <si>
    <t>БЛ08604</t>
  </si>
  <si>
    <t>БЛ08605</t>
  </si>
  <si>
    <t>БЛ08665</t>
  </si>
  <si>
    <t>Обеспечение деятельности (оказание услуг) домов культуры, других учреждений культуры</t>
  </si>
  <si>
    <t>БЛ08440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</si>
  <si>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</si>
  <si>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</si>
  <si>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600</t>
  </si>
  <si>
    <t>610</t>
  </si>
  <si>
    <t>Распределение ассигнований из  бюджета Никольского сельского поселения                                    за 1 полугодие 2014 года по разделам и подразделам, целевым статьям и видам расходов функциональной классификации расходов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</si>
  <si>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</si>
  <si>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</si>
  <si>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                 №123а от 14 августа 2014 года</t>
  </si>
  <si>
    <t xml:space="preserve">                        к решению Никольского сельского </t>
  </si>
  <si>
    <t xml:space="preserve">                                совета народных депутатов</t>
  </si>
</sst>
</file>

<file path=xl/styles.xml><?xml version="1.0" encoding="utf-8"?>
<styleSheet xmlns="http://schemas.openxmlformats.org/spreadsheetml/2006/main">
  <numFmts count="2">
    <numFmt numFmtId="168" formatCode="#,##0.0"/>
    <numFmt numFmtId="180" formatCode="0.0"/>
  </numFmts>
  <fonts count="22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8" fillId="0" borderId="0" xfId="0" applyFont="1"/>
    <xf numFmtId="0" fontId="7" fillId="0" borderId="0" xfId="0" applyFont="1" applyBorder="1"/>
    <xf numFmtId="0" fontId="11" fillId="0" borderId="0" xfId="0" applyFont="1"/>
    <xf numFmtId="0" fontId="10" fillId="0" borderId="0" xfId="0" applyFont="1" applyBorder="1"/>
    <xf numFmtId="0" fontId="1" fillId="0" borderId="0" xfId="0" applyFont="1" applyBorder="1"/>
    <xf numFmtId="0" fontId="9" fillId="0" borderId="0" xfId="0" applyFont="1"/>
    <xf numFmtId="0" fontId="12" fillId="0" borderId="0" xfId="0" applyFont="1" applyBorder="1"/>
    <xf numFmtId="168" fontId="1" fillId="0" borderId="0" xfId="0" applyNumberFormat="1" applyFont="1" applyFill="1" applyAlignment="1">
      <alignment wrapText="1"/>
    </xf>
    <xf numFmtId="0" fontId="11" fillId="0" borderId="0" xfId="0" applyFont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/>
    </xf>
    <xf numFmtId="180" fontId="14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/>
    <xf numFmtId="0" fontId="13" fillId="0" borderId="1" xfId="1" applyFont="1" applyFill="1" applyBorder="1" applyAlignment="1" applyProtection="1">
      <alignment horizontal="left" wrapText="1"/>
      <protection hidden="1"/>
    </xf>
    <xf numFmtId="49" fontId="13" fillId="0" borderId="1" xfId="1" applyNumberFormat="1" applyFont="1" applyFill="1" applyBorder="1" applyAlignment="1" applyProtection="1">
      <alignment horizontal="center" wrapText="1"/>
      <protection hidden="1"/>
    </xf>
    <xf numFmtId="49" fontId="13" fillId="0" borderId="1" xfId="0" applyNumberFormat="1" applyFont="1" applyFill="1" applyBorder="1"/>
    <xf numFmtId="180" fontId="13" fillId="0" borderId="1" xfId="0" applyNumberFormat="1" applyFont="1" applyFill="1" applyBorder="1" applyAlignment="1">
      <alignment horizontal="center"/>
    </xf>
    <xf numFmtId="0" fontId="15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1" xfId="0" applyNumberFormat="1" applyFont="1" applyFill="1" applyBorder="1"/>
    <xf numFmtId="49" fontId="16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0" fontId="14" fillId="0" borderId="1" xfId="1" applyFont="1" applyFill="1" applyBorder="1" applyAlignment="1" applyProtection="1">
      <alignment horizontal="left" wrapText="1"/>
      <protection hidden="1"/>
    </xf>
    <xf numFmtId="4" fontId="13" fillId="0" borderId="1" xfId="0" applyNumberFormat="1" applyFont="1" applyFill="1" applyBorder="1" applyAlignment="1">
      <alignment horizontal="center"/>
    </xf>
    <xf numFmtId="49" fontId="15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9" fontId="14" fillId="0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168" fontId="16" fillId="0" borderId="1" xfId="0" applyNumberFormat="1" applyFont="1" applyFill="1" applyBorder="1" applyAlignment="1">
      <alignment horizontal="center"/>
    </xf>
    <xf numFmtId="168" fontId="14" fillId="0" borderId="1" xfId="1" applyNumberFormat="1" applyFont="1" applyFill="1" applyBorder="1" applyAlignment="1" applyProtection="1">
      <alignment horizontal="center" wrapText="1"/>
      <protection hidden="1"/>
    </xf>
    <xf numFmtId="4" fontId="14" fillId="0" borderId="1" xfId="1" applyNumberFormat="1" applyFont="1" applyFill="1" applyBorder="1" applyAlignment="1" applyProtection="1">
      <alignment horizontal="center" wrapText="1"/>
      <protection hidden="1"/>
    </xf>
    <xf numFmtId="4" fontId="15" fillId="0" borderId="1" xfId="1" applyNumberFormat="1" applyFont="1" applyFill="1" applyBorder="1" applyAlignment="1" applyProtection="1">
      <alignment horizontal="center" wrapText="1"/>
      <protection hidden="1"/>
    </xf>
    <xf numFmtId="4" fontId="13" fillId="0" borderId="1" xfId="1" applyNumberFormat="1" applyFont="1" applyFill="1" applyBorder="1" applyAlignment="1" applyProtection="1">
      <alignment horizontal="center" wrapText="1"/>
      <protection hidden="1"/>
    </xf>
    <xf numFmtId="168" fontId="13" fillId="0" borderId="1" xfId="1" applyNumberFormat="1" applyFont="1" applyFill="1" applyBorder="1" applyAlignment="1" applyProtection="1">
      <alignment horizontal="center" wrapText="1"/>
      <protection hidden="1"/>
    </xf>
    <xf numFmtId="180" fontId="13" fillId="0" borderId="1" xfId="1" applyNumberFormat="1" applyFont="1" applyFill="1" applyBorder="1" applyAlignment="1" applyProtection="1">
      <alignment horizontal="center" wrapText="1"/>
      <protection hidden="1"/>
    </xf>
    <xf numFmtId="0" fontId="14" fillId="0" borderId="1" xfId="0" applyFont="1" applyFill="1" applyBorder="1" applyAlignment="1">
      <alignment horizontal="left"/>
    </xf>
    <xf numFmtId="180" fontId="14" fillId="0" borderId="1" xfId="0" applyNumberFormat="1" applyFont="1" applyBorder="1" applyAlignment="1">
      <alignment horizontal="center"/>
    </xf>
    <xf numFmtId="0" fontId="17" fillId="0" borderId="0" xfId="0" applyFont="1"/>
    <xf numFmtId="180" fontId="13" fillId="0" borderId="2" xfId="0" applyNumberFormat="1" applyFont="1" applyBorder="1"/>
    <xf numFmtId="180" fontId="16" fillId="0" borderId="1" xfId="0" applyNumberFormat="1" applyFont="1" applyBorder="1"/>
    <xf numFmtId="180" fontId="13" fillId="0" borderId="1" xfId="0" applyNumberFormat="1" applyFont="1" applyBorder="1"/>
    <xf numFmtId="180" fontId="15" fillId="0" borderId="1" xfId="0" applyNumberFormat="1" applyFont="1" applyBorder="1"/>
    <xf numFmtId="180" fontId="14" fillId="0" borderId="2" xfId="0" applyNumberFormat="1" applyFont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0" fontId="19" fillId="0" borderId="1" xfId="1" applyFont="1" applyFill="1" applyBorder="1" applyAlignment="1" applyProtection="1">
      <alignment horizontal="left" wrapText="1"/>
      <protection hidden="1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21" fillId="0" borderId="0" xfId="0" applyFont="1"/>
    <xf numFmtId="0" fontId="7" fillId="0" borderId="1" xfId="1" applyFont="1" applyFill="1" applyBorder="1" applyAlignment="1" applyProtection="1">
      <alignment horizontal="left" wrapText="1"/>
      <protection hidden="1"/>
    </xf>
    <xf numFmtId="0" fontId="7" fillId="0" borderId="0" xfId="0" applyFont="1" applyAlignment="1"/>
    <xf numFmtId="168" fontId="7" fillId="0" borderId="0" xfId="0" applyNumberFormat="1" applyFont="1" applyFill="1" applyAlignment="1"/>
    <xf numFmtId="0" fontId="13" fillId="0" borderId="6" xfId="1" applyFont="1" applyFill="1" applyBorder="1" applyAlignment="1" applyProtection="1">
      <alignment horizontal="center" vertical="center" wrapText="1"/>
      <protection hidden="1"/>
    </xf>
    <xf numFmtId="0" fontId="13" fillId="0" borderId="7" xfId="1" applyFont="1" applyFill="1" applyBorder="1" applyAlignment="1" applyProtection="1">
      <alignment horizontal="center" vertical="center" wrapText="1"/>
      <protection hidden="1"/>
    </xf>
    <xf numFmtId="0" fontId="13" fillId="0" borderId="8" xfId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Fill="1" applyBorder="1" applyAlignment="1" applyProtection="1">
      <alignment horizontal="center" vertical="center" wrapText="1"/>
      <protection hidden="1"/>
    </xf>
    <xf numFmtId="0" fontId="13" fillId="0" borderId="4" xfId="1" applyFont="1" applyFill="1" applyBorder="1" applyAlignment="1" applyProtection="1">
      <alignment horizontal="center" vertical="center" wrapText="1"/>
      <protection hidden="1"/>
    </xf>
    <xf numFmtId="0" fontId="13" fillId="0" borderId="12" xfId="1" applyFont="1" applyFill="1" applyBorder="1" applyAlignment="1" applyProtection="1">
      <alignment horizontal="center" vertical="center" wrapText="1"/>
      <protection hidden="1"/>
    </xf>
    <xf numFmtId="0" fontId="13" fillId="0" borderId="13" xfId="1" applyFont="1" applyFill="1" applyBorder="1" applyAlignment="1" applyProtection="1">
      <alignment horizontal="center" vertical="center" wrapText="1"/>
      <protection hidden="1"/>
    </xf>
    <xf numFmtId="0" fontId="13" fillId="0" borderId="14" xfId="1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168" fontId="19" fillId="0" borderId="0" xfId="0" applyNumberFormat="1" applyFont="1" applyFill="1" applyAlignment="1">
      <alignment horizontal="right"/>
    </xf>
    <xf numFmtId="0" fontId="13" fillId="0" borderId="9" xfId="1" applyFont="1" applyFill="1" applyBorder="1" applyAlignment="1" applyProtection="1">
      <alignment horizontal="center" vertical="center" wrapText="1"/>
      <protection hidden="1"/>
    </xf>
    <xf numFmtId="0" fontId="13" fillId="0" borderId="10" xfId="1" applyFont="1" applyFill="1" applyBorder="1" applyAlignment="1" applyProtection="1">
      <alignment horizontal="center" vertical="center" wrapText="1"/>
      <protection hidden="1"/>
    </xf>
    <xf numFmtId="0" fontId="13" fillId="0" borderId="11" xfId="1" applyFont="1" applyFill="1" applyBorder="1" applyAlignment="1" applyProtection="1">
      <alignment horizontal="center" vertical="center" wrapText="1"/>
      <protection hidden="1"/>
    </xf>
    <xf numFmtId="168" fontId="7" fillId="0" borderId="0" xfId="0" applyNumberFormat="1" applyFont="1" applyFill="1" applyAlignment="1"/>
    <xf numFmtId="168" fontId="19" fillId="0" borderId="0" xfId="0" applyNumberFormat="1" applyFont="1" applyFill="1" applyAlignment="1"/>
    <xf numFmtId="0" fontId="4" fillId="0" borderId="0" xfId="0" applyFont="1" applyAlignment="1">
      <alignment horizontal="center" wrapText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1"/>
  <sheetViews>
    <sheetView showZeros="0" tabSelected="1" zoomScaleNormal="75" workbookViewId="0">
      <pane xSplit="1" ySplit="11" topLeftCell="B331" activePane="bottomRight" state="frozen"/>
      <selection activeCell="W14" sqref="W14"/>
      <selection pane="topRight" activeCell="W14" sqref="W14"/>
      <selection pane="bottomLeft" activeCell="W14" sqref="W14"/>
      <selection pane="bottomRight" sqref="A1:L397"/>
    </sheetView>
  </sheetViews>
  <sheetFormatPr defaultRowHeight="12.75"/>
  <cols>
    <col min="1" max="1" width="55.28515625" customWidth="1"/>
    <col min="2" max="2" width="4.140625" customWidth="1"/>
    <col min="3" max="3" width="4" customWidth="1"/>
    <col min="4" max="4" width="10.42578125" customWidth="1"/>
    <col min="5" max="5" width="4.7109375" customWidth="1"/>
    <col min="6" max="6" width="9.28515625" hidden="1" customWidth="1"/>
    <col min="7" max="9" width="9.7109375" hidden="1" customWidth="1"/>
    <col min="10" max="10" width="10" customWidth="1"/>
    <col min="11" max="11" width="11.5703125" customWidth="1"/>
    <col min="12" max="12" width="8" customWidth="1"/>
  </cols>
  <sheetData>
    <row r="1" spans="1:12" ht="14.25">
      <c r="C1" s="10" t="s">
        <v>79</v>
      </c>
      <c r="D1" s="10"/>
      <c r="E1" s="82" t="s">
        <v>184</v>
      </c>
      <c r="F1" s="82"/>
      <c r="G1" s="82"/>
      <c r="H1" s="82"/>
      <c r="I1" s="82"/>
      <c r="J1" s="82"/>
      <c r="K1" s="82"/>
    </row>
    <row r="2" spans="1:12" ht="14.25">
      <c r="C2" s="70" t="s">
        <v>247</v>
      </c>
      <c r="D2" s="18"/>
      <c r="E2" s="18"/>
      <c r="F2" s="18"/>
      <c r="G2" s="18"/>
      <c r="H2" s="18"/>
      <c r="I2" s="18"/>
      <c r="J2" s="18"/>
      <c r="K2" s="18"/>
      <c r="L2" s="18"/>
    </row>
    <row r="3" spans="1:12" ht="14.25">
      <c r="B3" s="8"/>
      <c r="C3" s="86" t="s">
        <v>248</v>
      </c>
      <c r="D3" s="87"/>
      <c r="E3" s="87"/>
      <c r="F3" s="87"/>
      <c r="G3" s="87"/>
      <c r="H3" s="87"/>
      <c r="I3" s="87"/>
      <c r="J3" s="87"/>
      <c r="K3" s="87"/>
      <c r="L3" s="87"/>
    </row>
    <row r="4" spans="1:12" ht="14.25">
      <c r="B4" s="69" t="s">
        <v>246</v>
      </c>
      <c r="E4" s="8"/>
      <c r="F4" s="8"/>
      <c r="G4" s="8"/>
      <c r="H4" s="8"/>
      <c r="I4" s="8"/>
      <c r="K4" s="8"/>
    </row>
    <row r="5" spans="1:12">
      <c r="D5" s="8"/>
      <c r="E5" s="8"/>
      <c r="F5" s="8"/>
      <c r="G5" s="8"/>
      <c r="H5" s="8"/>
      <c r="I5" s="8"/>
      <c r="J5" s="8"/>
      <c r="K5" s="8"/>
    </row>
    <row r="6" spans="1:12" ht="29.25" customHeight="1">
      <c r="A6" s="88" t="s">
        <v>243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6.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ht="15.75" thickBot="1">
      <c r="G8" s="1"/>
      <c r="H8" s="1"/>
      <c r="I8" s="1"/>
      <c r="J8" s="1"/>
      <c r="K8" s="1"/>
      <c r="L8" s="19" t="s">
        <v>0</v>
      </c>
    </row>
    <row r="9" spans="1:12" ht="13.5" customHeight="1">
      <c r="A9" s="71" t="s">
        <v>1</v>
      </c>
      <c r="B9" s="71" t="s">
        <v>2</v>
      </c>
      <c r="C9" s="71" t="s">
        <v>3</v>
      </c>
      <c r="D9" s="71" t="s">
        <v>4</v>
      </c>
      <c r="E9" s="71" t="s">
        <v>5</v>
      </c>
      <c r="F9" s="83" t="s">
        <v>178</v>
      </c>
      <c r="G9" s="74" t="s">
        <v>83</v>
      </c>
      <c r="H9" s="74" t="s">
        <v>84</v>
      </c>
      <c r="I9" s="74" t="s">
        <v>169</v>
      </c>
      <c r="J9" s="74" t="s">
        <v>188</v>
      </c>
      <c r="K9" s="76" t="s">
        <v>205</v>
      </c>
      <c r="L9" s="79" t="s">
        <v>179</v>
      </c>
    </row>
    <row r="10" spans="1:12" ht="15" customHeight="1">
      <c r="A10" s="72"/>
      <c r="B10" s="72" t="s">
        <v>6</v>
      </c>
      <c r="C10" s="72" t="s">
        <v>7</v>
      </c>
      <c r="D10" s="72" t="s">
        <v>8</v>
      </c>
      <c r="E10" s="72" t="s">
        <v>9</v>
      </c>
      <c r="F10" s="84"/>
      <c r="G10" s="75"/>
      <c r="H10" s="75"/>
      <c r="I10" s="75"/>
      <c r="J10" s="75"/>
      <c r="K10" s="77"/>
      <c r="L10" s="80"/>
    </row>
    <row r="11" spans="1:12" ht="33.75" customHeight="1" thickBot="1">
      <c r="A11" s="73"/>
      <c r="B11" s="73"/>
      <c r="C11" s="73"/>
      <c r="D11" s="73"/>
      <c r="E11" s="73"/>
      <c r="F11" s="85"/>
      <c r="G11" s="75"/>
      <c r="H11" s="75"/>
      <c r="I11" s="78"/>
      <c r="J11" s="75"/>
      <c r="K11" s="77"/>
      <c r="L11" s="81"/>
    </row>
    <row r="12" spans="1:12" s="2" customFormat="1" ht="15" customHeight="1">
      <c r="A12" s="27" t="s">
        <v>10</v>
      </c>
      <c r="B12" s="28" t="s">
        <v>11</v>
      </c>
      <c r="C12" s="20" t="s">
        <v>43</v>
      </c>
      <c r="D12" s="29" t="s">
        <v>98</v>
      </c>
      <c r="E12" s="20" t="s">
        <v>63</v>
      </c>
      <c r="F12" s="30" t="e">
        <f>F29+F42+F68+F23</f>
        <v>#REF!</v>
      </c>
      <c r="G12" s="30" t="e">
        <f>G29+G42+G68</f>
        <v>#REF!</v>
      </c>
      <c r="H12" s="30" t="e">
        <f>H29+H42+H68</f>
        <v>#REF!</v>
      </c>
      <c r="I12" s="30" t="e">
        <f>I29+I42+I68</f>
        <v>#REF!</v>
      </c>
      <c r="J12" s="30">
        <f>J23+J29+J63+J68</f>
        <v>922.3</v>
      </c>
      <c r="K12" s="30">
        <f>K23+K29+K63+K68</f>
        <v>473.59999999999997</v>
      </c>
      <c r="L12" s="59">
        <f>K12/J12*100</f>
        <v>51.349886154179771</v>
      </c>
    </row>
    <row r="13" spans="1:12" s="11" customFormat="1" ht="48.75" hidden="1" customHeight="1">
      <c r="A13" s="31" t="s">
        <v>102</v>
      </c>
      <c r="B13" s="32" t="s">
        <v>11</v>
      </c>
      <c r="C13" s="20" t="s">
        <v>19</v>
      </c>
      <c r="D13" s="33" t="s">
        <v>103</v>
      </c>
      <c r="E13" s="34" t="s">
        <v>63</v>
      </c>
      <c r="F13" s="35">
        <f t="shared" ref="F13:K14" si="0">F14</f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 t="shared" si="0"/>
        <v>0</v>
      </c>
      <c r="L13" s="60"/>
    </row>
    <row r="14" spans="1:12" s="2" customFormat="1" ht="61.5" hidden="1" customHeight="1">
      <c r="A14" s="36" t="s">
        <v>104</v>
      </c>
      <c r="B14" s="28" t="s">
        <v>11</v>
      </c>
      <c r="C14" s="20" t="s">
        <v>19</v>
      </c>
      <c r="D14" s="29" t="s">
        <v>105</v>
      </c>
      <c r="E14" s="20" t="s">
        <v>63</v>
      </c>
      <c r="F14" s="37">
        <f t="shared" si="0"/>
        <v>0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61"/>
    </row>
    <row r="15" spans="1:12" s="2" customFormat="1" ht="17.25" hidden="1" customHeight="1">
      <c r="A15" s="36" t="s">
        <v>101</v>
      </c>
      <c r="B15" s="28" t="s">
        <v>11</v>
      </c>
      <c r="C15" s="20" t="s">
        <v>19</v>
      </c>
      <c r="D15" s="29" t="s">
        <v>106</v>
      </c>
      <c r="E15" s="20" t="s">
        <v>110</v>
      </c>
      <c r="F15" s="37"/>
      <c r="G15" s="37"/>
      <c r="H15" s="37"/>
      <c r="I15" s="37"/>
      <c r="J15" s="37"/>
      <c r="K15" s="37">
        <f>F15+I15+J15</f>
        <v>0</v>
      </c>
      <c r="L15" s="61"/>
    </row>
    <row r="16" spans="1:12" s="6" customFormat="1" ht="57" hidden="1" customHeight="1">
      <c r="A16" s="31" t="s">
        <v>107</v>
      </c>
      <c r="B16" s="38" t="s">
        <v>11</v>
      </c>
      <c r="C16" s="25" t="s">
        <v>53</v>
      </c>
      <c r="D16" s="39" t="s">
        <v>103</v>
      </c>
      <c r="E16" s="40">
        <v>0</v>
      </c>
      <c r="F16" s="41">
        <f t="shared" ref="F16:K17" si="1">F17</f>
        <v>0</v>
      </c>
      <c r="G16" s="41">
        <f t="shared" si="1"/>
        <v>0</v>
      </c>
      <c r="H16" s="41">
        <f t="shared" si="1"/>
        <v>0</v>
      </c>
      <c r="I16" s="41">
        <f t="shared" si="1"/>
        <v>0</v>
      </c>
      <c r="J16" s="41">
        <f t="shared" si="1"/>
        <v>0</v>
      </c>
      <c r="K16" s="41">
        <f t="shared" si="1"/>
        <v>0</v>
      </c>
      <c r="L16" s="62"/>
    </row>
    <row r="17" spans="1:12" s="2" customFormat="1" ht="60" hidden="1" customHeight="1">
      <c r="A17" s="36" t="s">
        <v>104</v>
      </c>
      <c r="B17" s="42" t="s">
        <v>11</v>
      </c>
      <c r="C17" s="43" t="s">
        <v>53</v>
      </c>
      <c r="D17" s="44" t="s">
        <v>105</v>
      </c>
      <c r="E17" s="45"/>
      <c r="F17" s="46">
        <f t="shared" si="1"/>
        <v>0</v>
      </c>
      <c r="G17" s="46">
        <f t="shared" si="1"/>
        <v>0</v>
      </c>
      <c r="H17" s="46">
        <f t="shared" si="1"/>
        <v>0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61"/>
    </row>
    <row r="18" spans="1:12" s="2" customFormat="1" ht="15.75" hidden="1" customHeight="1">
      <c r="A18" s="36" t="s">
        <v>13</v>
      </c>
      <c r="B18" s="42" t="s">
        <v>11</v>
      </c>
      <c r="C18" s="43" t="s">
        <v>53</v>
      </c>
      <c r="D18" s="44" t="s">
        <v>108</v>
      </c>
      <c r="E18" s="43" t="s">
        <v>63</v>
      </c>
      <c r="F18" s="46">
        <f t="shared" ref="F18:K18" si="2">F22</f>
        <v>0</v>
      </c>
      <c r="G18" s="46">
        <f t="shared" si="2"/>
        <v>0</v>
      </c>
      <c r="H18" s="46">
        <f t="shared" si="2"/>
        <v>0</v>
      </c>
      <c r="I18" s="46">
        <f t="shared" si="2"/>
        <v>0</v>
      </c>
      <c r="J18" s="46">
        <f t="shared" si="2"/>
        <v>0</v>
      </c>
      <c r="K18" s="46">
        <f t="shared" si="2"/>
        <v>0</v>
      </c>
      <c r="L18" s="61"/>
    </row>
    <row r="19" spans="1:12" s="2" customFormat="1" ht="33" hidden="1" customHeight="1" thickBot="1">
      <c r="A19" s="36" t="s">
        <v>73</v>
      </c>
      <c r="B19" s="42" t="s">
        <v>11</v>
      </c>
      <c r="C19" s="43" t="s">
        <v>53</v>
      </c>
      <c r="D19" s="44" t="s">
        <v>12</v>
      </c>
      <c r="E19" s="43" t="s">
        <v>89</v>
      </c>
      <c r="F19" s="46"/>
      <c r="G19" s="46"/>
      <c r="H19" s="37">
        <f>F19+G19</f>
        <v>0</v>
      </c>
      <c r="I19" s="37"/>
      <c r="J19" s="37"/>
      <c r="K19" s="37">
        <f>F19+I19+J19</f>
        <v>0</v>
      </c>
      <c r="L19" s="61"/>
    </row>
    <row r="20" spans="1:12" s="2" customFormat="1" ht="15" hidden="1" customHeight="1">
      <c r="A20" s="27"/>
      <c r="B20" s="28"/>
      <c r="C20" s="20"/>
      <c r="D20" s="47"/>
      <c r="E20" s="48"/>
      <c r="F20" s="37"/>
      <c r="G20" s="37"/>
      <c r="H20" s="37">
        <f>F20+G20</f>
        <v>0</v>
      </c>
      <c r="I20" s="37"/>
      <c r="J20" s="37"/>
      <c r="K20" s="37">
        <f>F20+I20+J20</f>
        <v>0</v>
      </c>
      <c r="L20" s="61"/>
    </row>
    <row r="21" spans="1:12" s="2" customFormat="1" ht="15" hidden="1" customHeight="1">
      <c r="A21" s="27"/>
      <c r="B21" s="28"/>
      <c r="C21" s="20"/>
      <c r="D21" s="47"/>
      <c r="E21" s="48"/>
      <c r="F21" s="37"/>
      <c r="G21" s="37"/>
      <c r="H21" s="37">
        <f>F21+G21</f>
        <v>0</v>
      </c>
      <c r="I21" s="37"/>
      <c r="J21" s="37"/>
      <c r="K21" s="37">
        <f>F21+I21+J21</f>
        <v>0</v>
      </c>
      <c r="L21" s="61"/>
    </row>
    <row r="22" spans="1:12" s="2" customFormat="1" ht="33" hidden="1" customHeight="1">
      <c r="A22" s="36" t="s">
        <v>109</v>
      </c>
      <c r="B22" s="28" t="s">
        <v>11</v>
      </c>
      <c r="C22" s="20" t="s">
        <v>53</v>
      </c>
      <c r="D22" s="47" t="s">
        <v>108</v>
      </c>
      <c r="E22" s="48">
        <v>500</v>
      </c>
      <c r="F22" s="37"/>
      <c r="G22" s="37"/>
      <c r="H22" s="37"/>
      <c r="I22" s="37"/>
      <c r="J22" s="37"/>
      <c r="K22" s="37">
        <f>F22+I22+J22</f>
        <v>0</v>
      </c>
      <c r="L22" s="61"/>
    </row>
    <row r="23" spans="1:12" s="2" customFormat="1" ht="42.75" customHeight="1">
      <c r="A23" s="64" t="s">
        <v>198</v>
      </c>
      <c r="B23" s="28" t="s">
        <v>11</v>
      </c>
      <c r="C23" s="20" t="s">
        <v>19</v>
      </c>
      <c r="D23" s="20" t="s">
        <v>98</v>
      </c>
      <c r="E23" s="20" t="s">
        <v>63</v>
      </c>
      <c r="F23" s="22">
        <f>F24</f>
        <v>214.4</v>
      </c>
      <c r="G23" s="37"/>
      <c r="H23" s="37"/>
      <c r="I23" s="37"/>
      <c r="J23" s="22">
        <f>J24</f>
        <v>319.8</v>
      </c>
      <c r="K23" s="22">
        <f t="shared" ref="J23:K25" si="3">K24</f>
        <v>156.69999999999999</v>
      </c>
      <c r="L23" s="59">
        <f t="shared" ref="L23:L41" si="4">K23/J23*100</f>
        <v>48.999374609130705</v>
      </c>
    </row>
    <row r="24" spans="1:12" s="2" customFormat="1" ht="15" customHeight="1">
      <c r="A24" s="65" t="s">
        <v>208</v>
      </c>
      <c r="B24" s="42" t="s">
        <v>11</v>
      </c>
      <c r="C24" s="43" t="s">
        <v>19</v>
      </c>
      <c r="D24" s="43" t="s">
        <v>199</v>
      </c>
      <c r="E24" s="43" t="s">
        <v>63</v>
      </c>
      <c r="F24" s="21">
        <f>F25</f>
        <v>214.4</v>
      </c>
      <c r="G24" s="37"/>
      <c r="H24" s="37"/>
      <c r="I24" s="37"/>
      <c r="J24" s="21">
        <f t="shared" si="3"/>
        <v>319.8</v>
      </c>
      <c r="K24" s="21">
        <f t="shared" si="3"/>
        <v>156.69999999999999</v>
      </c>
      <c r="L24" s="63">
        <f t="shared" si="4"/>
        <v>48.999374609130705</v>
      </c>
    </row>
    <row r="25" spans="1:12" s="2" customFormat="1" ht="13.5" customHeight="1">
      <c r="A25" s="65" t="s">
        <v>101</v>
      </c>
      <c r="B25" s="42" t="s">
        <v>11</v>
      </c>
      <c r="C25" s="43" t="s">
        <v>19</v>
      </c>
      <c r="D25" s="43" t="s">
        <v>200</v>
      </c>
      <c r="E25" s="43" t="s">
        <v>63</v>
      </c>
      <c r="F25" s="21">
        <f>F26</f>
        <v>214.4</v>
      </c>
      <c r="G25" s="37"/>
      <c r="H25" s="37"/>
      <c r="I25" s="37"/>
      <c r="J25" s="21">
        <f t="shared" si="3"/>
        <v>319.8</v>
      </c>
      <c r="K25" s="21">
        <f t="shared" si="3"/>
        <v>156.69999999999999</v>
      </c>
      <c r="L25" s="63">
        <f t="shared" si="4"/>
        <v>48.999374609130705</v>
      </c>
    </row>
    <row r="26" spans="1:12" s="2" customFormat="1" ht="71.25" customHeight="1">
      <c r="A26" s="66" t="s">
        <v>206</v>
      </c>
      <c r="B26" s="42" t="s">
        <v>11</v>
      </c>
      <c r="C26" s="43" t="s">
        <v>19</v>
      </c>
      <c r="D26" s="43" t="s">
        <v>200</v>
      </c>
      <c r="E26" s="43" t="s">
        <v>202</v>
      </c>
      <c r="F26" s="21">
        <v>214.4</v>
      </c>
      <c r="G26" s="37"/>
      <c r="H26" s="37"/>
      <c r="I26" s="37"/>
      <c r="J26" s="21">
        <f>J27</f>
        <v>319.8</v>
      </c>
      <c r="K26" s="21">
        <f>K27</f>
        <v>156.69999999999999</v>
      </c>
      <c r="L26" s="63">
        <f t="shared" si="4"/>
        <v>48.999374609130705</v>
      </c>
    </row>
    <row r="27" spans="1:12" s="2" customFormat="1" ht="30" customHeight="1">
      <c r="A27" s="66" t="s">
        <v>203</v>
      </c>
      <c r="B27" s="42" t="s">
        <v>11</v>
      </c>
      <c r="C27" s="43" t="s">
        <v>19</v>
      </c>
      <c r="D27" s="43" t="s">
        <v>200</v>
      </c>
      <c r="E27" s="43" t="s">
        <v>201</v>
      </c>
      <c r="F27" s="21">
        <v>214.4</v>
      </c>
      <c r="G27" s="37"/>
      <c r="H27" s="37"/>
      <c r="I27" s="37"/>
      <c r="J27" s="21">
        <f>J28</f>
        <v>319.8</v>
      </c>
      <c r="K27" s="21">
        <f>K28</f>
        <v>156.69999999999999</v>
      </c>
      <c r="L27" s="63">
        <f t="shared" si="4"/>
        <v>48.999374609130705</v>
      </c>
    </row>
    <row r="28" spans="1:12" s="2" customFormat="1" ht="42.75" customHeight="1">
      <c r="A28" s="66" t="s">
        <v>210</v>
      </c>
      <c r="B28" s="42" t="s">
        <v>11</v>
      </c>
      <c r="C28" s="43" t="s">
        <v>19</v>
      </c>
      <c r="D28" s="43" t="s">
        <v>200</v>
      </c>
      <c r="E28" s="43" t="s">
        <v>204</v>
      </c>
      <c r="F28" s="21">
        <v>214.4</v>
      </c>
      <c r="G28" s="37"/>
      <c r="H28" s="37"/>
      <c r="I28" s="37"/>
      <c r="J28" s="21">
        <v>319.8</v>
      </c>
      <c r="K28" s="21">
        <v>156.69999999999999</v>
      </c>
      <c r="L28" s="63">
        <f t="shared" si="4"/>
        <v>48.999374609130705</v>
      </c>
    </row>
    <row r="29" spans="1:12" s="11" customFormat="1" ht="60.75" customHeight="1">
      <c r="A29" s="64" t="s">
        <v>207</v>
      </c>
      <c r="B29" s="28" t="s">
        <v>11</v>
      </c>
      <c r="C29" s="28" t="s">
        <v>14</v>
      </c>
      <c r="D29" s="29" t="s">
        <v>98</v>
      </c>
      <c r="E29" s="20" t="s">
        <v>63</v>
      </c>
      <c r="F29" s="22" t="e">
        <f>#REF!</f>
        <v>#REF!</v>
      </c>
      <c r="G29" s="35" t="e">
        <f>#REF!</f>
        <v>#REF!</v>
      </c>
      <c r="H29" s="35" t="e">
        <f>#REF!</f>
        <v>#REF!</v>
      </c>
      <c r="I29" s="35" t="e">
        <f>#REF!</f>
        <v>#REF!</v>
      </c>
      <c r="J29" s="49">
        <f>J30</f>
        <v>598.5</v>
      </c>
      <c r="K29" s="49">
        <f>K30</f>
        <v>314.89999999999998</v>
      </c>
      <c r="L29" s="59">
        <f t="shared" si="4"/>
        <v>52.61487050960735</v>
      </c>
    </row>
    <row r="30" spans="1:12" s="2" customFormat="1" ht="15" customHeight="1">
      <c r="A30" s="65" t="s">
        <v>208</v>
      </c>
      <c r="B30" s="42" t="s">
        <v>11</v>
      </c>
      <c r="C30" s="43" t="s">
        <v>14</v>
      </c>
      <c r="D30" s="43" t="s">
        <v>199</v>
      </c>
      <c r="E30" s="43" t="s">
        <v>63</v>
      </c>
      <c r="F30" s="21" t="e">
        <f>#REF!</f>
        <v>#REF!</v>
      </c>
      <c r="G30" s="37"/>
      <c r="H30" s="37"/>
      <c r="I30" s="37"/>
      <c r="J30" s="21">
        <f>J31</f>
        <v>598.5</v>
      </c>
      <c r="K30" s="21">
        <f>K31</f>
        <v>314.89999999999998</v>
      </c>
      <c r="L30" s="63">
        <f t="shared" si="4"/>
        <v>52.61487050960735</v>
      </c>
    </row>
    <row r="31" spans="1:12" s="9" customFormat="1" ht="13.5" customHeight="1">
      <c r="A31" s="65" t="s">
        <v>13</v>
      </c>
      <c r="B31" s="42" t="s">
        <v>11</v>
      </c>
      <c r="C31" s="42" t="s">
        <v>14</v>
      </c>
      <c r="D31" s="43" t="s">
        <v>209</v>
      </c>
      <c r="E31" s="43" t="s">
        <v>63</v>
      </c>
      <c r="F31" s="50" t="e">
        <f>#REF!</f>
        <v>#REF!</v>
      </c>
      <c r="G31" s="51" t="e">
        <f>#REF!</f>
        <v>#REF!</v>
      </c>
      <c r="H31" s="51" t="e">
        <f>#REF!</f>
        <v>#REF!</v>
      </c>
      <c r="I31" s="51" t="e">
        <f>#REF!</f>
        <v>#REF!</v>
      </c>
      <c r="J31" s="50">
        <f>J32+J47</f>
        <v>598.5</v>
      </c>
      <c r="K31" s="50">
        <f>K32+K47</f>
        <v>314.89999999999998</v>
      </c>
      <c r="L31" s="63">
        <f t="shared" si="4"/>
        <v>52.61487050960735</v>
      </c>
    </row>
    <row r="32" spans="1:12" s="2" customFormat="1" ht="71.25" customHeight="1">
      <c r="A32" s="66" t="s">
        <v>206</v>
      </c>
      <c r="B32" s="42" t="s">
        <v>11</v>
      </c>
      <c r="C32" s="43" t="s">
        <v>14</v>
      </c>
      <c r="D32" s="43" t="s">
        <v>209</v>
      </c>
      <c r="E32" s="43" t="s">
        <v>202</v>
      </c>
      <c r="F32" s="21">
        <v>214.4</v>
      </c>
      <c r="G32" s="37"/>
      <c r="H32" s="37"/>
      <c r="I32" s="37"/>
      <c r="J32" s="21">
        <f>J33</f>
        <v>431.2</v>
      </c>
      <c r="K32" s="21">
        <f>K33</f>
        <v>219.1</v>
      </c>
      <c r="L32" s="63">
        <f t="shared" si="4"/>
        <v>50.811688311688307</v>
      </c>
    </row>
    <row r="33" spans="1:12" s="2" customFormat="1" ht="30" customHeight="1">
      <c r="A33" s="66" t="s">
        <v>203</v>
      </c>
      <c r="B33" s="42" t="s">
        <v>11</v>
      </c>
      <c r="C33" s="43" t="s">
        <v>14</v>
      </c>
      <c r="D33" s="43" t="s">
        <v>209</v>
      </c>
      <c r="E33" s="43" t="s">
        <v>201</v>
      </c>
      <c r="F33" s="21">
        <v>214.4</v>
      </c>
      <c r="G33" s="37"/>
      <c r="H33" s="37"/>
      <c r="I33" s="37"/>
      <c r="J33" s="21">
        <f>J46</f>
        <v>431.2</v>
      </c>
      <c r="K33" s="21">
        <f>K46</f>
        <v>219.1</v>
      </c>
      <c r="L33" s="63">
        <f t="shared" si="4"/>
        <v>50.811688311688307</v>
      </c>
    </row>
    <row r="34" spans="1:12" ht="30.75" hidden="1">
      <c r="A34" s="27" t="s">
        <v>85</v>
      </c>
      <c r="B34" s="38" t="s">
        <v>11</v>
      </c>
      <c r="C34" s="38" t="s">
        <v>15</v>
      </c>
      <c r="D34" s="38"/>
      <c r="E34" s="38"/>
      <c r="F34" s="51">
        <f>F35</f>
        <v>0</v>
      </c>
      <c r="G34" s="51">
        <f>G35</f>
        <v>0</v>
      </c>
      <c r="H34" s="37">
        <f>F34+G34</f>
        <v>0</v>
      </c>
      <c r="I34" s="37"/>
      <c r="J34" s="37"/>
      <c r="K34" s="37">
        <f t="shared" ref="K34:K41" si="5">F34+I34+J34</f>
        <v>0</v>
      </c>
      <c r="L34" s="59" t="e">
        <f t="shared" si="4"/>
        <v>#DIV/0!</v>
      </c>
    </row>
    <row r="35" spans="1:12" ht="30.75" hidden="1">
      <c r="A35" s="36" t="s">
        <v>86</v>
      </c>
      <c r="B35" s="38" t="s">
        <v>11</v>
      </c>
      <c r="C35" s="38" t="s">
        <v>15</v>
      </c>
      <c r="D35" s="38" t="s">
        <v>41</v>
      </c>
      <c r="E35" s="38"/>
      <c r="F35" s="51">
        <f>F36</f>
        <v>0</v>
      </c>
      <c r="G35" s="51">
        <f>G36</f>
        <v>0</v>
      </c>
      <c r="H35" s="37">
        <f>F35+G35</f>
        <v>0</v>
      </c>
      <c r="I35" s="37"/>
      <c r="J35" s="37"/>
      <c r="K35" s="37">
        <f t="shared" si="5"/>
        <v>0</v>
      </c>
      <c r="L35" s="59" t="e">
        <f t="shared" si="4"/>
        <v>#DIV/0!</v>
      </c>
    </row>
    <row r="36" spans="1:12" ht="37.5" hidden="1" customHeight="1">
      <c r="A36" s="31" t="s">
        <v>87</v>
      </c>
      <c r="B36" s="38" t="s">
        <v>11</v>
      </c>
      <c r="C36" s="38" t="s">
        <v>15</v>
      </c>
      <c r="D36" s="38" t="s">
        <v>41</v>
      </c>
      <c r="E36" s="38" t="s">
        <v>88</v>
      </c>
      <c r="F36" s="51"/>
      <c r="G36" s="51"/>
      <c r="H36" s="37">
        <f>F36+G36</f>
        <v>0</v>
      </c>
      <c r="I36" s="37"/>
      <c r="J36" s="37"/>
      <c r="K36" s="37">
        <f t="shared" si="5"/>
        <v>0</v>
      </c>
      <c r="L36" s="59" t="e">
        <f t="shared" si="4"/>
        <v>#DIV/0!</v>
      </c>
    </row>
    <row r="37" spans="1:12" ht="45.75" hidden="1" customHeight="1">
      <c r="A37" s="36"/>
      <c r="B37" s="38" t="s">
        <v>11</v>
      </c>
      <c r="C37" s="38" t="s">
        <v>51</v>
      </c>
      <c r="D37" s="38" t="s">
        <v>103</v>
      </c>
      <c r="E37" s="38" t="s">
        <v>63</v>
      </c>
      <c r="F37" s="51" t="e">
        <f>F38</f>
        <v>#REF!</v>
      </c>
      <c r="G37" s="51" t="e">
        <f>G38</f>
        <v>#REF!</v>
      </c>
      <c r="H37" s="51" t="e">
        <f>H38</f>
        <v>#REF!</v>
      </c>
      <c r="I37" s="51">
        <f>I38</f>
        <v>0</v>
      </c>
      <c r="J37" s="51" t="e">
        <f>J38</f>
        <v>#REF!</v>
      </c>
      <c r="K37" s="37" t="e">
        <f t="shared" si="5"/>
        <v>#REF!</v>
      </c>
      <c r="L37" s="59" t="e">
        <f t="shared" si="4"/>
        <v>#REF!</v>
      </c>
    </row>
    <row r="38" spans="1:12" ht="60.75" hidden="1">
      <c r="A38" s="36" t="s">
        <v>104</v>
      </c>
      <c r="B38" s="38" t="s">
        <v>11</v>
      </c>
      <c r="C38" s="38" t="s">
        <v>14</v>
      </c>
      <c r="D38" s="38" t="s">
        <v>105</v>
      </c>
      <c r="E38" s="38" t="s">
        <v>63</v>
      </c>
      <c r="F38" s="51" t="e">
        <f>#REF!</f>
        <v>#REF!</v>
      </c>
      <c r="G38" s="51" t="e">
        <f>#REF!</f>
        <v>#REF!</v>
      </c>
      <c r="H38" s="51" t="e">
        <f>#REF!</f>
        <v>#REF!</v>
      </c>
      <c r="I38" s="51"/>
      <c r="J38" s="51" t="e">
        <f>#REF!</f>
        <v>#REF!</v>
      </c>
      <c r="K38" s="37" t="e">
        <f t="shared" si="5"/>
        <v>#REF!</v>
      </c>
      <c r="L38" s="59" t="e">
        <f t="shared" si="4"/>
        <v>#REF!</v>
      </c>
    </row>
    <row r="39" spans="1:12" s="7" customFormat="1" ht="27" hidden="1" customHeight="1">
      <c r="A39" s="36" t="s">
        <v>74</v>
      </c>
      <c r="B39" s="38" t="s">
        <v>11</v>
      </c>
      <c r="C39" s="38" t="s">
        <v>16</v>
      </c>
      <c r="D39" s="38"/>
      <c r="E39" s="38"/>
      <c r="F39" s="51">
        <f>F40</f>
        <v>0</v>
      </c>
      <c r="G39" s="51">
        <f>G40</f>
        <v>0</v>
      </c>
      <c r="H39" s="37">
        <f>F39+G39</f>
        <v>0</v>
      </c>
      <c r="I39" s="37"/>
      <c r="J39" s="37"/>
      <c r="K39" s="37">
        <f t="shared" si="5"/>
        <v>0</v>
      </c>
      <c r="L39" s="59" t="e">
        <f t="shared" si="4"/>
        <v>#DIV/0!</v>
      </c>
    </row>
    <row r="40" spans="1:12" ht="45.75" hidden="1">
      <c r="A40" s="31" t="s">
        <v>75</v>
      </c>
      <c r="B40" s="38" t="s">
        <v>11</v>
      </c>
      <c r="C40" s="38" t="s">
        <v>16</v>
      </c>
      <c r="D40" s="38" t="s">
        <v>76</v>
      </c>
      <c r="E40" s="38" t="s">
        <v>77</v>
      </c>
      <c r="F40" s="51"/>
      <c r="G40" s="51"/>
      <c r="H40" s="37">
        <f>F40+G40</f>
        <v>0</v>
      </c>
      <c r="I40" s="37"/>
      <c r="J40" s="37"/>
      <c r="K40" s="37">
        <f t="shared" si="5"/>
        <v>0</v>
      </c>
      <c r="L40" s="59" t="e">
        <f t="shared" si="4"/>
        <v>#DIV/0!</v>
      </c>
    </row>
    <row r="41" spans="1:12" ht="15.75" hidden="1">
      <c r="A41" s="31"/>
      <c r="B41" s="38"/>
      <c r="C41" s="38"/>
      <c r="D41" s="38"/>
      <c r="E41" s="38"/>
      <c r="F41" s="51"/>
      <c r="G41" s="51"/>
      <c r="H41" s="37">
        <f>F41+G41</f>
        <v>0</v>
      </c>
      <c r="I41" s="37"/>
      <c r="J41" s="37"/>
      <c r="K41" s="37">
        <f t="shared" si="5"/>
        <v>0</v>
      </c>
      <c r="L41" s="59" t="e">
        <f t="shared" si="4"/>
        <v>#DIV/0!</v>
      </c>
    </row>
    <row r="42" spans="1:12" s="16" customFormat="1" ht="18" hidden="1" customHeight="1">
      <c r="A42" s="27" t="s">
        <v>48</v>
      </c>
      <c r="B42" s="28" t="s">
        <v>11</v>
      </c>
      <c r="C42" s="28" t="s">
        <v>24</v>
      </c>
      <c r="D42" s="20" t="s">
        <v>98</v>
      </c>
      <c r="E42" s="28" t="s">
        <v>63</v>
      </c>
      <c r="F42" s="54">
        <f t="shared" ref="F42:G44" si="6">F43</f>
        <v>2</v>
      </c>
      <c r="G42" s="53">
        <f t="shared" si="6"/>
        <v>0</v>
      </c>
      <c r="H42" s="37">
        <f>F42+G42</f>
        <v>2</v>
      </c>
      <c r="I42" s="37"/>
      <c r="J42" s="22">
        <f t="shared" ref="J42:K44" si="7">J43</f>
        <v>0</v>
      </c>
      <c r="K42" s="30">
        <f t="shared" si="7"/>
        <v>0</v>
      </c>
      <c r="L42" s="59"/>
    </row>
    <row r="43" spans="1:12" s="9" customFormat="1" ht="16.5" hidden="1" customHeight="1">
      <c r="A43" s="36" t="s">
        <v>48</v>
      </c>
      <c r="B43" s="42" t="s">
        <v>11</v>
      </c>
      <c r="C43" s="42" t="s">
        <v>24</v>
      </c>
      <c r="D43" s="43" t="s">
        <v>189</v>
      </c>
      <c r="E43" s="42" t="s">
        <v>63</v>
      </c>
      <c r="F43" s="50">
        <f t="shared" si="6"/>
        <v>2</v>
      </c>
      <c r="G43" s="51">
        <f t="shared" si="6"/>
        <v>0</v>
      </c>
      <c r="H43" s="37">
        <f>F43+G43</f>
        <v>2</v>
      </c>
      <c r="I43" s="37"/>
      <c r="J43" s="21">
        <f t="shared" si="7"/>
        <v>0</v>
      </c>
      <c r="K43" s="24">
        <f t="shared" si="7"/>
        <v>0</v>
      </c>
      <c r="L43" s="59"/>
    </row>
    <row r="44" spans="1:12" s="9" customFormat="1" ht="19.5" hidden="1" customHeight="1">
      <c r="A44" s="36" t="s">
        <v>112</v>
      </c>
      <c r="B44" s="42" t="s">
        <v>11</v>
      </c>
      <c r="C44" s="42" t="s">
        <v>24</v>
      </c>
      <c r="D44" s="43" t="s">
        <v>190</v>
      </c>
      <c r="E44" s="42" t="s">
        <v>63</v>
      </c>
      <c r="F44" s="50">
        <f t="shared" si="6"/>
        <v>2</v>
      </c>
      <c r="G44" s="51">
        <f t="shared" si="6"/>
        <v>0</v>
      </c>
      <c r="H44" s="51">
        <f>H45</f>
        <v>0</v>
      </c>
      <c r="I44" s="51"/>
      <c r="J44" s="50">
        <f t="shared" si="7"/>
        <v>0</v>
      </c>
      <c r="K44" s="24">
        <f t="shared" si="7"/>
        <v>0</v>
      </c>
      <c r="L44" s="59"/>
    </row>
    <row r="45" spans="1:12" s="9" customFormat="1" ht="17.25" hidden="1" customHeight="1">
      <c r="A45" s="36" t="s">
        <v>113</v>
      </c>
      <c r="B45" s="42" t="s">
        <v>11</v>
      </c>
      <c r="C45" s="42" t="s">
        <v>24</v>
      </c>
      <c r="D45" s="43" t="s">
        <v>190</v>
      </c>
      <c r="E45" s="42" t="s">
        <v>114</v>
      </c>
      <c r="F45" s="50">
        <v>2</v>
      </c>
      <c r="G45" s="51"/>
      <c r="H45" s="37"/>
      <c r="I45" s="37"/>
      <c r="J45" s="21">
        <v>0</v>
      </c>
      <c r="K45" s="24">
        <v>0</v>
      </c>
      <c r="L45" s="59"/>
    </row>
    <row r="46" spans="1:12" s="2" customFormat="1" ht="42.75" customHeight="1">
      <c r="A46" s="66" t="s">
        <v>210</v>
      </c>
      <c r="B46" s="42" t="s">
        <v>11</v>
      </c>
      <c r="C46" s="43" t="s">
        <v>14</v>
      </c>
      <c r="D46" s="43" t="s">
        <v>209</v>
      </c>
      <c r="E46" s="43" t="s">
        <v>204</v>
      </c>
      <c r="F46" s="21">
        <v>214.4</v>
      </c>
      <c r="G46" s="37"/>
      <c r="H46" s="37"/>
      <c r="I46" s="37"/>
      <c r="J46" s="21">
        <v>431.2</v>
      </c>
      <c r="K46" s="21">
        <v>219.1</v>
      </c>
      <c r="L46" s="63">
        <f t="shared" ref="L46:L56" si="8">K46/J46*100</f>
        <v>50.811688311688307</v>
      </c>
    </row>
    <row r="47" spans="1:12" s="2" customFormat="1" ht="30" customHeight="1">
      <c r="A47" s="66" t="s">
        <v>211</v>
      </c>
      <c r="B47" s="42" t="s">
        <v>11</v>
      </c>
      <c r="C47" s="43" t="s">
        <v>14</v>
      </c>
      <c r="D47" s="43" t="s">
        <v>209</v>
      </c>
      <c r="E47" s="43" t="s">
        <v>212</v>
      </c>
      <c r="F47" s="21">
        <v>214.4</v>
      </c>
      <c r="G47" s="37"/>
      <c r="H47" s="37"/>
      <c r="I47" s="37"/>
      <c r="J47" s="21">
        <f>J48</f>
        <v>167.3</v>
      </c>
      <c r="K47" s="21">
        <f>K48</f>
        <v>95.8</v>
      </c>
      <c r="L47" s="63">
        <f t="shared" si="8"/>
        <v>57.262402869097428</v>
      </c>
    </row>
    <row r="48" spans="1:12" s="2" customFormat="1" ht="26.25" customHeight="1">
      <c r="A48" s="66" t="s">
        <v>213</v>
      </c>
      <c r="B48" s="42" t="s">
        <v>11</v>
      </c>
      <c r="C48" s="43" t="s">
        <v>14</v>
      </c>
      <c r="D48" s="43" t="s">
        <v>209</v>
      </c>
      <c r="E48" s="43" t="s">
        <v>214</v>
      </c>
      <c r="F48" s="21">
        <v>214.4</v>
      </c>
      <c r="G48" s="37"/>
      <c r="H48" s="37"/>
      <c r="I48" s="37"/>
      <c r="J48" s="21">
        <f>SUM(J61:J62)</f>
        <v>167.3</v>
      </c>
      <c r="K48" s="21">
        <f>SUM(K61:K62)</f>
        <v>95.8</v>
      </c>
      <c r="L48" s="63">
        <f t="shared" si="8"/>
        <v>57.262402869097428</v>
      </c>
    </row>
    <row r="49" spans="1:12" ht="30.75" hidden="1">
      <c r="A49" s="27" t="s">
        <v>85</v>
      </c>
      <c r="B49" s="38" t="s">
        <v>11</v>
      </c>
      <c r="C49" s="38" t="s">
        <v>15</v>
      </c>
      <c r="D49" s="38"/>
      <c r="E49" s="38"/>
      <c r="F49" s="51">
        <f>F50</f>
        <v>0</v>
      </c>
      <c r="G49" s="51">
        <f>G50</f>
        <v>0</v>
      </c>
      <c r="H49" s="37">
        <f>F49+G49</f>
        <v>0</v>
      </c>
      <c r="I49" s="37"/>
      <c r="J49" s="37"/>
      <c r="K49" s="37">
        <f t="shared" ref="K49:K56" si="9">F49+I49+J49</f>
        <v>0</v>
      </c>
      <c r="L49" s="59" t="e">
        <f t="shared" si="8"/>
        <v>#DIV/0!</v>
      </c>
    </row>
    <row r="50" spans="1:12" ht="30.75" hidden="1">
      <c r="A50" s="36" t="s">
        <v>86</v>
      </c>
      <c r="B50" s="38" t="s">
        <v>11</v>
      </c>
      <c r="C50" s="38" t="s">
        <v>15</v>
      </c>
      <c r="D50" s="38" t="s">
        <v>41</v>
      </c>
      <c r="E50" s="38"/>
      <c r="F50" s="51">
        <f>F51</f>
        <v>0</v>
      </c>
      <c r="G50" s="51">
        <f>G51</f>
        <v>0</v>
      </c>
      <c r="H50" s="37">
        <f>F50+G50</f>
        <v>0</v>
      </c>
      <c r="I50" s="37"/>
      <c r="J50" s="37"/>
      <c r="K50" s="37">
        <f t="shared" si="9"/>
        <v>0</v>
      </c>
      <c r="L50" s="59" t="e">
        <f t="shared" si="8"/>
        <v>#DIV/0!</v>
      </c>
    </row>
    <row r="51" spans="1:12" ht="37.5" hidden="1" customHeight="1">
      <c r="A51" s="31" t="s">
        <v>87</v>
      </c>
      <c r="B51" s="38" t="s">
        <v>11</v>
      </c>
      <c r="C51" s="38" t="s">
        <v>15</v>
      </c>
      <c r="D51" s="38" t="s">
        <v>41</v>
      </c>
      <c r="E51" s="38" t="s">
        <v>88</v>
      </c>
      <c r="F51" s="51"/>
      <c r="G51" s="51"/>
      <c r="H51" s="37">
        <f>F51+G51</f>
        <v>0</v>
      </c>
      <c r="I51" s="37"/>
      <c r="J51" s="37"/>
      <c r="K51" s="37">
        <f t="shared" si="9"/>
        <v>0</v>
      </c>
      <c r="L51" s="59" t="e">
        <f t="shared" si="8"/>
        <v>#DIV/0!</v>
      </c>
    </row>
    <row r="52" spans="1:12" ht="45.75" hidden="1" customHeight="1">
      <c r="A52" s="36"/>
      <c r="B52" s="38" t="s">
        <v>11</v>
      </c>
      <c r="C52" s="38" t="s">
        <v>51</v>
      </c>
      <c r="D52" s="38" t="s">
        <v>103</v>
      </c>
      <c r="E52" s="38" t="s">
        <v>63</v>
      </c>
      <c r="F52" s="51" t="e">
        <f>F53</f>
        <v>#REF!</v>
      </c>
      <c r="G52" s="51" t="e">
        <f>G53</f>
        <v>#REF!</v>
      </c>
      <c r="H52" s="51" t="e">
        <f>H53</f>
        <v>#REF!</v>
      </c>
      <c r="I52" s="51">
        <f>I53</f>
        <v>0</v>
      </c>
      <c r="J52" s="51" t="e">
        <f>J53</f>
        <v>#REF!</v>
      </c>
      <c r="K52" s="37" t="e">
        <f t="shared" si="9"/>
        <v>#REF!</v>
      </c>
      <c r="L52" s="59" t="e">
        <f t="shared" si="8"/>
        <v>#REF!</v>
      </c>
    </row>
    <row r="53" spans="1:12" ht="60.75" hidden="1">
      <c r="A53" s="36" t="s">
        <v>104</v>
      </c>
      <c r="B53" s="38" t="s">
        <v>11</v>
      </c>
      <c r="C53" s="38" t="s">
        <v>14</v>
      </c>
      <c r="D53" s="38" t="s">
        <v>105</v>
      </c>
      <c r="E53" s="38" t="s">
        <v>63</v>
      </c>
      <c r="F53" s="51" t="e">
        <f>#REF!</f>
        <v>#REF!</v>
      </c>
      <c r="G53" s="51" t="e">
        <f>#REF!</f>
        <v>#REF!</v>
      </c>
      <c r="H53" s="51" t="e">
        <f>#REF!</f>
        <v>#REF!</v>
      </c>
      <c r="I53" s="51"/>
      <c r="J53" s="51" t="e">
        <f>#REF!</f>
        <v>#REF!</v>
      </c>
      <c r="K53" s="37" t="e">
        <f t="shared" si="9"/>
        <v>#REF!</v>
      </c>
      <c r="L53" s="59" t="e">
        <f t="shared" si="8"/>
        <v>#REF!</v>
      </c>
    </row>
    <row r="54" spans="1:12" s="7" customFormat="1" ht="27" hidden="1" customHeight="1">
      <c r="A54" s="36" t="s">
        <v>74</v>
      </c>
      <c r="B54" s="38" t="s">
        <v>11</v>
      </c>
      <c r="C54" s="38" t="s">
        <v>16</v>
      </c>
      <c r="D54" s="38"/>
      <c r="E54" s="38"/>
      <c r="F54" s="51">
        <f>F55</f>
        <v>0</v>
      </c>
      <c r="G54" s="51">
        <f>G55</f>
        <v>0</v>
      </c>
      <c r="H54" s="37">
        <f>F54+G54</f>
        <v>0</v>
      </c>
      <c r="I54" s="37"/>
      <c r="J54" s="37"/>
      <c r="K54" s="37">
        <f t="shared" si="9"/>
        <v>0</v>
      </c>
      <c r="L54" s="59" t="e">
        <f t="shared" si="8"/>
        <v>#DIV/0!</v>
      </c>
    </row>
    <row r="55" spans="1:12" ht="45.75" hidden="1">
      <c r="A55" s="31" t="s">
        <v>75</v>
      </c>
      <c r="B55" s="38" t="s">
        <v>11</v>
      </c>
      <c r="C55" s="38" t="s">
        <v>16</v>
      </c>
      <c r="D55" s="38" t="s">
        <v>76</v>
      </c>
      <c r="E55" s="38" t="s">
        <v>77</v>
      </c>
      <c r="F55" s="51"/>
      <c r="G55" s="51"/>
      <c r="H55" s="37">
        <f>F55+G55</f>
        <v>0</v>
      </c>
      <c r="I55" s="37"/>
      <c r="J55" s="37"/>
      <c r="K55" s="37">
        <f t="shared" si="9"/>
        <v>0</v>
      </c>
      <c r="L55" s="59" t="e">
        <f t="shared" si="8"/>
        <v>#DIV/0!</v>
      </c>
    </row>
    <row r="56" spans="1:12" ht="15.75" hidden="1">
      <c r="A56" s="31"/>
      <c r="B56" s="38"/>
      <c r="C56" s="38"/>
      <c r="D56" s="38"/>
      <c r="E56" s="38"/>
      <c r="F56" s="51"/>
      <c r="G56" s="51"/>
      <c r="H56" s="37">
        <f>F56+G56</f>
        <v>0</v>
      </c>
      <c r="I56" s="37"/>
      <c r="J56" s="37"/>
      <c r="K56" s="37">
        <f t="shared" si="9"/>
        <v>0</v>
      </c>
      <c r="L56" s="59" t="e">
        <f t="shared" si="8"/>
        <v>#DIV/0!</v>
      </c>
    </row>
    <row r="57" spans="1:12" s="16" customFormat="1" ht="18" hidden="1" customHeight="1">
      <c r="A57" s="27" t="s">
        <v>48</v>
      </c>
      <c r="B57" s="28" t="s">
        <v>11</v>
      </c>
      <c r="C57" s="28" t="s">
        <v>24</v>
      </c>
      <c r="D57" s="20" t="s">
        <v>98</v>
      </c>
      <c r="E57" s="28" t="s">
        <v>63</v>
      </c>
      <c r="F57" s="54">
        <f t="shared" ref="F57:G59" si="10">F58</f>
        <v>2</v>
      </c>
      <c r="G57" s="53">
        <f t="shared" si="10"/>
        <v>0</v>
      </c>
      <c r="H57" s="37">
        <f>F57+G57</f>
        <v>2</v>
      </c>
      <c r="I57" s="37"/>
      <c r="J57" s="22">
        <f t="shared" ref="J57:K59" si="11">J58</f>
        <v>0</v>
      </c>
      <c r="K57" s="30">
        <f t="shared" si="11"/>
        <v>0</v>
      </c>
      <c r="L57" s="59"/>
    </row>
    <row r="58" spans="1:12" s="9" customFormat="1" ht="16.5" hidden="1" customHeight="1">
      <c r="A58" s="36" t="s">
        <v>48</v>
      </c>
      <c r="B58" s="42" t="s">
        <v>11</v>
      </c>
      <c r="C58" s="42" t="s">
        <v>24</v>
      </c>
      <c r="D58" s="43" t="s">
        <v>189</v>
      </c>
      <c r="E58" s="42" t="s">
        <v>63</v>
      </c>
      <c r="F58" s="50">
        <f t="shared" si="10"/>
        <v>2</v>
      </c>
      <c r="G58" s="51">
        <f t="shared" si="10"/>
        <v>0</v>
      </c>
      <c r="H58" s="37">
        <f>F58+G58</f>
        <v>2</v>
      </c>
      <c r="I58" s="37"/>
      <c r="J58" s="21">
        <f t="shared" si="11"/>
        <v>0</v>
      </c>
      <c r="K58" s="24">
        <f t="shared" si="11"/>
        <v>0</v>
      </c>
      <c r="L58" s="59"/>
    </row>
    <row r="59" spans="1:12" s="9" customFormat="1" ht="19.5" hidden="1" customHeight="1">
      <c r="A59" s="36" t="s">
        <v>112</v>
      </c>
      <c r="B59" s="42" t="s">
        <v>11</v>
      </c>
      <c r="C59" s="42" t="s">
        <v>24</v>
      </c>
      <c r="D59" s="43" t="s">
        <v>190</v>
      </c>
      <c r="E59" s="42" t="s">
        <v>63</v>
      </c>
      <c r="F59" s="50">
        <f t="shared" si="10"/>
        <v>2</v>
      </c>
      <c r="G59" s="51">
        <f t="shared" si="10"/>
        <v>0</v>
      </c>
      <c r="H59" s="51">
        <f>H60</f>
        <v>0</v>
      </c>
      <c r="I59" s="51"/>
      <c r="J59" s="50">
        <f t="shared" si="11"/>
        <v>0</v>
      </c>
      <c r="K59" s="24">
        <f t="shared" si="11"/>
        <v>0</v>
      </c>
      <c r="L59" s="59"/>
    </row>
    <row r="60" spans="1:12" s="9" customFormat="1" ht="17.25" hidden="1" customHeight="1">
      <c r="A60" s="36" t="s">
        <v>113</v>
      </c>
      <c r="B60" s="42" t="s">
        <v>11</v>
      </c>
      <c r="C60" s="42" t="s">
        <v>24</v>
      </c>
      <c r="D60" s="43" t="s">
        <v>190</v>
      </c>
      <c r="E60" s="42" t="s">
        <v>114</v>
      </c>
      <c r="F60" s="50">
        <v>2</v>
      </c>
      <c r="G60" s="51"/>
      <c r="H60" s="37"/>
      <c r="I60" s="37"/>
      <c r="J60" s="21">
        <v>0</v>
      </c>
      <c r="K60" s="24">
        <v>0</v>
      </c>
      <c r="L60" s="59"/>
    </row>
    <row r="61" spans="1:12" s="2" customFormat="1" ht="31.5" customHeight="1">
      <c r="A61" s="66" t="s">
        <v>215</v>
      </c>
      <c r="B61" s="42" t="s">
        <v>11</v>
      </c>
      <c r="C61" s="43" t="s">
        <v>14</v>
      </c>
      <c r="D61" s="43" t="s">
        <v>209</v>
      </c>
      <c r="E61" s="43" t="s">
        <v>218</v>
      </c>
      <c r="F61" s="21">
        <v>214.4</v>
      </c>
      <c r="G61" s="37"/>
      <c r="H61" s="37"/>
      <c r="I61" s="37"/>
      <c r="J61" s="21">
        <v>2</v>
      </c>
      <c r="K61" s="21"/>
      <c r="L61" s="63">
        <f t="shared" ref="L61:L107" si="12">K61/J61*100</f>
        <v>0</v>
      </c>
    </row>
    <row r="62" spans="1:12" s="2" customFormat="1" ht="26.25" customHeight="1">
      <c r="A62" s="66" t="s">
        <v>217</v>
      </c>
      <c r="B62" s="42" t="s">
        <v>11</v>
      </c>
      <c r="C62" s="43" t="s">
        <v>14</v>
      </c>
      <c r="D62" s="43" t="s">
        <v>209</v>
      </c>
      <c r="E62" s="43" t="s">
        <v>216</v>
      </c>
      <c r="F62" s="21">
        <v>214.4</v>
      </c>
      <c r="G62" s="37"/>
      <c r="H62" s="37"/>
      <c r="I62" s="37"/>
      <c r="J62" s="21">
        <v>165.3</v>
      </c>
      <c r="K62" s="21">
        <v>95.8</v>
      </c>
      <c r="L62" s="63">
        <f t="shared" si="12"/>
        <v>57.955232909860854</v>
      </c>
    </row>
    <row r="63" spans="1:12" s="11" customFormat="1" ht="16.5" customHeight="1">
      <c r="A63" s="64" t="s">
        <v>48</v>
      </c>
      <c r="B63" s="28" t="s">
        <v>11</v>
      </c>
      <c r="C63" s="28" t="s">
        <v>24</v>
      </c>
      <c r="D63" s="29" t="s">
        <v>98</v>
      </c>
      <c r="E63" s="20" t="s">
        <v>63</v>
      </c>
      <c r="F63" s="22" t="e">
        <f>#REF!</f>
        <v>#REF!</v>
      </c>
      <c r="G63" s="35" t="e">
        <f>#REF!</f>
        <v>#REF!</v>
      </c>
      <c r="H63" s="35" t="e">
        <f>#REF!</f>
        <v>#REF!</v>
      </c>
      <c r="I63" s="35" t="e">
        <f>#REF!</f>
        <v>#REF!</v>
      </c>
      <c r="J63" s="49">
        <f>J64</f>
        <v>2</v>
      </c>
      <c r="K63" s="49">
        <f>K64</f>
        <v>0</v>
      </c>
      <c r="L63" s="59">
        <f t="shared" si="12"/>
        <v>0</v>
      </c>
    </row>
    <row r="64" spans="1:12" s="2" customFormat="1" ht="15" customHeight="1">
      <c r="A64" s="65" t="s">
        <v>208</v>
      </c>
      <c r="B64" s="42" t="s">
        <v>11</v>
      </c>
      <c r="C64" s="43" t="s">
        <v>24</v>
      </c>
      <c r="D64" s="43" t="s">
        <v>199</v>
      </c>
      <c r="E64" s="43" t="s">
        <v>63</v>
      </c>
      <c r="F64" s="21" t="e">
        <f>#REF!</f>
        <v>#REF!</v>
      </c>
      <c r="G64" s="37"/>
      <c r="H64" s="37"/>
      <c r="I64" s="37"/>
      <c r="J64" s="21">
        <f>J65</f>
        <v>2</v>
      </c>
      <c r="K64" s="21">
        <f>K65</f>
        <v>0</v>
      </c>
      <c r="L64" s="63">
        <f t="shared" si="12"/>
        <v>0</v>
      </c>
    </row>
    <row r="65" spans="1:12" s="9" customFormat="1" ht="13.5" customHeight="1">
      <c r="A65" s="65" t="s">
        <v>112</v>
      </c>
      <c r="B65" s="42" t="s">
        <v>11</v>
      </c>
      <c r="C65" s="42" t="s">
        <v>24</v>
      </c>
      <c r="D65" s="43" t="s">
        <v>220</v>
      </c>
      <c r="E65" s="43" t="s">
        <v>63</v>
      </c>
      <c r="F65" s="50" t="e">
        <f>#REF!</f>
        <v>#REF!</v>
      </c>
      <c r="G65" s="51" t="e">
        <f>#REF!</f>
        <v>#REF!</v>
      </c>
      <c r="H65" s="51" t="e">
        <f>#REF!</f>
        <v>#REF!</v>
      </c>
      <c r="I65" s="51" t="e">
        <f>#REF!</f>
        <v>#REF!</v>
      </c>
      <c r="J65" s="50">
        <f>J66</f>
        <v>2</v>
      </c>
      <c r="K65" s="50"/>
      <c r="L65" s="63">
        <f t="shared" si="12"/>
        <v>0</v>
      </c>
    </row>
    <row r="66" spans="1:12" s="9" customFormat="1" ht="13.5" customHeight="1">
      <c r="A66" s="65" t="s">
        <v>219</v>
      </c>
      <c r="B66" s="42" t="s">
        <v>11</v>
      </c>
      <c r="C66" s="42" t="s">
        <v>24</v>
      </c>
      <c r="D66" s="43" t="s">
        <v>220</v>
      </c>
      <c r="E66" s="43" t="s">
        <v>221</v>
      </c>
      <c r="F66" s="50" t="e">
        <f>#REF!</f>
        <v>#REF!</v>
      </c>
      <c r="G66" s="51" t="e">
        <f>#REF!</f>
        <v>#REF!</v>
      </c>
      <c r="H66" s="51" t="e">
        <f>#REF!</f>
        <v>#REF!</v>
      </c>
      <c r="I66" s="51" t="e">
        <f>#REF!</f>
        <v>#REF!</v>
      </c>
      <c r="J66" s="50">
        <f>J67</f>
        <v>2</v>
      </c>
      <c r="K66" s="50">
        <f>K69+K86</f>
        <v>0</v>
      </c>
      <c r="L66" s="63">
        <f t="shared" si="12"/>
        <v>0</v>
      </c>
    </row>
    <row r="67" spans="1:12" s="9" customFormat="1" ht="13.5" customHeight="1">
      <c r="A67" s="65" t="s">
        <v>222</v>
      </c>
      <c r="B67" s="42" t="s">
        <v>11</v>
      </c>
      <c r="C67" s="42" t="s">
        <v>24</v>
      </c>
      <c r="D67" s="43" t="s">
        <v>220</v>
      </c>
      <c r="E67" s="43" t="s">
        <v>223</v>
      </c>
      <c r="F67" s="50" t="e">
        <f>#REF!</f>
        <v>#REF!</v>
      </c>
      <c r="G67" s="51" t="e">
        <f>#REF!</f>
        <v>#REF!</v>
      </c>
      <c r="H67" s="51" t="e">
        <f>#REF!</f>
        <v>#REF!</v>
      </c>
      <c r="I67" s="51" t="e">
        <f>#REF!</f>
        <v>#REF!</v>
      </c>
      <c r="J67" s="50">
        <v>2</v>
      </c>
      <c r="K67" s="50">
        <f>K70+K87</f>
        <v>0</v>
      </c>
      <c r="L67" s="63">
        <f t="shared" si="12"/>
        <v>0</v>
      </c>
    </row>
    <row r="68" spans="1:12" s="16" customFormat="1" ht="15" customHeight="1">
      <c r="A68" s="64" t="s">
        <v>224</v>
      </c>
      <c r="B68" s="28" t="s">
        <v>11</v>
      </c>
      <c r="C68" s="28" t="s">
        <v>185</v>
      </c>
      <c r="D68" s="20" t="s">
        <v>98</v>
      </c>
      <c r="E68" s="20" t="s">
        <v>63</v>
      </c>
      <c r="F68" s="54" t="e">
        <f>#REF!</f>
        <v>#REF!</v>
      </c>
      <c r="G68" s="53" t="e">
        <f>#REF!+G69+#REF!</f>
        <v>#REF!</v>
      </c>
      <c r="H68" s="53" t="e">
        <f>#REF!+H69+#REF!</f>
        <v>#REF!</v>
      </c>
      <c r="I68" s="53"/>
      <c r="J68" s="55">
        <f>J72</f>
        <v>2</v>
      </c>
      <c r="K68" s="55">
        <f>K72</f>
        <v>2</v>
      </c>
      <c r="L68" s="59">
        <f t="shared" si="12"/>
        <v>100</v>
      </c>
    </row>
    <row r="69" spans="1:12" s="13" customFormat="1" ht="75" hidden="1" customHeight="1">
      <c r="A69" s="36" t="s">
        <v>104</v>
      </c>
      <c r="B69" s="42" t="s">
        <v>11</v>
      </c>
      <c r="C69" s="42" t="s">
        <v>115</v>
      </c>
      <c r="D69" s="42" t="s">
        <v>105</v>
      </c>
      <c r="E69" s="42" t="s">
        <v>63</v>
      </c>
      <c r="F69" s="51">
        <f t="shared" ref="F69:H70" si="13">F70</f>
        <v>0</v>
      </c>
      <c r="G69" s="51">
        <f t="shared" si="13"/>
        <v>0</v>
      </c>
      <c r="H69" s="51">
        <f t="shared" si="13"/>
        <v>0</v>
      </c>
      <c r="I69" s="51"/>
      <c r="J69" s="51">
        <f>J70</f>
        <v>0</v>
      </c>
      <c r="K69" s="51">
        <f>K70</f>
        <v>0</v>
      </c>
      <c r="L69" s="59" t="e">
        <f t="shared" si="12"/>
        <v>#DIV/0!</v>
      </c>
    </row>
    <row r="70" spans="1:12" ht="14.25" hidden="1" customHeight="1">
      <c r="A70" s="36" t="s">
        <v>13</v>
      </c>
      <c r="B70" s="38" t="s">
        <v>11</v>
      </c>
      <c r="C70" s="38" t="s">
        <v>115</v>
      </c>
      <c r="D70" s="38" t="s">
        <v>116</v>
      </c>
      <c r="E70" s="38" t="s">
        <v>63</v>
      </c>
      <c r="F70" s="51">
        <f t="shared" si="13"/>
        <v>0</v>
      </c>
      <c r="G70" s="51">
        <f t="shared" si="13"/>
        <v>0</v>
      </c>
      <c r="H70" s="51">
        <f t="shared" si="13"/>
        <v>0</v>
      </c>
      <c r="I70" s="51"/>
      <c r="J70" s="51">
        <f>J71</f>
        <v>0</v>
      </c>
      <c r="K70" s="51">
        <f>K71</f>
        <v>0</v>
      </c>
      <c r="L70" s="59" t="e">
        <f t="shared" si="12"/>
        <v>#DIV/0!</v>
      </c>
    </row>
    <row r="71" spans="1:12" s="6" customFormat="1" ht="28.5" hidden="1" customHeight="1">
      <c r="A71" s="31" t="s">
        <v>109</v>
      </c>
      <c r="B71" s="38" t="s">
        <v>11</v>
      </c>
      <c r="C71" s="38" t="s">
        <v>115</v>
      </c>
      <c r="D71" s="38" t="s">
        <v>108</v>
      </c>
      <c r="E71" s="38" t="s">
        <v>110</v>
      </c>
      <c r="F71" s="52"/>
      <c r="G71" s="52"/>
      <c r="H71" s="52"/>
      <c r="I71" s="52"/>
      <c r="J71" s="52"/>
      <c r="K71" s="52"/>
      <c r="L71" s="59" t="e">
        <f t="shared" si="12"/>
        <v>#DIV/0!</v>
      </c>
    </row>
    <row r="72" spans="1:12" s="2" customFormat="1" ht="15" customHeight="1">
      <c r="A72" s="65" t="s">
        <v>208</v>
      </c>
      <c r="B72" s="42" t="s">
        <v>11</v>
      </c>
      <c r="C72" s="43" t="s">
        <v>185</v>
      </c>
      <c r="D72" s="43" t="s">
        <v>199</v>
      </c>
      <c r="E72" s="43" t="s">
        <v>63</v>
      </c>
      <c r="F72" s="21" t="e">
        <f>#REF!</f>
        <v>#REF!</v>
      </c>
      <c r="G72" s="37"/>
      <c r="H72" s="37"/>
      <c r="I72" s="37"/>
      <c r="J72" s="21">
        <f>J73</f>
        <v>2</v>
      </c>
      <c r="K72" s="21">
        <f>K73</f>
        <v>2</v>
      </c>
      <c r="L72" s="63">
        <f t="shared" si="12"/>
        <v>100</v>
      </c>
    </row>
    <row r="73" spans="1:12" ht="15" customHeight="1">
      <c r="A73" s="65" t="s">
        <v>49</v>
      </c>
      <c r="B73" s="42" t="s">
        <v>11</v>
      </c>
      <c r="C73" s="42" t="s">
        <v>185</v>
      </c>
      <c r="D73" s="43" t="s">
        <v>225</v>
      </c>
      <c r="E73" s="43" t="s">
        <v>63</v>
      </c>
      <c r="F73" s="50" t="e">
        <f>#REF!</f>
        <v>#REF!</v>
      </c>
      <c r="G73" s="51" t="e">
        <f>#REF!</f>
        <v>#REF!</v>
      </c>
      <c r="H73" s="51" t="e">
        <f>#REF!</f>
        <v>#REF!</v>
      </c>
      <c r="I73" s="51"/>
      <c r="J73" s="50">
        <f>J78</f>
        <v>2</v>
      </c>
      <c r="K73" s="50">
        <f>K78</f>
        <v>2</v>
      </c>
      <c r="L73" s="63">
        <f t="shared" si="12"/>
        <v>100</v>
      </c>
    </row>
    <row r="74" spans="1:12" s="2" customFormat="1" ht="31.5" hidden="1">
      <c r="A74" s="27" t="s">
        <v>52</v>
      </c>
      <c r="B74" s="32" t="s">
        <v>53</v>
      </c>
      <c r="C74" s="32"/>
      <c r="D74" s="32"/>
      <c r="E74" s="32"/>
      <c r="F74" s="54">
        <f>F75</f>
        <v>0</v>
      </c>
      <c r="G74" s="53"/>
      <c r="H74" s="37">
        <f>F74+G74</f>
        <v>0</v>
      </c>
      <c r="I74" s="37"/>
      <c r="J74" s="22"/>
      <c r="K74" s="30">
        <f>F74+I74+J74</f>
        <v>0</v>
      </c>
      <c r="L74" s="63" t="e">
        <f t="shared" si="12"/>
        <v>#DIV/0!</v>
      </c>
    </row>
    <row r="75" spans="1:12" ht="30.75" hidden="1">
      <c r="A75" s="36" t="s">
        <v>56</v>
      </c>
      <c r="B75" s="38" t="s">
        <v>53</v>
      </c>
      <c r="C75" s="38" t="s">
        <v>19</v>
      </c>
      <c r="D75" s="38"/>
      <c r="E75" s="38"/>
      <c r="F75" s="50">
        <f>F76</f>
        <v>0</v>
      </c>
      <c r="G75" s="51"/>
      <c r="H75" s="37">
        <f>F75+G75</f>
        <v>0</v>
      </c>
      <c r="I75" s="37"/>
      <c r="J75" s="22"/>
      <c r="K75" s="30">
        <f>F75+I75+J75</f>
        <v>0</v>
      </c>
      <c r="L75" s="63" t="e">
        <f t="shared" si="12"/>
        <v>#DIV/0!</v>
      </c>
    </row>
    <row r="76" spans="1:12" ht="30.75" hidden="1">
      <c r="A76" s="31" t="s">
        <v>55</v>
      </c>
      <c r="B76" s="38" t="s">
        <v>53</v>
      </c>
      <c r="C76" s="38" t="s">
        <v>19</v>
      </c>
      <c r="D76" s="38" t="s">
        <v>57</v>
      </c>
      <c r="E76" s="38"/>
      <c r="F76" s="50">
        <f>F77</f>
        <v>0</v>
      </c>
      <c r="G76" s="51"/>
      <c r="H76" s="37">
        <f>F76+G76</f>
        <v>0</v>
      </c>
      <c r="I76" s="37"/>
      <c r="J76" s="22"/>
      <c r="K76" s="30">
        <f>F76+I76+J76</f>
        <v>0</v>
      </c>
      <c r="L76" s="63" t="e">
        <f t="shared" si="12"/>
        <v>#DIV/0!</v>
      </c>
    </row>
    <row r="77" spans="1:12" ht="45.75" hidden="1">
      <c r="A77" s="31" t="s">
        <v>54</v>
      </c>
      <c r="B77" s="38" t="s">
        <v>53</v>
      </c>
      <c r="C77" s="38" t="s">
        <v>19</v>
      </c>
      <c r="D77" s="38" t="s">
        <v>57</v>
      </c>
      <c r="E77" s="38" t="s">
        <v>58</v>
      </c>
      <c r="F77" s="50"/>
      <c r="G77" s="51"/>
      <c r="H77" s="37">
        <f>F77+G77</f>
        <v>0</v>
      </c>
      <c r="I77" s="37"/>
      <c r="J77" s="22"/>
      <c r="K77" s="30">
        <f>F77+I77+J77</f>
        <v>0</v>
      </c>
      <c r="L77" s="63" t="e">
        <f t="shared" si="12"/>
        <v>#DIV/0!</v>
      </c>
    </row>
    <row r="78" spans="1:12" s="2" customFormat="1" ht="30" customHeight="1">
      <c r="A78" s="66" t="s">
        <v>211</v>
      </c>
      <c r="B78" s="42" t="s">
        <v>11</v>
      </c>
      <c r="C78" s="42" t="s">
        <v>185</v>
      </c>
      <c r="D78" s="43" t="s">
        <v>225</v>
      </c>
      <c r="E78" s="43" t="s">
        <v>212</v>
      </c>
      <c r="F78" s="21">
        <v>214.4</v>
      </c>
      <c r="G78" s="37"/>
      <c r="H78" s="37"/>
      <c r="I78" s="37"/>
      <c r="J78" s="21">
        <f>J79</f>
        <v>2</v>
      </c>
      <c r="K78" s="21">
        <f>K79</f>
        <v>2</v>
      </c>
      <c r="L78" s="63">
        <f t="shared" si="12"/>
        <v>100</v>
      </c>
    </row>
    <row r="79" spans="1:12" s="2" customFormat="1" ht="26.25" customHeight="1">
      <c r="A79" s="66" t="s">
        <v>244</v>
      </c>
      <c r="B79" s="42" t="s">
        <v>11</v>
      </c>
      <c r="C79" s="42" t="s">
        <v>185</v>
      </c>
      <c r="D79" s="43" t="s">
        <v>225</v>
      </c>
      <c r="E79" s="43" t="s">
        <v>214</v>
      </c>
      <c r="F79" s="21">
        <v>214.4</v>
      </c>
      <c r="G79" s="37"/>
      <c r="H79" s="37"/>
      <c r="I79" s="37"/>
      <c r="J79" s="21">
        <f>J80</f>
        <v>2</v>
      </c>
      <c r="K79" s="21">
        <f>K80</f>
        <v>2</v>
      </c>
      <c r="L79" s="63">
        <f t="shared" si="12"/>
        <v>100</v>
      </c>
    </row>
    <row r="80" spans="1:12" s="2" customFormat="1" ht="27" customHeight="1">
      <c r="A80" s="66" t="s">
        <v>217</v>
      </c>
      <c r="B80" s="42" t="s">
        <v>11</v>
      </c>
      <c r="C80" s="42" t="s">
        <v>185</v>
      </c>
      <c r="D80" s="43" t="s">
        <v>225</v>
      </c>
      <c r="E80" s="43" t="s">
        <v>216</v>
      </c>
      <c r="F80" s="21">
        <v>214.4</v>
      </c>
      <c r="G80" s="37"/>
      <c r="H80" s="37"/>
      <c r="I80" s="37"/>
      <c r="J80" s="21">
        <v>2</v>
      </c>
      <c r="K80" s="21">
        <v>2</v>
      </c>
      <c r="L80" s="63">
        <f t="shared" si="12"/>
        <v>100</v>
      </c>
    </row>
    <row r="81" spans="1:12" ht="31.5" hidden="1">
      <c r="A81" s="27" t="s">
        <v>52</v>
      </c>
      <c r="B81" s="38" t="s">
        <v>53</v>
      </c>
      <c r="C81" s="38" t="s">
        <v>43</v>
      </c>
      <c r="D81" s="38" t="s">
        <v>103</v>
      </c>
      <c r="E81" s="38" t="s">
        <v>63</v>
      </c>
      <c r="F81" s="51">
        <f>F82+F85</f>
        <v>0</v>
      </c>
      <c r="G81" s="51">
        <f>G82+G85</f>
        <v>0</v>
      </c>
      <c r="H81" s="51">
        <f>H82+H85</f>
        <v>0</v>
      </c>
      <c r="I81" s="51"/>
      <c r="J81" s="51">
        <f>J82+J85</f>
        <v>0</v>
      </c>
      <c r="K81" s="37">
        <f t="shared" ref="K81:K87" si="14">F81+I81+J81</f>
        <v>0</v>
      </c>
      <c r="L81" s="59" t="e">
        <f t="shared" si="12"/>
        <v>#DIV/0!</v>
      </c>
    </row>
    <row r="82" spans="1:12" ht="30.75" hidden="1">
      <c r="A82" s="36" t="s">
        <v>56</v>
      </c>
      <c r="B82" s="38" t="s">
        <v>53</v>
      </c>
      <c r="C82" s="38" t="s">
        <v>19</v>
      </c>
      <c r="D82" s="38" t="s">
        <v>103</v>
      </c>
      <c r="E82" s="38" t="s">
        <v>63</v>
      </c>
      <c r="F82" s="51">
        <f t="shared" ref="F82:H83" si="15">F83</f>
        <v>0</v>
      </c>
      <c r="G82" s="51">
        <f t="shared" si="15"/>
        <v>0</v>
      </c>
      <c r="H82" s="51">
        <f t="shared" si="15"/>
        <v>0</v>
      </c>
      <c r="I82" s="51"/>
      <c r="J82" s="51">
        <f>J83</f>
        <v>0</v>
      </c>
      <c r="K82" s="37">
        <f t="shared" si="14"/>
        <v>0</v>
      </c>
      <c r="L82" s="59" t="e">
        <f t="shared" si="12"/>
        <v>#DIV/0!</v>
      </c>
    </row>
    <row r="83" spans="1:12" ht="45.75" hidden="1">
      <c r="A83" s="36" t="s">
        <v>117</v>
      </c>
      <c r="B83" s="38" t="s">
        <v>53</v>
      </c>
      <c r="C83" s="38" t="s">
        <v>19</v>
      </c>
      <c r="D83" s="38" t="s">
        <v>118</v>
      </c>
      <c r="E83" s="38" t="s">
        <v>63</v>
      </c>
      <c r="F83" s="51">
        <f t="shared" si="15"/>
        <v>0</v>
      </c>
      <c r="G83" s="51">
        <f t="shared" si="15"/>
        <v>0</v>
      </c>
      <c r="H83" s="51">
        <f t="shared" si="15"/>
        <v>0</v>
      </c>
      <c r="I83" s="51"/>
      <c r="J83" s="51">
        <f>J84</f>
        <v>0</v>
      </c>
      <c r="K83" s="37">
        <f t="shared" si="14"/>
        <v>0</v>
      </c>
      <c r="L83" s="59" t="e">
        <f t="shared" si="12"/>
        <v>#DIV/0!</v>
      </c>
    </row>
    <row r="84" spans="1:12" ht="60.75" hidden="1">
      <c r="A84" s="31" t="s">
        <v>119</v>
      </c>
      <c r="B84" s="38" t="s">
        <v>53</v>
      </c>
      <c r="C84" s="38" t="s">
        <v>19</v>
      </c>
      <c r="D84" s="38" t="s">
        <v>120</v>
      </c>
      <c r="E84" s="38" t="s">
        <v>121</v>
      </c>
      <c r="F84" s="51"/>
      <c r="G84" s="51"/>
      <c r="H84" s="37">
        <f>F84+G84</f>
        <v>0</v>
      </c>
      <c r="I84" s="37"/>
      <c r="J84" s="37"/>
      <c r="K84" s="37">
        <f t="shared" si="14"/>
        <v>0</v>
      </c>
      <c r="L84" s="59" t="e">
        <f t="shared" si="12"/>
        <v>#DIV/0!</v>
      </c>
    </row>
    <row r="85" spans="1:12" ht="30.75" hidden="1">
      <c r="A85" s="27" t="s">
        <v>91</v>
      </c>
      <c r="B85" s="38" t="s">
        <v>53</v>
      </c>
      <c r="C85" s="38" t="s">
        <v>14</v>
      </c>
      <c r="D85" s="38"/>
      <c r="E85" s="38"/>
      <c r="F85" s="51">
        <f t="shared" ref="F85:H86" si="16">F86</f>
        <v>0</v>
      </c>
      <c r="G85" s="51">
        <f t="shared" si="16"/>
        <v>0</v>
      </c>
      <c r="H85" s="51">
        <f t="shared" si="16"/>
        <v>0</v>
      </c>
      <c r="I85" s="51"/>
      <c r="J85" s="51"/>
      <c r="K85" s="37">
        <f t="shared" si="14"/>
        <v>0</v>
      </c>
      <c r="L85" s="59" t="e">
        <f t="shared" si="12"/>
        <v>#DIV/0!</v>
      </c>
    </row>
    <row r="86" spans="1:12" ht="30.75" hidden="1">
      <c r="A86" s="36" t="s">
        <v>86</v>
      </c>
      <c r="B86" s="38" t="s">
        <v>53</v>
      </c>
      <c r="C86" s="38" t="s">
        <v>14</v>
      </c>
      <c r="D86" s="38" t="s">
        <v>41</v>
      </c>
      <c r="E86" s="38"/>
      <c r="F86" s="51">
        <f t="shared" si="16"/>
        <v>0</v>
      </c>
      <c r="G86" s="51">
        <f t="shared" si="16"/>
        <v>0</v>
      </c>
      <c r="H86" s="51">
        <f t="shared" si="16"/>
        <v>0</v>
      </c>
      <c r="I86" s="51"/>
      <c r="J86" s="51"/>
      <c r="K86" s="37">
        <f t="shared" si="14"/>
        <v>0</v>
      </c>
      <c r="L86" s="59" t="e">
        <f t="shared" si="12"/>
        <v>#DIV/0!</v>
      </c>
    </row>
    <row r="87" spans="1:12" ht="30.75" hidden="1">
      <c r="A87" s="31" t="s">
        <v>92</v>
      </c>
      <c r="B87" s="38" t="s">
        <v>53</v>
      </c>
      <c r="C87" s="38" t="s">
        <v>14</v>
      </c>
      <c r="D87" s="38" t="s">
        <v>41</v>
      </c>
      <c r="E87" s="38" t="s">
        <v>93</v>
      </c>
      <c r="F87" s="51"/>
      <c r="G87" s="51"/>
      <c r="H87" s="37">
        <f>F87+G87</f>
        <v>0</v>
      </c>
      <c r="I87" s="37"/>
      <c r="J87" s="37"/>
      <c r="K87" s="37">
        <f t="shared" si="14"/>
        <v>0</v>
      </c>
      <c r="L87" s="59" t="e">
        <f t="shared" si="12"/>
        <v>#DIV/0!</v>
      </c>
    </row>
    <row r="88" spans="1:12" s="3" customFormat="1" ht="18" customHeight="1">
      <c r="A88" s="27" t="s">
        <v>171</v>
      </c>
      <c r="B88" s="28" t="s">
        <v>19</v>
      </c>
      <c r="C88" s="20" t="s">
        <v>43</v>
      </c>
      <c r="D88" s="20" t="s">
        <v>98</v>
      </c>
      <c r="E88" s="20" t="s">
        <v>63</v>
      </c>
      <c r="F88" s="22" t="e">
        <f>#REF!</f>
        <v>#REF!</v>
      </c>
      <c r="G88" s="37" t="e">
        <f>#REF!</f>
        <v>#REF!</v>
      </c>
      <c r="H88" s="37" t="e">
        <f>#REF!</f>
        <v>#REF!</v>
      </c>
      <c r="I88" s="37" t="e">
        <f>#REF!</f>
        <v>#REF!</v>
      </c>
      <c r="J88" s="22">
        <f>J90</f>
        <v>76.8</v>
      </c>
      <c r="K88" s="22">
        <f>K90</f>
        <v>27.1</v>
      </c>
      <c r="L88" s="59">
        <f t="shared" si="12"/>
        <v>35.286458333333336</v>
      </c>
    </row>
    <row r="89" spans="1:12" s="4" customFormat="1" ht="16.149999999999999" hidden="1" customHeight="1">
      <c r="A89" s="36"/>
      <c r="B89" s="42" t="s">
        <v>14</v>
      </c>
      <c r="C89" s="42" t="s">
        <v>15</v>
      </c>
      <c r="D89" s="42" t="s">
        <v>103</v>
      </c>
      <c r="E89" s="42" t="s">
        <v>63</v>
      </c>
      <c r="F89" s="21" t="e">
        <f>#REF!+F94</f>
        <v>#REF!</v>
      </c>
      <c r="G89" s="46" t="e">
        <f>#REF!+G94</f>
        <v>#REF!</v>
      </c>
      <c r="H89" s="46" t="e">
        <f>#REF!+H94</f>
        <v>#REF!</v>
      </c>
      <c r="I89" s="46"/>
      <c r="J89" s="21" t="e">
        <f>#REF!+J94</f>
        <v>#REF!</v>
      </c>
      <c r="K89" s="21" t="e">
        <f>#REF!+K94</f>
        <v>#REF!</v>
      </c>
      <c r="L89" s="59" t="e">
        <f t="shared" si="12"/>
        <v>#REF!</v>
      </c>
    </row>
    <row r="90" spans="1:12" s="3" customFormat="1" ht="15.75" customHeight="1">
      <c r="A90" s="64" t="s">
        <v>180</v>
      </c>
      <c r="B90" s="28" t="s">
        <v>181</v>
      </c>
      <c r="C90" s="28" t="s">
        <v>53</v>
      </c>
      <c r="D90" s="20" t="s">
        <v>98</v>
      </c>
      <c r="E90" s="20" t="s">
        <v>63</v>
      </c>
      <c r="F90" s="22" t="e">
        <f>#REF!</f>
        <v>#REF!</v>
      </c>
      <c r="G90" s="37"/>
      <c r="H90" s="37"/>
      <c r="I90" s="37"/>
      <c r="J90" s="22">
        <f>J91</f>
        <v>76.8</v>
      </c>
      <c r="K90" s="22">
        <f>K91</f>
        <v>27.1</v>
      </c>
      <c r="L90" s="59">
        <f t="shared" si="12"/>
        <v>35.286458333333336</v>
      </c>
    </row>
    <row r="91" spans="1:12" s="2" customFormat="1" ht="15" customHeight="1">
      <c r="A91" s="65" t="s">
        <v>208</v>
      </c>
      <c r="B91" s="28" t="s">
        <v>181</v>
      </c>
      <c r="C91" s="28" t="s">
        <v>53</v>
      </c>
      <c r="D91" s="43" t="s">
        <v>199</v>
      </c>
      <c r="E91" s="43" t="s">
        <v>63</v>
      </c>
      <c r="F91" s="21" t="e">
        <f>#REF!</f>
        <v>#REF!</v>
      </c>
      <c r="G91" s="37"/>
      <c r="H91" s="37"/>
      <c r="I91" s="37"/>
      <c r="J91" s="21">
        <f>J92</f>
        <v>76.8</v>
      </c>
      <c r="K91" s="21">
        <f>K92</f>
        <v>27.1</v>
      </c>
      <c r="L91" s="63">
        <f t="shared" si="12"/>
        <v>35.286458333333336</v>
      </c>
    </row>
    <row r="92" spans="1:12" s="15" customFormat="1" ht="28.5" customHeight="1">
      <c r="A92" s="65" t="s">
        <v>172</v>
      </c>
      <c r="B92" s="42" t="s">
        <v>19</v>
      </c>
      <c r="C92" s="42" t="s">
        <v>53</v>
      </c>
      <c r="D92" s="43" t="s">
        <v>226</v>
      </c>
      <c r="E92" s="43" t="s">
        <v>63</v>
      </c>
      <c r="F92" s="21" t="e">
        <f>#REF!</f>
        <v>#REF!</v>
      </c>
      <c r="G92" s="46"/>
      <c r="H92" s="37" t="e">
        <f t="shared" ref="H92:H101" si="17">F92+G92</f>
        <v>#REF!</v>
      </c>
      <c r="I92" s="37"/>
      <c r="J92" s="21">
        <f>J106+J121</f>
        <v>76.8</v>
      </c>
      <c r="K92" s="21">
        <f>K106+K121</f>
        <v>27.1</v>
      </c>
      <c r="L92" s="63">
        <f t="shared" si="12"/>
        <v>35.286458333333336</v>
      </c>
    </row>
    <row r="93" spans="1:12" s="4" customFormat="1" ht="25.9" hidden="1" customHeight="1">
      <c r="A93" s="31" t="s">
        <v>60</v>
      </c>
      <c r="B93" s="42" t="s">
        <v>14</v>
      </c>
      <c r="C93" s="42" t="s">
        <v>15</v>
      </c>
      <c r="D93" s="42" t="s">
        <v>62</v>
      </c>
      <c r="E93" s="42" t="s">
        <v>59</v>
      </c>
      <c r="F93" s="21"/>
      <c r="G93" s="46"/>
      <c r="H93" s="37">
        <f t="shared" si="17"/>
        <v>0</v>
      </c>
      <c r="I93" s="37"/>
      <c r="J93" s="21"/>
      <c r="K93" s="21">
        <f t="shared" ref="K93:K105" si="18">F93+I93+J93</f>
        <v>0</v>
      </c>
      <c r="L93" s="63" t="e">
        <f t="shared" si="12"/>
        <v>#DIV/0!</v>
      </c>
    </row>
    <row r="94" spans="1:12" s="4" customFormat="1" ht="16.899999999999999" hidden="1" customHeight="1">
      <c r="A94" s="36" t="s">
        <v>21</v>
      </c>
      <c r="B94" s="42" t="s">
        <v>14</v>
      </c>
      <c r="C94" s="42" t="s">
        <v>15</v>
      </c>
      <c r="D94" s="42" t="s">
        <v>25</v>
      </c>
      <c r="E94" s="42" t="s">
        <v>63</v>
      </c>
      <c r="F94" s="21">
        <f>F95</f>
        <v>0</v>
      </c>
      <c r="G94" s="46"/>
      <c r="H94" s="37">
        <f t="shared" si="17"/>
        <v>0</v>
      </c>
      <c r="I94" s="37"/>
      <c r="J94" s="21"/>
      <c r="K94" s="21">
        <f t="shared" si="18"/>
        <v>0</v>
      </c>
      <c r="L94" s="63" t="e">
        <f t="shared" si="12"/>
        <v>#DIV/0!</v>
      </c>
    </row>
    <row r="95" spans="1:12" s="4" customFormat="1" ht="26.45" hidden="1" customHeight="1">
      <c r="A95" s="31" t="s">
        <v>60</v>
      </c>
      <c r="B95" s="42" t="s">
        <v>14</v>
      </c>
      <c r="C95" s="42" t="s">
        <v>15</v>
      </c>
      <c r="D95" s="42">
        <v>2600000</v>
      </c>
      <c r="E95" s="42" t="s">
        <v>59</v>
      </c>
      <c r="F95" s="50"/>
      <c r="G95" s="51"/>
      <c r="H95" s="37">
        <f t="shared" si="17"/>
        <v>0</v>
      </c>
      <c r="I95" s="37"/>
      <c r="J95" s="21"/>
      <c r="K95" s="21">
        <f t="shared" si="18"/>
        <v>0</v>
      </c>
      <c r="L95" s="63" t="e">
        <f t="shared" si="12"/>
        <v>#DIV/0!</v>
      </c>
    </row>
    <row r="96" spans="1:12" s="4" customFormat="1" ht="26.45" hidden="1" customHeight="1">
      <c r="A96" s="36" t="s">
        <v>23</v>
      </c>
      <c r="B96" s="42" t="s">
        <v>14</v>
      </c>
      <c r="C96" s="42" t="s">
        <v>24</v>
      </c>
      <c r="D96" s="42"/>
      <c r="E96" s="42"/>
      <c r="F96" s="50">
        <f>F97+F99</f>
        <v>0</v>
      </c>
      <c r="G96" s="51"/>
      <c r="H96" s="37">
        <f t="shared" si="17"/>
        <v>0</v>
      </c>
      <c r="I96" s="37"/>
      <c r="J96" s="21"/>
      <c r="K96" s="21">
        <f t="shared" si="18"/>
        <v>0</v>
      </c>
      <c r="L96" s="63" t="e">
        <f t="shared" si="12"/>
        <v>#DIV/0!</v>
      </c>
    </row>
    <row r="97" spans="1:12" s="4" customFormat="1" ht="15.75" hidden="1" customHeight="1">
      <c r="A97" s="36" t="s">
        <v>61</v>
      </c>
      <c r="B97" s="42" t="s">
        <v>14</v>
      </c>
      <c r="C97" s="42" t="s">
        <v>24</v>
      </c>
      <c r="D97" s="42" t="s">
        <v>62</v>
      </c>
      <c r="E97" s="42">
        <v>0</v>
      </c>
      <c r="F97" s="50">
        <f>F98</f>
        <v>0</v>
      </c>
      <c r="G97" s="51"/>
      <c r="H97" s="37">
        <f t="shared" si="17"/>
        <v>0</v>
      </c>
      <c r="I97" s="37"/>
      <c r="J97" s="21"/>
      <c r="K97" s="21">
        <f t="shared" si="18"/>
        <v>0</v>
      </c>
      <c r="L97" s="63" t="e">
        <f t="shared" si="12"/>
        <v>#DIV/0!</v>
      </c>
    </row>
    <row r="98" spans="1:12" s="4" customFormat="1" ht="30.75" hidden="1">
      <c r="A98" s="31" t="s">
        <v>65</v>
      </c>
      <c r="B98" s="38" t="s">
        <v>14</v>
      </c>
      <c r="C98" s="38" t="s">
        <v>24</v>
      </c>
      <c r="D98" s="38" t="s">
        <v>62</v>
      </c>
      <c r="E98" s="38" t="s">
        <v>64</v>
      </c>
      <c r="F98" s="50"/>
      <c r="G98" s="51"/>
      <c r="H98" s="37">
        <f t="shared" si="17"/>
        <v>0</v>
      </c>
      <c r="I98" s="37"/>
      <c r="J98" s="21"/>
      <c r="K98" s="21">
        <f t="shared" si="18"/>
        <v>0</v>
      </c>
      <c r="L98" s="63" t="e">
        <f t="shared" si="12"/>
        <v>#DIV/0!</v>
      </c>
    </row>
    <row r="99" spans="1:12" s="4" customFormat="1" ht="30.75" hidden="1">
      <c r="A99" s="36" t="s">
        <v>66</v>
      </c>
      <c r="B99" s="38" t="s">
        <v>14</v>
      </c>
      <c r="C99" s="38" t="s">
        <v>24</v>
      </c>
      <c r="D99" s="38" t="s">
        <v>67</v>
      </c>
      <c r="E99" s="38" t="s">
        <v>63</v>
      </c>
      <c r="F99" s="50">
        <f>F100+F101</f>
        <v>0</v>
      </c>
      <c r="G99" s="51"/>
      <c r="H99" s="37">
        <f t="shared" si="17"/>
        <v>0</v>
      </c>
      <c r="I99" s="37"/>
      <c r="J99" s="21"/>
      <c r="K99" s="21">
        <f t="shared" si="18"/>
        <v>0</v>
      </c>
      <c r="L99" s="63" t="e">
        <f t="shared" si="12"/>
        <v>#DIV/0!</v>
      </c>
    </row>
    <row r="100" spans="1:12" s="4" customFormat="1" ht="30.75" hidden="1">
      <c r="A100" s="31" t="s">
        <v>49</v>
      </c>
      <c r="B100" s="38" t="s">
        <v>14</v>
      </c>
      <c r="C100" s="38" t="s">
        <v>24</v>
      </c>
      <c r="D100" s="38" t="s">
        <v>67</v>
      </c>
      <c r="E100" s="38" t="s">
        <v>50</v>
      </c>
      <c r="F100" s="50"/>
      <c r="G100" s="51"/>
      <c r="H100" s="37">
        <f t="shared" si="17"/>
        <v>0</v>
      </c>
      <c r="I100" s="37"/>
      <c r="J100" s="21"/>
      <c r="K100" s="21">
        <f t="shared" si="18"/>
        <v>0</v>
      </c>
      <c r="L100" s="63" t="e">
        <f t="shared" si="12"/>
        <v>#DIV/0!</v>
      </c>
    </row>
    <row r="101" spans="1:12" s="4" customFormat="1" ht="30.75" hidden="1">
      <c r="A101" s="31" t="s">
        <v>26</v>
      </c>
      <c r="B101" s="38" t="s">
        <v>14</v>
      </c>
      <c r="C101" s="38" t="s">
        <v>24</v>
      </c>
      <c r="D101" s="38" t="s">
        <v>67</v>
      </c>
      <c r="E101" s="38" t="s">
        <v>27</v>
      </c>
      <c r="F101" s="50"/>
      <c r="G101" s="51"/>
      <c r="H101" s="37">
        <f t="shared" si="17"/>
        <v>0</v>
      </c>
      <c r="I101" s="37"/>
      <c r="J101" s="21"/>
      <c r="K101" s="21">
        <f t="shared" si="18"/>
        <v>0</v>
      </c>
      <c r="L101" s="63" t="e">
        <f t="shared" si="12"/>
        <v>#DIV/0!</v>
      </c>
    </row>
    <row r="102" spans="1:12" s="4" customFormat="1" ht="26.25" hidden="1" customHeight="1" thickBot="1">
      <c r="A102" s="27" t="s">
        <v>23</v>
      </c>
      <c r="B102" s="38" t="s">
        <v>14</v>
      </c>
      <c r="C102" s="38" t="s">
        <v>24</v>
      </c>
      <c r="D102" s="38"/>
      <c r="E102" s="38"/>
      <c r="F102" s="50">
        <f>F103</f>
        <v>0</v>
      </c>
      <c r="G102" s="51">
        <f>G103</f>
        <v>0</v>
      </c>
      <c r="H102" s="51">
        <f>H103</f>
        <v>0</v>
      </c>
      <c r="I102" s="51"/>
      <c r="J102" s="50"/>
      <c r="K102" s="21">
        <f t="shared" si="18"/>
        <v>0</v>
      </c>
      <c r="L102" s="63" t="e">
        <f t="shared" si="12"/>
        <v>#DIV/0!</v>
      </c>
    </row>
    <row r="103" spans="1:12" s="4" customFormat="1" ht="30.75" hidden="1">
      <c r="A103" s="36" t="s">
        <v>66</v>
      </c>
      <c r="B103" s="38" t="s">
        <v>14</v>
      </c>
      <c r="C103" s="38" t="s">
        <v>24</v>
      </c>
      <c r="D103" s="38" t="s">
        <v>67</v>
      </c>
      <c r="E103" s="38"/>
      <c r="F103" s="50">
        <f>F104</f>
        <v>0</v>
      </c>
      <c r="G103" s="51">
        <f>G104</f>
        <v>0</v>
      </c>
      <c r="H103" s="37">
        <f>F103+G103</f>
        <v>0</v>
      </c>
      <c r="I103" s="37"/>
      <c r="J103" s="21"/>
      <c r="K103" s="21">
        <f t="shared" si="18"/>
        <v>0</v>
      </c>
      <c r="L103" s="63" t="e">
        <f t="shared" si="12"/>
        <v>#DIV/0!</v>
      </c>
    </row>
    <row r="104" spans="1:12" s="4" customFormat="1" ht="30.75" hidden="1">
      <c r="A104" s="31" t="s">
        <v>49</v>
      </c>
      <c r="B104" s="38" t="s">
        <v>14</v>
      </c>
      <c r="C104" s="38" t="s">
        <v>24</v>
      </c>
      <c r="D104" s="38" t="s">
        <v>67</v>
      </c>
      <c r="E104" s="38" t="s">
        <v>50</v>
      </c>
      <c r="F104" s="50"/>
      <c r="G104" s="51"/>
      <c r="H104" s="37">
        <f>F104+G104</f>
        <v>0</v>
      </c>
      <c r="I104" s="37"/>
      <c r="J104" s="21"/>
      <c r="K104" s="21">
        <f t="shared" si="18"/>
        <v>0</v>
      </c>
      <c r="L104" s="63" t="e">
        <f t="shared" si="12"/>
        <v>#DIV/0!</v>
      </c>
    </row>
    <row r="105" spans="1:12" s="4" customFormat="1" ht="15.75" hidden="1">
      <c r="A105" s="31"/>
      <c r="B105" s="38"/>
      <c r="C105" s="38"/>
      <c r="D105" s="38"/>
      <c r="E105" s="38"/>
      <c r="F105" s="50"/>
      <c r="G105" s="51"/>
      <c r="H105" s="37"/>
      <c r="I105" s="37"/>
      <c r="J105" s="21"/>
      <c r="K105" s="21">
        <f t="shared" si="18"/>
        <v>0</v>
      </c>
      <c r="L105" s="63" t="e">
        <f t="shared" si="12"/>
        <v>#DIV/0!</v>
      </c>
    </row>
    <row r="106" spans="1:12" s="2" customFormat="1" ht="71.25" customHeight="1">
      <c r="A106" s="66" t="s">
        <v>206</v>
      </c>
      <c r="B106" s="42" t="s">
        <v>19</v>
      </c>
      <c r="C106" s="42" t="s">
        <v>53</v>
      </c>
      <c r="D106" s="43" t="s">
        <v>226</v>
      </c>
      <c r="E106" s="43" t="s">
        <v>202</v>
      </c>
      <c r="F106" s="21">
        <v>214.4</v>
      </c>
      <c r="G106" s="37"/>
      <c r="H106" s="37"/>
      <c r="I106" s="37"/>
      <c r="J106" s="21">
        <f>J107</f>
        <v>57.3</v>
      </c>
      <c r="K106" s="21">
        <f>K107</f>
        <v>24.5</v>
      </c>
      <c r="L106" s="63">
        <f t="shared" si="12"/>
        <v>42.757417102966841</v>
      </c>
    </row>
    <row r="107" spans="1:12" s="2" customFormat="1" ht="30" customHeight="1">
      <c r="A107" s="66" t="s">
        <v>203</v>
      </c>
      <c r="B107" s="42" t="s">
        <v>19</v>
      </c>
      <c r="C107" s="42" t="s">
        <v>53</v>
      </c>
      <c r="D107" s="43" t="s">
        <v>226</v>
      </c>
      <c r="E107" s="43" t="s">
        <v>201</v>
      </c>
      <c r="F107" s="21">
        <v>214.4</v>
      </c>
      <c r="G107" s="37"/>
      <c r="H107" s="37"/>
      <c r="I107" s="37"/>
      <c r="J107" s="21">
        <f>J120</f>
        <v>57.3</v>
      </c>
      <c r="K107" s="21">
        <f>K120</f>
        <v>24.5</v>
      </c>
      <c r="L107" s="63">
        <f t="shared" si="12"/>
        <v>42.757417102966841</v>
      </c>
    </row>
    <row r="108" spans="1:12" ht="30.75" hidden="1">
      <c r="A108" s="27" t="s">
        <v>85</v>
      </c>
      <c r="B108" s="38" t="s">
        <v>11</v>
      </c>
      <c r="C108" s="38" t="s">
        <v>15</v>
      </c>
      <c r="D108" s="38"/>
      <c r="E108" s="38"/>
      <c r="F108" s="51">
        <f>F109</f>
        <v>0</v>
      </c>
      <c r="G108" s="51">
        <f>G109</f>
        <v>0</v>
      </c>
      <c r="H108" s="37">
        <f>F108+G108</f>
        <v>0</v>
      </c>
      <c r="I108" s="37"/>
      <c r="J108" s="37"/>
      <c r="K108" s="37">
        <f t="shared" ref="K108:K115" si="19">F108+I108+J108</f>
        <v>0</v>
      </c>
      <c r="L108" s="59" t="e">
        <f t="shared" ref="L108:L115" si="20">K108/J108*100</f>
        <v>#DIV/0!</v>
      </c>
    </row>
    <row r="109" spans="1:12" ht="30.75" hidden="1">
      <c r="A109" s="36" t="s">
        <v>86</v>
      </c>
      <c r="B109" s="38" t="s">
        <v>11</v>
      </c>
      <c r="C109" s="38" t="s">
        <v>15</v>
      </c>
      <c r="D109" s="38" t="s">
        <v>41</v>
      </c>
      <c r="E109" s="38"/>
      <c r="F109" s="51">
        <f>F110</f>
        <v>0</v>
      </c>
      <c r="G109" s="51">
        <f>G110</f>
        <v>0</v>
      </c>
      <c r="H109" s="37">
        <f>F109+G109</f>
        <v>0</v>
      </c>
      <c r="I109" s="37"/>
      <c r="J109" s="37"/>
      <c r="K109" s="37">
        <f t="shared" si="19"/>
        <v>0</v>
      </c>
      <c r="L109" s="59" t="e">
        <f t="shared" si="20"/>
        <v>#DIV/0!</v>
      </c>
    </row>
    <row r="110" spans="1:12" ht="37.5" hidden="1" customHeight="1">
      <c r="A110" s="31" t="s">
        <v>87</v>
      </c>
      <c r="B110" s="38" t="s">
        <v>11</v>
      </c>
      <c r="C110" s="38" t="s">
        <v>15</v>
      </c>
      <c r="D110" s="38" t="s">
        <v>41</v>
      </c>
      <c r="E110" s="38" t="s">
        <v>88</v>
      </c>
      <c r="F110" s="51"/>
      <c r="G110" s="51"/>
      <c r="H110" s="37">
        <f>F110+G110</f>
        <v>0</v>
      </c>
      <c r="I110" s="37"/>
      <c r="J110" s="37"/>
      <c r="K110" s="37">
        <f t="shared" si="19"/>
        <v>0</v>
      </c>
      <c r="L110" s="59" t="e">
        <f t="shared" si="20"/>
        <v>#DIV/0!</v>
      </c>
    </row>
    <row r="111" spans="1:12" ht="45.75" hidden="1" customHeight="1">
      <c r="A111" s="36"/>
      <c r="B111" s="38" t="s">
        <v>11</v>
      </c>
      <c r="C111" s="38" t="s">
        <v>51</v>
      </c>
      <c r="D111" s="38" t="s">
        <v>103</v>
      </c>
      <c r="E111" s="38" t="s">
        <v>63</v>
      </c>
      <c r="F111" s="51" t="e">
        <f>F112</f>
        <v>#REF!</v>
      </c>
      <c r="G111" s="51" t="e">
        <f>G112</f>
        <v>#REF!</v>
      </c>
      <c r="H111" s="51" t="e">
        <f>H112</f>
        <v>#REF!</v>
      </c>
      <c r="I111" s="51">
        <f>I112</f>
        <v>0</v>
      </c>
      <c r="J111" s="51" t="e">
        <f>J112</f>
        <v>#REF!</v>
      </c>
      <c r="K111" s="37" t="e">
        <f t="shared" si="19"/>
        <v>#REF!</v>
      </c>
      <c r="L111" s="59" t="e">
        <f t="shared" si="20"/>
        <v>#REF!</v>
      </c>
    </row>
    <row r="112" spans="1:12" ht="60.75" hidden="1">
      <c r="A112" s="36" t="s">
        <v>104</v>
      </c>
      <c r="B112" s="38" t="s">
        <v>11</v>
      </c>
      <c r="C112" s="38" t="s">
        <v>14</v>
      </c>
      <c r="D112" s="38" t="s">
        <v>105</v>
      </c>
      <c r="E112" s="38" t="s">
        <v>63</v>
      </c>
      <c r="F112" s="51" t="e">
        <f>#REF!</f>
        <v>#REF!</v>
      </c>
      <c r="G112" s="51" t="e">
        <f>#REF!</f>
        <v>#REF!</v>
      </c>
      <c r="H112" s="51" t="e">
        <f>#REF!</f>
        <v>#REF!</v>
      </c>
      <c r="I112" s="51"/>
      <c r="J112" s="51" t="e">
        <f>#REF!</f>
        <v>#REF!</v>
      </c>
      <c r="K112" s="37" t="e">
        <f t="shared" si="19"/>
        <v>#REF!</v>
      </c>
      <c r="L112" s="59" t="e">
        <f t="shared" si="20"/>
        <v>#REF!</v>
      </c>
    </row>
    <row r="113" spans="1:12" s="7" customFormat="1" ht="27" hidden="1" customHeight="1">
      <c r="A113" s="36" t="s">
        <v>74</v>
      </c>
      <c r="B113" s="38" t="s">
        <v>11</v>
      </c>
      <c r="C113" s="38" t="s">
        <v>16</v>
      </c>
      <c r="D113" s="38"/>
      <c r="E113" s="38"/>
      <c r="F113" s="51">
        <f>F114</f>
        <v>0</v>
      </c>
      <c r="G113" s="51">
        <f>G114</f>
        <v>0</v>
      </c>
      <c r="H113" s="37">
        <f>F113+G113</f>
        <v>0</v>
      </c>
      <c r="I113" s="37"/>
      <c r="J113" s="37"/>
      <c r="K113" s="37">
        <f t="shared" si="19"/>
        <v>0</v>
      </c>
      <c r="L113" s="59" t="e">
        <f t="shared" si="20"/>
        <v>#DIV/0!</v>
      </c>
    </row>
    <row r="114" spans="1:12" ht="45.75" hidden="1">
      <c r="A114" s="31" t="s">
        <v>75</v>
      </c>
      <c r="B114" s="38" t="s">
        <v>11</v>
      </c>
      <c r="C114" s="38" t="s">
        <v>16</v>
      </c>
      <c r="D114" s="38" t="s">
        <v>76</v>
      </c>
      <c r="E114" s="38" t="s">
        <v>77</v>
      </c>
      <c r="F114" s="51"/>
      <c r="G114" s="51"/>
      <c r="H114" s="37">
        <f>F114+G114</f>
        <v>0</v>
      </c>
      <c r="I114" s="37"/>
      <c r="J114" s="37"/>
      <c r="K114" s="37">
        <f t="shared" si="19"/>
        <v>0</v>
      </c>
      <c r="L114" s="59" t="e">
        <f t="shared" si="20"/>
        <v>#DIV/0!</v>
      </c>
    </row>
    <row r="115" spans="1:12" ht="15.75" hidden="1">
      <c r="A115" s="31"/>
      <c r="B115" s="38"/>
      <c r="C115" s="38"/>
      <c r="D115" s="38"/>
      <c r="E115" s="38"/>
      <c r="F115" s="51"/>
      <c r="G115" s="51"/>
      <c r="H115" s="37">
        <f>F115+G115</f>
        <v>0</v>
      </c>
      <c r="I115" s="37"/>
      <c r="J115" s="37"/>
      <c r="K115" s="37">
        <f t="shared" si="19"/>
        <v>0</v>
      </c>
      <c r="L115" s="59" t="e">
        <f t="shared" si="20"/>
        <v>#DIV/0!</v>
      </c>
    </row>
    <row r="116" spans="1:12" s="16" customFormat="1" ht="18" hidden="1" customHeight="1">
      <c r="A116" s="27" t="s">
        <v>48</v>
      </c>
      <c r="B116" s="28" t="s">
        <v>11</v>
      </c>
      <c r="C116" s="28" t="s">
        <v>24</v>
      </c>
      <c r="D116" s="20" t="s">
        <v>98</v>
      </c>
      <c r="E116" s="28" t="s">
        <v>63</v>
      </c>
      <c r="F116" s="54">
        <f t="shared" ref="F116:G118" si="21">F117</f>
        <v>2</v>
      </c>
      <c r="G116" s="53">
        <f t="shared" si="21"/>
        <v>0</v>
      </c>
      <c r="H116" s="37">
        <f>F116+G116</f>
        <v>2</v>
      </c>
      <c r="I116" s="37"/>
      <c r="J116" s="22">
        <f t="shared" ref="J116:K118" si="22">J117</f>
        <v>0</v>
      </c>
      <c r="K116" s="30">
        <f t="shared" si="22"/>
        <v>0</v>
      </c>
      <c r="L116" s="59"/>
    </row>
    <row r="117" spans="1:12" s="9" customFormat="1" ht="16.5" hidden="1" customHeight="1">
      <c r="A117" s="36" t="s">
        <v>48</v>
      </c>
      <c r="B117" s="42" t="s">
        <v>11</v>
      </c>
      <c r="C117" s="42" t="s">
        <v>24</v>
      </c>
      <c r="D117" s="43" t="s">
        <v>189</v>
      </c>
      <c r="E117" s="42" t="s">
        <v>63</v>
      </c>
      <c r="F117" s="50">
        <f t="shared" si="21"/>
        <v>2</v>
      </c>
      <c r="G117" s="51">
        <f t="shared" si="21"/>
        <v>0</v>
      </c>
      <c r="H117" s="37">
        <f>F117+G117</f>
        <v>2</v>
      </c>
      <c r="I117" s="37"/>
      <c r="J117" s="21">
        <f t="shared" si="22"/>
        <v>0</v>
      </c>
      <c r="K117" s="24">
        <f t="shared" si="22"/>
        <v>0</v>
      </c>
      <c r="L117" s="59"/>
    </row>
    <row r="118" spans="1:12" s="9" customFormat="1" ht="19.5" hidden="1" customHeight="1">
      <c r="A118" s="36" t="s">
        <v>112</v>
      </c>
      <c r="B118" s="42" t="s">
        <v>11</v>
      </c>
      <c r="C118" s="42" t="s">
        <v>24</v>
      </c>
      <c r="D118" s="43" t="s">
        <v>190</v>
      </c>
      <c r="E118" s="42" t="s">
        <v>63</v>
      </c>
      <c r="F118" s="50">
        <f t="shared" si="21"/>
        <v>2</v>
      </c>
      <c r="G118" s="51">
        <f t="shared" si="21"/>
        <v>0</v>
      </c>
      <c r="H118" s="51">
        <f>H119</f>
        <v>0</v>
      </c>
      <c r="I118" s="51"/>
      <c r="J118" s="50">
        <f t="shared" si="22"/>
        <v>0</v>
      </c>
      <c r="K118" s="24">
        <f t="shared" si="22"/>
        <v>0</v>
      </c>
      <c r="L118" s="59"/>
    </row>
    <row r="119" spans="1:12" s="9" customFormat="1" ht="17.25" hidden="1" customHeight="1">
      <c r="A119" s="36" t="s">
        <v>113</v>
      </c>
      <c r="B119" s="42" t="s">
        <v>11</v>
      </c>
      <c r="C119" s="42" t="s">
        <v>24</v>
      </c>
      <c r="D119" s="43" t="s">
        <v>190</v>
      </c>
      <c r="E119" s="42" t="s">
        <v>114</v>
      </c>
      <c r="F119" s="50">
        <v>2</v>
      </c>
      <c r="G119" s="51"/>
      <c r="H119" s="37"/>
      <c r="I119" s="37"/>
      <c r="J119" s="21">
        <v>0</v>
      </c>
      <c r="K119" s="24">
        <v>0</v>
      </c>
      <c r="L119" s="59"/>
    </row>
    <row r="120" spans="1:12" s="2" customFormat="1" ht="42.75" customHeight="1">
      <c r="A120" s="66" t="s">
        <v>210</v>
      </c>
      <c r="B120" s="42" t="s">
        <v>19</v>
      </c>
      <c r="C120" s="42" t="s">
        <v>53</v>
      </c>
      <c r="D120" s="43" t="s">
        <v>226</v>
      </c>
      <c r="E120" s="43" t="s">
        <v>204</v>
      </c>
      <c r="F120" s="21">
        <v>214.4</v>
      </c>
      <c r="G120" s="37"/>
      <c r="H120" s="37"/>
      <c r="I120" s="37"/>
      <c r="J120" s="21">
        <v>57.3</v>
      </c>
      <c r="K120" s="21">
        <v>24.5</v>
      </c>
      <c r="L120" s="63">
        <f t="shared" ref="L120:L130" si="23">K120/J120*100</f>
        <v>42.757417102966841</v>
      </c>
    </row>
    <row r="121" spans="1:12" s="2" customFormat="1" ht="30" customHeight="1">
      <c r="A121" s="66" t="s">
        <v>211</v>
      </c>
      <c r="B121" s="42" t="s">
        <v>19</v>
      </c>
      <c r="C121" s="42" t="s">
        <v>53</v>
      </c>
      <c r="D121" s="43" t="s">
        <v>226</v>
      </c>
      <c r="E121" s="43" t="s">
        <v>212</v>
      </c>
      <c r="F121" s="21">
        <v>214.4</v>
      </c>
      <c r="G121" s="37"/>
      <c r="H121" s="37"/>
      <c r="I121" s="37"/>
      <c r="J121" s="21">
        <f>J122</f>
        <v>19.5</v>
      </c>
      <c r="K121" s="21">
        <f>K122</f>
        <v>2.6</v>
      </c>
      <c r="L121" s="63">
        <f t="shared" si="23"/>
        <v>13.333333333333334</v>
      </c>
    </row>
    <row r="122" spans="1:12" s="2" customFormat="1" ht="26.25" customHeight="1">
      <c r="A122" s="66" t="s">
        <v>213</v>
      </c>
      <c r="B122" s="42" t="s">
        <v>19</v>
      </c>
      <c r="C122" s="42" t="s">
        <v>53</v>
      </c>
      <c r="D122" s="43" t="s">
        <v>226</v>
      </c>
      <c r="E122" s="43" t="s">
        <v>214</v>
      </c>
      <c r="F122" s="21">
        <v>214.4</v>
      </c>
      <c r="G122" s="37"/>
      <c r="H122" s="37"/>
      <c r="I122" s="37"/>
      <c r="J122" s="21">
        <f>SUM(J135:J135)</f>
        <v>19.5</v>
      </c>
      <c r="K122" s="21">
        <f>SUM(K135:K135)</f>
        <v>2.6</v>
      </c>
      <c r="L122" s="63">
        <f t="shared" si="23"/>
        <v>13.333333333333334</v>
      </c>
    </row>
    <row r="123" spans="1:12" ht="15.75" hidden="1">
      <c r="A123" s="27" t="s">
        <v>85</v>
      </c>
      <c r="B123" s="42" t="s">
        <v>19</v>
      </c>
      <c r="C123" s="42" t="s">
        <v>53</v>
      </c>
      <c r="D123" s="43" t="s">
        <v>226</v>
      </c>
      <c r="E123" s="38"/>
      <c r="F123" s="51">
        <f>F124</f>
        <v>0</v>
      </c>
      <c r="G123" s="51">
        <f>G124</f>
        <v>0</v>
      </c>
      <c r="H123" s="37">
        <f>F123+G123</f>
        <v>0</v>
      </c>
      <c r="I123" s="37"/>
      <c r="J123" s="37"/>
      <c r="K123" s="37">
        <f t="shared" ref="K123:K130" si="24">F123+I123+J123</f>
        <v>0</v>
      </c>
      <c r="L123" s="59" t="e">
        <f t="shared" si="23"/>
        <v>#DIV/0!</v>
      </c>
    </row>
    <row r="124" spans="1:12" ht="15.75" hidden="1">
      <c r="A124" s="36" t="s">
        <v>86</v>
      </c>
      <c r="B124" s="42" t="s">
        <v>19</v>
      </c>
      <c r="C124" s="42" t="s">
        <v>53</v>
      </c>
      <c r="D124" s="43" t="s">
        <v>226</v>
      </c>
      <c r="E124" s="38"/>
      <c r="F124" s="51">
        <f>F125</f>
        <v>0</v>
      </c>
      <c r="G124" s="51">
        <f>G125</f>
        <v>0</v>
      </c>
      <c r="H124" s="37">
        <f>F124+G124</f>
        <v>0</v>
      </c>
      <c r="I124" s="37"/>
      <c r="J124" s="37"/>
      <c r="K124" s="37">
        <f t="shared" si="24"/>
        <v>0</v>
      </c>
      <c r="L124" s="59" t="e">
        <f t="shared" si="23"/>
        <v>#DIV/0!</v>
      </c>
    </row>
    <row r="125" spans="1:12" ht="37.5" hidden="1" customHeight="1">
      <c r="A125" s="31" t="s">
        <v>87</v>
      </c>
      <c r="B125" s="42" t="s">
        <v>19</v>
      </c>
      <c r="C125" s="42" t="s">
        <v>53</v>
      </c>
      <c r="D125" s="43" t="s">
        <v>226</v>
      </c>
      <c r="E125" s="38" t="s">
        <v>88</v>
      </c>
      <c r="F125" s="51"/>
      <c r="G125" s="51"/>
      <c r="H125" s="37">
        <f>F125+G125</f>
        <v>0</v>
      </c>
      <c r="I125" s="37"/>
      <c r="J125" s="37"/>
      <c r="K125" s="37">
        <f t="shared" si="24"/>
        <v>0</v>
      </c>
      <c r="L125" s="59" t="e">
        <f t="shared" si="23"/>
        <v>#DIV/0!</v>
      </c>
    </row>
    <row r="126" spans="1:12" ht="45.75" hidden="1" customHeight="1">
      <c r="A126" s="36"/>
      <c r="B126" s="42" t="s">
        <v>19</v>
      </c>
      <c r="C126" s="42" t="s">
        <v>53</v>
      </c>
      <c r="D126" s="43" t="s">
        <v>226</v>
      </c>
      <c r="E126" s="38" t="s">
        <v>63</v>
      </c>
      <c r="F126" s="51" t="e">
        <f>F127</f>
        <v>#REF!</v>
      </c>
      <c r="G126" s="51" t="e">
        <f>G127</f>
        <v>#REF!</v>
      </c>
      <c r="H126" s="51" t="e">
        <f>H127</f>
        <v>#REF!</v>
      </c>
      <c r="I126" s="51">
        <f>I127</f>
        <v>0</v>
      </c>
      <c r="J126" s="51" t="e">
        <f>J127</f>
        <v>#REF!</v>
      </c>
      <c r="K126" s="37" t="e">
        <f t="shared" si="24"/>
        <v>#REF!</v>
      </c>
      <c r="L126" s="59" t="e">
        <f t="shared" si="23"/>
        <v>#REF!</v>
      </c>
    </row>
    <row r="127" spans="1:12" ht="60.75" hidden="1">
      <c r="A127" s="36" t="s">
        <v>104</v>
      </c>
      <c r="B127" s="42" t="s">
        <v>19</v>
      </c>
      <c r="C127" s="42" t="s">
        <v>53</v>
      </c>
      <c r="D127" s="43" t="s">
        <v>226</v>
      </c>
      <c r="E127" s="38" t="s">
        <v>63</v>
      </c>
      <c r="F127" s="51" t="e">
        <f>#REF!</f>
        <v>#REF!</v>
      </c>
      <c r="G127" s="51" t="e">
        <f>#REF!</f>
        <v>#REF!</v>
      </c>
      <c r="H127" s="51" t="e">
        <f>#REF!</f>
        <v>#REF!</v>
      </c>
      <c r="I127" s="51"/>
      <c r="J127" s="51" t="e">
        <f>#REF!</f>
        <v>#REF!</v>
      </c>
      <c r="K127" s="37" t="e">
        <f t="shared" si="24"/>
        <v>#REF!</v>
      </c>
      <c r="L127" s="59" t="e">
        <f t="shared" si="23"/>
        <v>#REF!</v>
      </c>
    </row>
    <row r="128" spans="1:12" s="7" customFormat="1" ht="27" hidden="1" customHeight="1">
      <c r="A128" s="36" t="s">
        <v>74</v>
      </c>
      <c r="B128" s="42" t="s">
        <v>19</v>
      </c>
      <c r="C128" s="42" t="s">
        <v>53</v>
      </c>
      <c r="D128" s="43" t="s">
        <v>226</v>
      </c>
      <c r="E128" s="38"/>
      <c r="F128" s="51">
        <f>F129</f>
        <v>0</v>
      </c>
      <c r="G128" s="51">
        <f>G129</f>
        <v>0</v>
      </c>
      <c r="H128" s="37">
        <f>F128+G128</f>
        <v>0</v>
      </c>
      <c r="I128" s="37"/>
      <c r="J128" s="37"/>
      <c r="K128" s="37">
        <f t="shared" si="24"/>
        <v>0</v>
      </c>
      <c r="L128" s="59" t="e">
        <f t="shared" si="23"/>
        <v>#DIV/0!</v>
      </c>
    </row>
    <row r="129" spans="1:12" ht="45.75" hidden="1">
      <c r="A129" s="31" t="s">
        <v>75</v>
      </c>
      <c r="B129" s="42" t="s">
        <v>19</v>
      </c>
      <c r="C129" s="42" t="s">
        <v>53</v>
      </c>
      <c r="D129" s="43" t="s">
        <v>226</v>
      </c>
      <c r="E129" s="38" t="s">
        <v>77</v>
      </c>
      <c r="F129" s="51"/>
      <c r="G129" s="51"/>
      <c r="H129" s="37">
        <f>F129+G129</f>
        <v>0</v>
      </c>
      <c r="I129" s="37"/>
      <c r="J129" s="37"/>
      <c r="K129" s="37">
        <f t="shared" si="24"/>
        <v>0</v>
      </c>
      <c r="L129" s="59" t="e">
        <f t="shared" si="23"/>
        <v>#DIV/0!</v>
      </c>
    </row>
    <row r="130" spans="1:12" ht="15.75" hidden="1">
      <c r="A130" s="31"/>
      <c r="B130" s="42" t="s">
        <v>19</v>
      </c>
      <c r="C130" s="42" t="s">
        <v>53</v>
      </c>
      <c r="D130" s="43" t="s">
        <v>226</v>
      </c>
      <c r="E130" s="38"/>
      <c r="F130" s="51"/>
      <c r="G130" s="51"/>
      <c r="H130" s="37">
        <f>F130+G130</f>
        <v>0</v>
      </c>
      <c r="I130" s="37"/>
      <c r="J130" s="37"/>
      <c r="K130" s="37">
        <f t="shared" si="24"/>
        <v>0</v>
      </c>
      <c r="L130" s="59" t="e">
        <f t="shared" si="23"/>
        <v>#DIV/0!</v>
      </c>
    </row>
    <row r="131" spans="1:12" s="16" customFormat="1" ht="18" hidden="1" customHeight="1">
      <c r="A131" s="27" t="s">
        <v>48</v>
      </c>
      <c r="B131" s="42" t="s">
        <v>19</v>
      </c>
      <c r="C131" s="42" t="s">
        <v>53</v>
      </c>
      <c r="D131" s="43" t="s">
        <v>226</v>
      </c>
      <c r="E131" s="28" t="s">
        <v>63</v>
      </c>
      <c r="F131" s="54">
        <f t="shared" ref="F131:G133" si="25">F132</f>
        <v>2</v>
      </c>
      <c r="G131" s="53">
        <f t="shared" si="25"/>
        <v>0</v>
      </c>
      <c r="H131" s="37">
        <f>F131+G131</f>
        <v>2</v>
      </c>
      <c r="I131" s="37"/>
      <c r="J131" s="22">
        <f t="shared" ref="J131:K133" si="26">J132</f>
        <v>0</v>
      </c>
      <c r="K131" s="30">
        <f t="shared" si="26"/>
        <v>0</v>
      </c>
      <c r="L131" s="59"/>
    </row>
    <row r="132" spans="1:12" s="9" customFormat="1" ht="16.5" hidden="1" customHeight="1">
      <c r="A132" s="36" t="s">
        <v>48</v>
      </c>
      <c r="B132" s="42" t="s">
        <v>19</v>
      </c>
      <c r="C132" s="42" t="s">
        <v>53</v>
      </c>
      <c r="D132" s="43" t="s">
        <v>226</v>
      </c>
      <c r="E132" s="42" t="s">
        <v>63</v>
      </c>
      <c r="F132" s="50">
        <f t="shared" si="25"/>
        <v>2</v>
      </c>
      <c r="G132" s="51">
        <f t="shared" si="25"/>
        <v>0</v>
      </c>
      <c r="H132" s="37">
        <f>F132+G132</f>
        <v>2</v>
      </c>
      <c r="I132" s="37"/>
      <c r="J132" s="21">
        <f t="shared" si="26"/>
        <v>0</v>
      </c>
      <c r="K132" s="24">
        <f t="shared" si="26"/>
        <v>0</v>
      </c>
      <c r="L132" s="59"/>
    </row>
    <row r="133" spans="1:12" s="9" customFormat="1" ht="19.5" hidden="1" customHeight="1">
      <c r="A133" s="36" t="s">
        <v>112</v>
      </c>
      <c r="B133" s="42" t="s">
        <v>19</v>
      </c>
      <c r="C133" s="42" t="s">
        <v>53</v>
      </c>
      <c r="D133" s="43" t="s">
        <v>226</v>
      </c>
      <c r="E133" s="42" t="s">
        <v>63</v>
      </c>
      <c r="F133" s="50">
        <f t="shared" si="25"/>
        <v>2</v>
      </c>
      <c r="G133" s="51">
        <f t="shared" si="25"/>
        <v>0</v>
      </c>
      <c r="H133" s="51">
        <f>H134</f>
        <v>0</v>
      </c>
      <c r="I133" s="51"/>
      <c r="J133" s="50">
        <f t="shared" si="26"/>
        <v>0</v>
      </c>
      <c r="K133" s="24">
        <f t="shared" si="26"/>
        <v>0</v>
      </c>
      <c r="L133" s="59"/>
    </row>
    <row r="134" spans="1:12" s="9" customFormat="1" ht="17.25" hidden="1" customHeight="1">
      <c r="A134" s="36" t="s">
        <v>113</v>
      </c>
      <c r="B134" s="42" t="s">
        <v>19</v>
      </c>
      <c r="C134" s="42" t="s">
        <v>53</v>
      </c>
      <c r="D134" s="43" t="s">
        <v>226</v>
      </c>
      <c r="E134" s="42" t="s">
        <v>114</v>
      </c>
      <c r="F134" s="50">
        <v>2</v>
      </c>
      <c r="G134" s="51"/>
      <c r="H134" s="37"/>
      <c r="I134" s="37"/>
      <c r="J134" s="21">
        <v>0</v>
      </c>
      <c r="K134" s="24">
        <v>0</v>
      </c>
      <c r="L134" s="59"/>
    </row>
    <row r="135" spans="1:12" s="2" customFormat="1" ht="26.25" customHeight="1">
      <c r="A135" s="66" t="s">
        <v>217</v>
      </c>
      <c r="B135" s="42" t="s">
        <v>19</v>
      </c>
      <c r="C135" s="42" t="s">
        <v>53</v>
      </c>
      <c r="D135" s="43" t="s">
        <v>226</v>
      </c>
      <c r="E135" s="43" t="s">
        <v>216</v>
      </c>
      <c r="F135" s="21">
        <v>214.4</v>
      </c>
      <c r="G135" s="37"/>
      <c r="H135" s="37"/>
      <c r="I135" s="37"/>
      <c r="J135" s="21">
        <v>19.5</v>
      </c>
      <c r="K135" s="21">
        <v>2.6</v>
      </c>
      <c r="L135" s="63">
        <f t="shared" ref="L135:L157" si="27">K135/J135*100</f>
        <v>13.333333333333334</v>
      </c>
    </row>
    <row r="136" spans="1:12" s="12" customFormat="1" ht="30.75" hidden="1">
      <c r="A136" s="36" t="s">
        <v>123</v>
      </c>
      <c r="B136" s="42" t="s">
        <v>14</v>
      </c>
      <c r="C136" s="42" t="s">
        <v>22</v>
      </c>
      <c r="D136" s="42" t="s">
        <v>103</v>
      </c>
      <c r="E136" s="42" t="s">
        <v>63</v>
      </c>
      <c r="F136" s="51"/>
      <c r="G136" s="51"/>
      <c r="H136" s="37"/>
      <c r="I136" s="37"/>
      <c r="J136" s="37"/>
      <c r="K136" s="37">
        <f t="shared" ref="K136:K143" si="28">F136+I136+J136</f>
        <v>0</v>
      </c>
      <c r="L136" s="59" t="e">
        <f t="shared" si="27"/>
        <v>#DIV/0!</v>
      </c>
    </row>
    <row r="137" spans="1:12" s="4" customFormat="1" ht="30.75" hidden="1">
      <c r="A137" s="31" t="s">
        <v>124</v>
      </c>
      <c r="B137" s="38" t="s">
        <v>14</v>
      </c>
      <c r="C137" s="38" t="s">
        <v>22</v>
      </c>
      <c r="D137" s="38" t="s">
        <v>125</v>
      </c>
      <c r="E137" s="38" t="s">
        <v>63</v>
      </c>
      <c r="F137" s="51">
        <f>F138</f>
        <v>0</v>
      </c>
      <c r="G137" s="51"/>
      <c r="H137" s="37"/>
      <c r="I137" s="37"/>
      <c r="J137" s="37"/>
      <c r="K137" s="37">
        <f t="shared" si="28"/>
        <v>0</v>
      </c>
      <c r="L137" s="59" t="e">
        <f t="shared" si="27"/>
        <v>#DIV/0!</v>
      </c>
    </row>
    <row r="138" spans="1:12" s="4" customFormat="1" ht="30.75" hidden="1">
      <c r="A138" s="31" t="s">
        <v>126</v>
      </c>
      <c r="B138" s="38" t="s">
        <v>14</v>
      </c>
      <c r="C138" s="38" t="s">
        <v>22</v>
      </c>
      <c r="D138" s="38" t="s">
        <v>127</v>
      </c>
      <c r="E138" s="38" t="s">
        <v>63</v>
      </c>
      <c r="F138" s="51">
        <f>F139</f>
        <v>0</v>
      </c>
      <c r="G138" s="51"/>
      <c r="H138" s="37"/>
      <c r="I138" s="37"/>
      <c r="J138" s="37"/>
      <c r="K138" s="37">
        <f t="shared" si="28"/>
        <v>0</v>
      </c>
      <c r="L138" s="59" t="e">
        <f t="shared" si="27"/>
        <v>#DIV/0!</v>
      </c>
    </row>
    <row r="139" spans="1:12" s="4" customFormat="1" ht="60.75" hidden="1">
      <c r="A139" s="31" t="s">
        <v>128</v>
      </c>
      <c r="B139" s="38" t="s">
        <v>129</v>
      </c>
      <c r="C139" s="38" t="s">
        <v>22</v>
      </c>
      <c r="D139" s="38" t="s">
        <v>127</v>
      </c>
      <c r="E139" s="38" t="s">
        <v>130</v>
      </c>
      <c r="F139" s="51"/>
      <c r="G139" s="51"/>
      <c r="H139" s="37"/>
      <c r="I139" s="37"/>
      <c r="J139" s="37"/>
      <c r="K139" s="37">
        <f t="shared" si="28"/>
        <v>0</v>
      </c>
      <c r="L139" s="59" t="e">
        <f t="shared" si="27"/>
        <v>#DIV/0!</v>
      </c>
    </row>
    <row r="140" spans="1:12" s="12" customFormat="1" ht="25.5" hidden="1" customHeight="1">
      <c r="A140" s="36" t="s">
        <v>23</v>
      </c>
      <c r="B140" s="42" t="s">
        <v>14</v>
      </c>
      <c r="C140" s="42" t="s">
        <v>111</v>
      </c>
      <c r="D140" s="42" t="s">
        <v>103</v>
      </c>
      <c r="E140" s="42" t="s">
        <v>63</v>
      </c>
      <c r="F140" s="51">
        <f>F141</f>
        <v>0</v>
      </c>
      <c r="G140" s="51">
        <f>G141</f>
        <v>0</v>
      </c>
      <c r="H140" s="51">
        <f>H141</f>
        <v>0</v>
      </c>
      <c r="I140" s="51"/>
      <c r="J140" s="51">
        <f>J141</f>
        <v>0</v>
      </c>
      <c r="K140" s="37">
        <f t="shared" si="28"/>
        <v>0</v>
      </c>
      <c r="L140" s="59" t="e">
        <f t="shared" si="27"/>
        <v>#DIV/0!</v>
      </c>
    </row>
    <row r="141" spans="1:12" s="4" customFormat="1" ht="75.75" hidden="1">
      <c r="A141" s="31" t="s">
        <v>104</v>
      </c>
      <c r="B141" s="38" t="s">
        <v>14</v>
      </c>
      <c r="C141" s="38" t="s">
        <v>111</v>
      </c>
      <c r="D141" s="38" t="s">
        <v>105</v>
      </c>
      <c r="E141" s="38" t="s">
        <v>63</v>
      </c>
      <c r="F141" s="51">
        <f>F142</f>
        <v>0</v>
      </c>
      <c r="G141" s="51"/>
      <c r="H141" s="37"/>
      <c r="I141" s="37"/>
      <c r="J141" s="37"/>
      <c r="K141" s="37">
        <f t="shared" si="28"/>
        <v>0</v>
      </c>
      <c r="L141" s="59" t="e">
        <f t="shared" si="27"/>
        <v>#DIV/0!</v>
      </c>
    </row>
    <row r="142" spans="1:12" s="4" customFormat="1" ht="16.5" hidden="1" customHeight="1">
      <c r="A142" s="31" t="s">
        <v>13</v>
      </c>
      <c r="B142" s="38" t="s">
        <v>14</v>
      </c>
      <c r="C142" s="38" t="s">
        <v>111</v>
      </c>
      <c r="D142" s="38" t="s">
        <v>108</v>
      </c>
      <c r="E142" s="38" t="s">
        <v>63</v>
      </c>
      <c r="F142" s="51">
        <f>F143</f>
        <v>0</v>
      </c>
      <c r="G142" s="51"/>
      <c r="H142" s="37"/>
      <c r="I142" s="37"/>
      <c r="J142" s="37"/>
      <c r="K142" s="37">
        <f t="shared" si="28"/>
        <v>0</v>
      </c>
      <c r="L142" s="59" t="e">
        <f t="shared" si="27"/>
        <v>#DIV/0!</v>
      </c>
    </row>
    <row r="143" spans="1:12" s="4" customFormat="1" ht="26.25" hidden="1" customHeight="1">
      <c r="A143" s="31" t="s">
        <v>109</v>
      </c>
      <c r="B143" s="38" t="s">
        <v>14</v>
      </c>
      <c r="C143" s="38" t="s">
        <v>111</v>
      </c>
      <c r="D143" s="38" t="s">
        <v>108</v>
      </c>
      <c r="E143" s="38" t="s">
        <v>110</v>
      </c>
      <c r="F143" s="51"/>
      <c r="G143" s="51"/>
      <c r="H143" s="37"/>
      <c r="I143" s="37"/>
      <c r="J143" s="37"/>
      <c r="K143" s="37">
        <f t="shared" si="28"/>
        <v>0</v>
      </c>
      <c r="L143" s="59" t="e">
        <f t="shared" si="27"/>
        <v>#DIV/0!</v>
      </c>
    </row>
    <row r="144" spans="1:12" s="4" customFormat="1" ht="14.25" customHeight="1">
      <c r="A144" s="27" t="s">
        <v>177</v>
      </c>
      <c r="B144" s="28" t="s">
        <v>14</v>
      </c>
      <c r="C144" s="28" t="s">
        <v>43</v>
      </c>
      <c r="D144" s="20" t="s">
        <v>98</v>
      </c>
      <c r="E144" s="20" t="s">
        <v>63</v>
      </c>
      <c r="F144" s="54" t="e">
        <f>F145+#REF!</f>
        <v>#REF!</v>
      </c>
      <c r="G144" s="51"/>
      <c r="H144" s="37"/>
      <c r="I144" s="37"/>
      <c r="J144" s="22">
        <f>J145+J163</f>
        <v>143.69999999999999</v>
      </c>
      <c r="K144" s="22">
        <f>K145+K163</f>
        <v>64.900000000000006</v>
      </c>
      <c r="L144" s="59">
        <f t="shared" si="27"/>
        <v>45.163535142658326</v>
      </c>
    </row>
    <row r="145" spans="1:12" s="17" customFormat="1" ht="15" customHeight="1">
      <c r="A145" s="64" t="s">
        <v>186</v>
      </c>
      <c r="B145" s="28" t="s">
        <v>14</v>
      </c>
      <c r="C145" s="28" t="s">
        <v>20</v>
      </c>
      <c r="D145" s="20" t="s">
        <v>98</v>
      </c>
      <c r="E145" s="20" t="s">
        <v>63</v>
      </c>
      <c r="F145" s="54" t="e">
        <f>#REF!</f>
        <v>#REF!</v>
      </c>
      <c r="G145" s="53"/>
      <c r="H145" s="37"/>
      <c r="I145" s="37"/>
      <c r="J145" s="22">
        <f t="shared" ref="J145:K148" si="29">J146</f>
        <v>61.7</v>
      </c>
      <c r="K145" s="22">
        <f t="shared" si="29"/>
        <v>12.3</v>
      </c>
      <c r="L145" s="59">
        <f t="shared" si="27"/>
        <v>19.935170178282011</v>
      </c>
    </row>
    <row r="146" spans="1:12" s="2" customFormat="1" ht="15" customHeight="1">
      <c r="A146" s="65" t="s">
        <v>208</v>
      </c>
      <c r="B146" s="28" t="s">
        <v>14</v>
      </c>
      <c r="C146" s="28" t="s">
        <v>20</v>
      </c>
      <c r="D146" s="43" t="s">
        <v>199</v>
      </c>
      <c r="E146" s="43" t="s">
        <v>63</v>
      </c>
      <c r="F146" s="21" t="e">
        <f>#REF!</f>
        <v>#REF!</v>
      </c>
      <c r="G146" s="37"/>
      <c r="H146" s="37"/>
      <c r="I146" s="37"/>
      <c r="J146" s="21">
        <f t="shared" si="29"/>
        <v>61.7</v>
      </c>
      <c r="K146" s="21">
        <f t="shared" si="29"/>
        <v>12.3</v>
      </c>
      <c r="L146" s="63">
        <f t="shared" si="27"/>
        <v>19.935170178282011</v>
      </c>
    </row>
    <row r="147" spans="1:12" s="17" customFormat="1" ht="14.25" customHeight="1">
      <c r="A147" s="65" t="s">
        <v>187</v>
      </c>
      <c r="B147" s="42" t="s">
        <v>14</v>
      </c>
      <c r="C147" s="42" t="s">
        <v>20</v>
      </c>
      <c r="D147" s="43" t="s">
        <v>227</v>
      </c>
      <c r="E147" s="43" t="s">
        <v>63</v>
      </c>
      <c r="F147" s="50" t="e">
        <f>#REF!</f>
        <v>#REF!</v>
      </c>
      <c r="G147" s="51"/>
      <c r="H147" s="46"/>
      <c r="I147" s="46"/>
      <c r="J147" s="21">
        <f t="shared" si="29"/>
        <v>61.7</v>
      </c>
      <c r="K147" s="21">
        <f t="shared" si="29"/>
        <v>12.3</v>
      </c>
      <c r="L147" s="63">
        <f t="shared" si="27"/>
        <v>19.935170178282011</v>
      </c>
    </row>
    <row r="148" spans="1:12" s="2" customFormat="1" ht="30" customHeight="1">
      <c r="A148" s="66" t="s">
        <v>211</v>
      </c>
      <c r="B148" s="42" t="s">
        <v>14</v>
      </c>
      <c r="C148" s="42" t="s">
        <v>20</v>
      </c>
      <c r="D148" s="43" t="s">
        <v>227</v>
      </c>
      <c r="E148" s="43" t="s">
        <v>212</v>
      </c>
      <c r="F148" s="21">
        <v>214.4</v>
      </c>
      <c r="G148" s="37"/>
      <c r="H148" s="37"/>
      <c r="I148" s="37"/>
      <c r="J148" s="21">
        <f t="shared" si="29"/>
        <v>61.7</v>
      </c>
      <c r="K148" s="21">
        <f t="shared" si="29"/>
        <v>12.3</v>
      </c>
      <c r="L148" s="63">
        <f t="shared" si="27"/>
        <v>19.935170178282011</v>
      </c>
    </row>
    <row r="149" spans="1:12" s="2" customFormat="1" ht="26.25" customHeight="1">
      <c r="A149" s="66" t="s">
        <v>213</v>
      </c>
      <c r="B149" s="42" t="s">
        <v>14</v>
      </c>
      <c r="C149" s="42" t="s">
        <v>20</v>
      </c>
      <c r="D149" s="43" t="s">
        <v>227</v>
      </c>
      <c r="E149" s="43" t="s">
        <v>214</v>
      </c>
      <c r="F149" s="21">
        <v>214.4</v>
      </c>
      <c r="G149" s="37"/>
      <c r="H149" s="37"/>
      <c r="I149" s="37"/>
      <c r="J149" s="21">
        <f>SUM(J162:J162)</f>
        <v>61.7</v>
      </c>
      <c r="K149" s="21">
        <f>SUM(K162:K162)</f>
        <v>12.3</v>
      </c>
      <c r="L149" s="63">
        <f t="shared" si="27"/>
        <v>19.935170178282011</v>
      </c>
    </row>
    <row r="150" spans="1:12" ht="15.75" hidden="1">
      <c r="A150" s="27" t="s">
        <v>85</v>
      </c>
      <c r="B150" s="42" t="s">
        <v>14</v>
      </c>
      <c r="C150" s="42" t="s">
        <v>20</v>
      </c>
      <c r="D150" s="43" t="s">
        <v>227</v>
      </c>
      <c r="E150" s="38"/>
      <c r="F150" s="51">
        <f>F151</f>
        <v>0</v>
      </c>
      <c r="G150" s="51">
        <f>G151</f>
        <v>0</v>
      </c>
      <c r="H150" s="37">
        <f>F150+G150</f>
        <v>0</v>
      </c>
      <c r="I150" s="37"/>
      <c r="J150" s="37"/>
      <c r="K150" s="37">
        <f t="shared" ref="K150:K157" si="30">F150+I150+J150</f>
        <v>0</v>
      </c>
      <c r="L150" s="59" t="e">
        <f t="shared" si="27"/>
        <v>#DIV/0!</v>
      </c>
    </row>
    <row r="151" spans="1:12" ht="15.75" hidden="1">
      <c r="A151" s="36" t="s">
        <v>86</v>
      </c>
      <c r="B151" s="42" t="s">
        <v>14</v>
      </c>
      <c r="C151" s="42" t="s">
        <v>20</v>
      </c>
      <c r="D151" s="43" t="s">
        <v>227</v>
      </c>
      <c r="E151" s="38"/>
      <c r="F151" s="51">
        <f>F152</f>
        <v>0</v>
      </c>
      <c r="G151" s="51">
        <f>G152</f>
        <v>0</v>
      </c>
      <c r="H151" s="37">
        <f>F151+G151</f>
        <v>0</v>
      </c>
      <c r="I151" s="37"/>
      <c r="J151" s="37"/>
      <c r="K151" s="37">
        <f t="shared" si="30"/>
        <v>0</v>
      </c>
      <c r="L151" s="59" t="e">
        <f t="shared" si="27"/>
        <v>#DIV/0!</v>
      </c>
    </row>
    <row r="152" spans="1:12" ht="37.5" hidden="1" customHeight="1">
      <c r="A152" s="31" t="s">
        <v>87</v>
      </c>
      <c r="B152" s="42" t="s">
        <v>14</v>
      </c>
      <c r="C152" s="42" t="s">
        <v>20</v>
      </c>
      <c r="D152" s="43" t="s">
        <v>227</v>
      </c>
      <c r="E152" s="38" t="s">
        <v>88</v>
      </c>
      <c r="F152" s="51"/>
      <c r="G152" s="51"/>
      <c r="H152" s="37">
        <f>F152+G152</f>
        <v>0</v>
      </c>
      <c r="I152" s="37"/>
      <c r="J152" s="37"/>
      <c r="K152" s="37">
        <f t="shared" si="30"/>
        <v>0</v>
      </c>
      <c r="L152" s="59" t="e">
        <f t="shared" si="27"/>
        <v>#DIV/0!</v>
      </c>
    </row>
    <row r="153" spans="1:12" ht="45.75" hidden="1" customHeight="1">
      <c r="A153" s="36"/>
      <c r="B153" s="42" t="s">
        <v>14</v>
      </c>
      <c r="C153" s="42" t="s">
        <v>20</v>
      </c>
      <c r="D153" s="43" t="s">
        <v>227</v>
      </c>
      <c r="E153" s="38" t="s">
        <v>63</v>
      </c>
      <c r="F153" s="51" t="e">
        <f>F154</f>
        <v>#REF!</v>
      </c>
      <c r="G153" s="51" t="e">
        <f>G154</f>
        <v>#REF!</v>
      </c>
      <c r="H153" s="51" t="e">
        <f>H154</f>
        <v>#REF!</v>
      </c>
      <c r="I153" s="51">
        <f>I154</f>
        <v>0</v>
      </c>
      <c r="J153" s="51" t="e">
        <f>J154</f>
        <v>#REF!</v>
      </c>
      <c r="K153" s="37" t="e">
        <f t="shared" si="30"/>
        <v>#REF!</v>
      </c>
      <c r="L153" s="59" t="e">
        <f t="shared" si="27"/>
        <v>#REF!</v>
      </c>
    </row>
    <row r="154" spans="1:12" ht="60.75" hidden="1">
      <c r="A154" s="36" t="s">
        <v>104</v>
      </c>
      <c r="B154" s="42" t="s">
        <v>14</v>
      </c>
      <c r="C154" s="42" t="s">
        <v>20</v>
      </c>
      <c r="D154" s="43" t="s">
        <v>227</v>
      </c>
      <c r="E154" s="38" t="s">
        <v>63</v>
      </c>
      <c r="F154" s="51" t="e">
        <f>#REF!</f>
        <v>#REF!</v>
      </c>
      <c r="G154" s="51" t="e">
        <f>#REF!</f>
        <v>#REF!</v>
      </c>
      <c r="H154" s="51" t="e">
        <f>#REF!</f>
        <v>#REF!</v>
      </c>
      <c r="I154" s="51"/>
      <c r="J154" s="51" t="e">
        <f>#REF!</f>
        <v>#REF!</v>
      </c>
      <c r="K154" s="37" t="e">
        <f t="shared" si="30"/>
        <v>#REF!</v>
      </c>
      <c r="L154" s="59" t="e">
        <f t="shared" si="27"/>
        <v>#REF!</v>
      </c>
    </row>
    <row r="155" spans="1:12" s="7" customFormat="1" ht="27" hidden="1" customHeight="1">
      <c r="A155" s="36" t="s">
        <v>74</v>
      </c>
      <c r="B155" s="42" t="s">
        <v>14</v>
      </c>
      <c r="C155" s="42" t="s">
        <v>20</v>
      </c>
      <c r="D155" s="43" t="s">
        <v>227</v>
      </c>
      <c r="E155" s="38"/>
      <c r="F155" s="51">
        <f>F156</f>
        <v>0</v>
      </c>
      <c r="G155" s="51">
        <f>G156</f>
        <v>0</v>
      </c>
      <c r="H155" s="37">
        <f>F155+G155</f>
        <v>0</v>
      </c>
      <c r="I155" s="37"/>
      <c r="J155" s="37"/>
      <c r="K155" s="37">
        <f t="shared" si="30"/>
        <v>0</v>
      </c>
      <c r="L155" s="59" t="e">
        <f t="shared" si="27"/>
        <v>#DIV/0!</v>
      </c>
    </row>
    <row r="156" spans="1:12" ht="45.75" hidden="1">
      <c r="A156" s="31" t="s">
        <v>75</v>
      </c>
      <c r="B156" s="42" t="s">
        <v>14</v>
      </c>
      <c r="C156" s="42" t="s">
        <v>20</v>
      </c>
      <c r="D156" s="43" t="s">
        <v>227</v>
      </c>
      <c r="E156" s="38" t="s">
        <v>77</v>
      </c>
      <c r="F156" s="51"/>
      <c r="G156" s="51"/>
      <c r="H156" s="37">
        <f>F156+G156</f>
        <v>0</v>
      </c>
      <c r="I156" s="37"/>
      <c r="J156" s="37"/>
      <c r="K156" s="37">
        <f t="shared" si="30"/>
        <v>0</v>
      </c>
      <c r="L156" s="59" t="e">
        <f t="shared" si="27"/>
        <v>#DIV/0!</v>
      </c>
    </row>
    <row r="157" spans="1:12" ht="15.75" hidden="1">
      <c r="A157" s="31"/>
      <c r="B157" s="42" t="s">
        <v>14</v>
      </c>
      <c r="C157" s="42" t="s">
        <v>20</v>
      </c>
      <c r="D157" s="43" t="s">
        <v>227</v>
      </c>
      <c r="E157" s="38"/>
      <c r="F157" s="51"/>
      <c r="G157" s="51"/>
      <c r="H157" s="37">
        <f>F157+G157</f>
        <v>0</v>
      </c>
      <c r="I157" s="37"/>
      <c r="J157" s="37"/>
      <c r="K157" s="37">
        <f t="shared" si="30"/>
        <v>0</v>
      </c>
      <c r="L157" s="59" t="e">
        <f t="shared" si="27"/>
        <v>#DIV/0!</v>
      </c>
    </row>
    <row r="158" spans="1:12" s="16" customFormat="1" ht="18" hidden="1" customHeight="1">
      <c r="A158" s="27" t="s">
        <v>48</v>
      </c>
      <c r="B158" s="42" t="s">
        <v>14</v>
      </c>
      <c r="C158" s="42" t="s">
        <v>20</v>
      </c>
      <c r="D158" s="43" t="s">
        <v>227</v>
      </c>
      <c r="E158" s="28" t="s">
        <v>63</v>
      </c>
      <c r="F158" s="54">
        <f t="shared" ref="F158:G160" si="31">F159</f>
        <v>2</v>
      </c>
      <c r="G158" s="53">
        <f t="shared" si="31"/>
        <v>0</v>
      </c>
      <c r="H158" s="37">
        <f>F158+G158</f>
        <v>2</v>
      </c>
      <c r="I158" s="37"/>
      <c r="J158" s="22">
        <f t="shared" ref="J158:K160" si="32">J159</f>
        <v>0</v>
      </c>
      <c r="K158" s="30">
        <f t="shared" si="32"/>
        <v>0</v>
      </c>
      <c r="L158" s="59"/>
    </row>
    <row r="159" spans="1:12" s="9" customFormat="1" ht="16.5" hidden="1" customHeight="1">
      <c r="A159" s="36" t="s">
        <v>48</v>
      </c>
      <c r="B159" s="42" t="s">
        <v>14</v>
      </c>
      <c r="C159" s="42" t="s">
        <v>20</v>
      </c>
      <c r="D159" s="43" t="s">
        <v>227</v>
      </c>
      <c r="E159" s="42" t="s">
        <v>63</v>
      </c>
      <c r="F159" s="50">
        <f t="shared" si="31"/>
        <v>2</v>
      </c>
      <c r="G159" s="51">
        <f t="shared" si="31"/>
        <v>0</v>
      </c>
      <c r="H159" s="37">
        <f>F159+G159</f>
        <v>2</v>
      </c>
      <c r="I159" s="37"/>
      <c r="J159" s="21">
        <f t="shared" si="32"/>
        <v>0</v>
      </c>
      <c r="K159" s="24">
        <f t="shared" si="32"/>
        <v>0</v>
      </c>
      <c r="L159" s="59"/>
    </row>
    <row r="160" spans="1:12" s="9" customFormat="1" ht="19.5" hidden="1" customHeight="1">
      <c r="A160" s="36" t="s">
        <v>112</v>
      </c>
      <c r="B160" s="42" t="s">
        <v>14</v>
      </c>
      <c r="C160" s="42" t="s">
        <v>20</v>
      </c>
      <c r="D160" s="43" t="s">
        <v>227</v>
      </c>
      <c r="E160" s="42" t="s">
        <v>63</v>
      </c>
      <c r="F160" s="50">
        <f t="shared" si="31"/>
        <v>2</v>
      </c>
      <c r="G160" s="51">
        <f t="shared" si="31"/>
        <v>0</v>
      </c>
      <c r="H160" s="51">
        <f>H161</f>
        <v>0</v>
      </c>
      <c r="I160" s="51"/>
      <c r="J160" s="50">
        <f t="shared" si="32"/>
        <v>0</v>
      </c>
      <c r="K160" s="24">
        <f t="shared" si="32"/>
        <v>0</v>
      </c>
      <c r="L160" s="59"/>
    </row>
    <row r="161" spans="1:12" s="9" customFormat="1" ht="17.25" hidden="1" customHeight="1">
      <c r="A161" s="36" t="s">
        <v>113</v>
      </c>
      <c r="B161" s="42" t="s">
        <v>14</v>
      </c>
      <c r="C161" s="42" t="s">
        <v>20</v>
      </c>
      <c r="D161" s="43" t="s">
        <v>227</v>
      </c>
      <c r="E161" s="42" t="s">
        <v>114</v>
      </c>
      <c r="F161" s="50">
        <v>2</v>
      </c>
      <c r="G161" s="51"/>
      <c r="H161" s="37"/>
      <c r="I161" s="37"/>
      <c r="J161" s="21">
        <v>0</v>
      </c>
      <c r="K161" s="24">
        <v>0</v>
      </c>
      <c r="L161" s="59"/>
    </row>
    <row r="162" spans="1:12" s="2" customFormat="1" ht="26.25" customHeight="1">
      <c r="A162" s="66" t="s">
        <v>217</v>
      </c>
      <c r="B162" s="42" t="s">
        <v>14</v>
      </c>
      <c r="C162" s="42" t="s">
        <v>20</v>
      </c>
      <c r="D162" s="43" t="s">
        <v>227</v>
      </c>
      <c r="E162" s="43" t="s">
        <v>216</v>
      </c>
      <c r="F162" s="21">
        <v>214.4</v>
      </c>
      <c r="G162" s="37"/>
      <c r="H162" s="37"/>
      <c r="I162" s="37"/>
      <c r="J162" s="21">
        <v>61.7</v>
      </c>
      <c r="K162" s="21">
        <v>12.3</v>
      </c>
      <c r="L162" s="63">
        <f t="shared" ref="L162:L175" si="33">K162/J162*100</f>
        <v>19.935170178282011</v>
      </c>
    </row>
    <row r="163" spans="1:12" s="17" customFormat="1" ht="27.75" customHeight="1">
      <c r="A163" s="64" t="s">
        <v>23</v>
      </c>
      <c r="B163" s="28" t="s">
        <v>14</v>
      </c>
      <c r="C163" s="28" t="s">
        <v>111</v>
      </c>
      <c r="D163" s="20" t="s">
        <v>98</v>
      </c>
      <c r="E163" s="20" t="s">
        <v>63</v>
      </c>
      <c r="F163" s="54" t="e">
        <f>#REF!</f>
        <v>#REF!</v>
      </c>
      <c r="G163" s="53"/>
      <c r="H163" s="37"/>
      <c r="I163" s="37"/>
      <c r="J163" s="22">
        <f t="shared" ref="J163:K166" si="34">J164</f>
        <v>82</v>
      </c>
      <c r="K163" s="22">
        <f t="shared" si="34"/>
        <v>52.6</v>
      </c>
      <c r="L163" s="59">
        <f t="shared" si="33"/>
        <v>64.146341463414629</v>
      </c>
    </row>
    <row r="164" spans="1:12" s="2" customFormat="1" ht="15" customHeight="1">
      <c r="A164" s="65" t="s">
        <v>208</v>
      </c>
      <c r="B164" s="42" t="s">
        <v>14</v>
      </c>
      <c r="C164" s="42" t="s">
        <v>111</v>
      </c>
      <c r="D164" s="43" t="s">
        <v>199</v>
      </c>
      <c r="E164" s="43" t="s">
        <v>63</v>
      </c>
      <c r="F164" s="21" t="e">
        <f>#REF!</f>
        <v>#REF!</v>
      </c>
      <c r="G164" s="37"/>
      <c r="H164" s="37"/>
      <c r="I164" s="37"/>
      <c r="J164" s="21">
        <f t="shared" si="34"/>
        <v>82</v>
      </c>
      <c r="K164" s="21">
        <f t="shared" si="34"/>
        <v>52.6</v>
      </c>
      <c r="L164" s="63">
        <f t="shared" si="33"/>
        <v>64.146341463414629</v>
      </c>
    </row>
    <row r="165" spans="1:12" s="17" customFormat="1" ht="14.25" customHeight="1">
      <c r="A165" s="65" t="s">
        <v>26</v>
      </c>
      <c r="B165" s="42" t="s">
        <v>14</v>
      </c>
      <c r="C165" s="42" t="s">
        <v>111</v>
      </c>
      <c r="D165" s="43" t="s">
        <v>228</v>
      </c>
      <c r="E165" s="43" t="s">
        <v>63</v>
      </c>
      <c r="F165" s="50" t="e">
        <f>#REF!</f>
        <v>#REF!</v>
      </c>
      <c r="G165" s="51"/>
      <c r="H165" s="46"/>
      <c r="I165" s="46"/>
      <c r="J165" s="21">
        <f t="shared" si="34"/>
        <v>82</v>
      </c>
      <c r="K165" s="21">
        <f t="shared" si="34"/>
        <v>52.6</v>
      </c>
      <c r="L165" s="63">
        <f t="shared" si="33"/>
        <v>64.146341463414629</v>
      </c>
    </row>
    <row r="166" spans="1:12" s="2" customFormat="1" ht="30" customHeight="1">
      <c r="A166" s="66" t="s">
        <v>211</v>
      </c>
      <c r="B166" s="42" t="s">
        <v>14</v>
      </c>
      <c r="C166" s="42" t="s">
        <v>111</v>
      </c>
      <c r="D166" s="43" t="s">
        <v>228</v>
      </c>
      <c r="E166" s="43" t="s">
        <v>212</v>
      </c>
      <c r="F166" s="21">
        <v>214.4</v>
      </c>
      <c r="G166" s="37"/>
      <c r="H166" s="37"/>
      <c r="I166" s="37"/>
      <c r="J166" s="21">
        <f t="shared" si="34"/>
        <v>82</v>
      </c>
      <c r="K166" s="21">
        <f t="shared" si="34"/>
        <v>52.6</v>
      </c>
      <c r="L166" s="63">
        <f t="shared" si="33"/>
        <v>64.146341463414629</v>
      </c>
    </row>
    <row r="167" spans="1:12" s="2" customFormat="1" ht="26.25" customHeight="1">
      <c r="A167" s="66" t="s">
        <v>213</v>
      </c>
      <c r="B167" s="42" t="s">
        <v>14</v>
      </c>
      <c r="C167" s="42" t="s">
        <v>111</v>
      </c>
      <c r="D167" s="43" t="s">
        <v>228</v>
      </c>
      <c r="E167" s="43" t="s">
        <v>214</v>
      </c>
      <c r="F167" s="21">
        <v>214.4</v>
      </c>
      <c r="G167" s="37"/>
      <c r="H167" s="37"/>
      <c r="I167" s="37"/>
      <c r="J167" s="21">
        <f>SUM(J180:J180)</f>
        <v>82</v>
      </c>
      <c r="K167" s="21">
        <f>SUM(K180:K180)</f>
        <v>52.6</v>
      </c>
      <c r="L167" s="63">
        <f t="shared" si="33"/>
        <v>64.146341463414629</v>
      </c>
    </row>
    <row r="168" spans="1:12" ht="15.75" hidden="1">
      <c r="A168" s="27" t="s">
        <v>85</v>
      </c>
      <c r="B168" s="42" t="s">
        <v>14</v>
      </c>
      <c r="C168" s="42" t="s">
        <v>111</v>
      </c>
      <c r="D168" s="43" t="s">
        <v>228</v>
      </c>
      <c r="E168" s="38"/>
      <c r="F168" s="51">
        <f>F169</f>
        <v>0</v>
      </c>
      <c r="G168" s="51">
        <f>G169</f>
        <v>0</v>
      </c>
      <c r="H168" s="37">
        <f>F168+G168</f>
        <v>0</v>
      </c>
      <c r="I168" s="37"/>
      <c r="J168" s="37"/>
      <c r="K168" s="37">
        <f t="shared" ref="K168:K175" si="35">F168+I168+J168</f>
        <v>0</v>
      </c>
      <c r="L168" s="59" t="e">
        <f t="shared" si="33"/>
        <v>#DIV/0!</v>
      </c>
    </row>
    <row r="169" spans="1:12" ht="15.75" hidden="1">
      <c r="A169" s="36" t="s">
        <v>86</v>
      </c>
      <c r="B169" s="42" t="s">
        <v>14</v>
      </c>
      <c r="C169" s="42" t="s">
        <v>111</v>
      </c>
      <c r="D169" s="43" t="s">
        <v>228</v>
      </c>
      <c r="E169" s="38"/>
      <c r="F169" s="51">
        <f>F170</f>
        <v>0</v>
      </c>
      <c r="G169" s="51">
        <f>G170</f>
        <v>0</v>
      </c>
      <c r="H169" s="37">
        <f>F169+G169</f>
        <v>0</v>
      </c>
      <c r="I169" s="37"/>
      <c r="J169" s="37"/>
      <c r="K169" s="37">
        <f t="shared" si="35"/>
        <v>0</v>
      </c>
      <c r="L169" s="59" t="e">
        <f t="shared" si="33"/>
        <v>#DIV/0!</v>
      </c>
    </row>
    <row r="170" spans="1:12" ht="37.5" hidden="1" customHeight="1">
      <c r="A170" s="31" t="s">
        <v>87</v>
      </c>
      <c r="B170" s="42" t="s">
        <v>14</v>
      </c>
      <c r="C170" s="42" t="s">
        <v>111</v>
      </c>
      <c r="D170" s="43" t="s">
        <v>228</v>
      </c>
      <c r="E170" s="38" t="s">
        <v>88</v>
      </c>
      <c r="F170" s="51"/>
      <c r="G170" s="51"/>
      <c r="H170" s="37">
        <f>F170+G170</f>
        <v>0</v>
      </c>
      <c r="I170" s="37"/>
      <c r="J170" s="37"/>
      <c r="K170" s="37">
        <f t="shared" si="35"/>
        <v>0</v>
      </c>
      <c r="L170" s="59" t="e">
        <f t="shared" si="33"/>
        <v>#DIV/0!</v>
      </c>
    </row>
    <row r="171" spans="1:12" ht="45.75" hidden="1" customHeight="1">
      <c r="A171" s="36"/>
      <c r="B171" s="42" t="s">
        <v>14</v>
      </c>
      <c r="C171" s="42" t="s">
        <v>111</v>
      </c>
      <c r="D171" s="43" t="s">
        <v>228</v>
      </c>
      <c r="E171" s="38" t="s">
        <v>63</v>
      </c>
      <c r="F171" s="51" t="e">
        <f>F172</f>
        <v>#REF!</v>
      </c>
      <c r="G171" s="51" t="e">
        <f>G172</f>
        <v>#REF!</v>
      </c>
      <c r="H171" s="51" t="e">
        <f>H172</f>
        <v>#REF!</v>
      </c>
      <c r="I171" s="51">
        <f>I172</f>
        <v>0</v>
      </c>
      <c r="J171" s="51" t="e">
        <f>J172</f>
        <v>#REF!</v>
      </c>
      <c r="K171" s="37" t="e">
        <f t="shared" si="35"/>
        <v>#REF!</v>
      </c>
      <c r="L171" s="59" t="e">
        <f t="shared" si="33"/>
        <v>#REF!</v>
      </c>
    </row>
    <row r="172" spans="1:12" ht="60.75" hidden="1">
      <c r="A172" s="36" t="s">
        <v>104</v>
      </c>
      <c r="B172" s="42" t="s">
        <v>14</v>
      </c>
      <c r="C172" s="42" t="s">
        <v>111</v>
      </c>
      <c r="D172" s="43" t="s">
        <v>228</v>
      </c>
      <c r="E172" s="38" t="s">
        <v>63</v>
      </c>
      <c r="F172" s="51" t="e">
        <f>#REF!</f>
        <v>#REF!</v>
      </c>
      <c r="G172" s="51" t="e">
        <f>#REF!</f>
        <v>#REF!</v>
      </c>
      <c r="H172" s="51" t="e">
        <f>#REF!</f>
        <v>#REF!</v>
      </c>
      <c r="I172" s="51"/>
      <c r="J172" s="51" t="e">
        <f>#REF!</f>
        <v>#REF!</v>
      </c>
      <c r="K172" s="37" t="e">
        <f t="shared" si="35"/>
        <v>#REF!</v>
      </c>
      <c r="L172" s="59" t="e">
        <f t="shared" si="33"/>
        <v>#REF!</v>
      </c>
    </row>
    <row r="173" spans="1:12" s="7" customFormat="1" ht="27" hidden="1" customHeight="1">
      <c r="A173" s="36" t="s">
        <v>74</v>
      </c>
      <c r="B173" s="42" t="s">
        <v>14</v>
      </c>
      <c r="C173" s="42" t="s">
        <v>111</v>
      </c>
      <c r="D173" s="43" t="s">
        <v>228</v>
      </c>
      <c r="E173" s="38"/>
      <c r="F173" s="51">
        <f>F174</f>
        <v>0</v>
      </c>
      <c r="G173" s="51">
        <f>G174</f>
        <v>0</v>
      </c>
      <c r="H173" s="37">
        <f>F173+G173</f>
        <v>0</v>
      </c>
      <c r="I173" s="37"/>
      <c r="J173" s="37"/>
      <c r="K173" s="37">
        <f t="shared" si="35"/>
        <v>0</v>
      </c>
      <c r="L173" s="59" t="e">
        <f t="shared" si="33"/>
        <v>#DIV/0!</v>
      </c>
    </row>
    <row r="174" spans="1:12" ht="45.75" hidden="1">
      <c r="A174" s="31" t="s">
        <v>75</v>
      </c>
      <c r="B174" s="42" t="s">
        <v>14</v>
      </c>
      <c r="C174" s="42" t="s">
        <v>111</v>
      </c>
      <c r="D174" s="43" t="s">
        <v>228</v>
      </c>
      <c r="E174" s="38" t="s">
        <v>77</v>
      </c>
      <c r="F174" s="51"/>
      <c r="G174" s="51"/>
      <c r="H174" s="37">
        <f>F174+G174</f>
        <v>0</v>
      </c>
      <c r="I174" s="37"/>
      <c r="J174" s="37"/>
      <c r="K174" s="37">
        <f t="shared" si="35"/>
        <v>0</v>
      </c>
      <c r="L174" s="59" t="e">
        <f t="shared" si="33"/>
        <v>#DIV/0!</v>
      </c>
    </row>
    <row r="175" spans="1:12" ht="15.75" hidden="1">
      <c r="A175" s="31"/>
      <c r="B175" s="42" t="s">
        <v>14</v>
      </c>
      <c r="C175" s="42" t="s">
        <v>111</v>
      </c>
      <c r="D175" s="43" t="s">
        <v>228</v>
      </c>
      <c r="E175" s="38"/>
      <c r="F175" s="51"/>
      <c r="G175" s="51"/>
      <c r="H175" s="37">
        <f>F175+G175</f>
        <v>0</v>
      </c>
      <c r="I175" s="37"/>
      <c r="J175" s="37"/>
      <c r="K175" s="37">
        <f t="shared" si="35"/>
        <v>0</v>
      </c>
      <c r="L175" s="59" t="e">
        <f t="shared" si="33"/>
        <v>#DIV/0!</v>
      </c>
    </row>
    <row r="176" spans="1:12" s="16" customFormat="1" ht="18" hidden="1" customHeight="1">
      <c r="A176" s="27" t="s">
        <v>48</v>
      </c>
      <c r="B176" s="42" t="s">
        <v>14</v>
      </c>
      <c r="C176" s="42" t="s">
        <v>111</v>
      </c>
      <c r="D176" s="43" t="s">
        <v>228</v>
      </c>
      <c r="E176" s="28" t="s">
        <v>63</v>
      </c>
      <c r="F176" s="54">
        <f t="shared" ref="F176:G178" si="36">F177</f>
        <v>2</v>
      </c>
      <c r="G176" s="53">
        <f t="shared" si="36"/>
        <v>0</v>
      </c>
      <c r="H176" s="37">
        <f>F176+G176</f>
        <v>2</v>
      </c>
      <c r="I176" s="37"/>
      <c r="J176" s="22">
        <f t="shared" ref="J176:K178" si="37">J177</f>
        <v>0</v>
      </c>
      <c r="K176" s="30">
        <f t="shared" si="37"/>
        <v>0</v>
      </c>
      <c r="L176" s="59"/>
    </row>
    <row r="177" spans="1:12" s="9" customFormat="1" ht="16.5" hidden="1" customHeight="1">
      <c r="A177" s="36" t="s">
        <v>48</v>
      </c>
      <c r="B177" s="42" t="s">
        <v>14</v>
      </c>
      <c r="C177" s="42" t="s">
        <v>111</v>
      </c>
      <c r="D177" s="43" t="s">
        <v>228</v>
      </c>
      <c r="E177" s="42" t="s">
        <v>63</v>
      </c>
      <c r="F177" s="50">
        <f t="shared" si="36"/>
        <v>2</v>
      </c>
      <c r="G177" s="51">
        <f t="shared" si="36"/>
        <v>0</v>
      </c>
      <c r="H177" s="37">
        <f>F177+G177</f>
        <v>2</v>
      </c>
      <c r="I177" s="37"/>
      <c r="J177" s="21">
        <f t="shared" si="37"/>
        <v>0</v>
      </c>
      <c r="K177" s="24">
        <f t="shared" si="37"/>
        <v>0</v>
      </c>
      <c r="L177" s="59"/>
    </row>
    <row r="178" spans="1:12" s="9" customFormat="1" ht="19.5" hidden="1" customHeight="1">
      <c r="A178" s="36" t="s">
        <v>112</v>
      </c>
      <c r="B178" s="42" t="s">
        <v>14</v>
      </c>
      <c r="C178" s="42" t="s">
        <v>111</v>
      </c>
      <c r="D178" s="43" t="s">
        <v>228</v>
      </c>
      <c r="E178" s="42" t="s">
        <v>63</v>
      </c>
      <c r="F178" s="50">
        <f t="shared" si="36"/>
        <v>2</v>
      </c>
      <c r="G178" s="51">
        <f t="shared" si="36"/>
        <v>0</v>
      </c>
      <c r="H178" s="51">
        <f>H179</f>
        <v>0</v>
      </c>
      <c r="I178" s="51"/>
      <c r="J178" s="50">
        <f t="shared" si="37"/>
        <v>0</v>
      </c>
      <c r="K178" s="24">
        <f t="shared" si="37"/>
        <v>0</v>
      </c>
      <c r="L178" s="59"/>
    </row>
    <row r="179" spans="1:12" s="9" customFormat="1" ht="17.25" hidden="1" customHeight="1">
      <c r="A179" s="36" t="s">
        <v>113</v>
      </c>
      <c r="B179" s="42" t="s">
        <v>14</v>
      </c>
      <c r="C179" s="42" t="s">
        <v>111</v>
      </c>
      <c r="D179" s="43" t="s">
        <v>228</v>
      </c>
      <c r="E179" s="42" t="s">
        <v>114</v>
      </c>
      <c r="F179" s="50">
        <v>2</v>
      </c>
      <c r="G179" s="51"/>
      <c r="H179" s="37"/>
      <c r="I179" s="37"/>
      <c r="J179" s="21">
        <v>0</v>
      </c>
      <c r="K179" s="24">
        <v>0</v>
      </c>
      <c r="L179" s="59"/>
    </row>
    <row r="180" spans="1:12" s="2" customFormat="1" ht="26.25" customHeight="1">
      <c r="A180" s="66" t="s">
        <v>217</v>
      </c>
      <c r="B180" s="42" t="s">
        <v>14</v>
      </c>
      <c r="C180" s="42" t="s">
        <v>111</v>
      </c>
      <c r="D180" s="43" t="s">
        <v>228</v>
      </c>
      <c r="E180" s="43" t="s">
        <v>216</v>
      </c>
      <c r="F180" s="21">
        <v>214.4</v>
      </c>
      <c r="G180" s="37"/>
      <c r="H180" s="37"/>
      <c r="I180" s="37"/>
      <c r="J180" s="21">
        <v>82</v>
      </c>
      <c r="K180" s="21">
        <v>52.6</v>
      </c>
      <c r="L180" s="63">
        <f>K180/J180*100</f>
        <v>64.146341463414629</v>
      </c>
    </row>
    <row r="181" spans="1:12" s="3" customFormat="1" ht="15.75" customHeight="1">
      <c r="A181" s="27" t="s">
        <v>28</v>
      </c>
      <c r="B181" s="28" t="s">
        <v>15</v>
      </c>
      <c r="C181" s="20" t="s">
        <v>122</v>
      </c>
      <c r="D181" s="20" t="s">
        <v>98</v>
      </c>
      <c r="E181" s="29" t="s">
        <v>63</v>
      </c>
      <c r="F181" s="22" t="e">
        <f>F182+F227</f>
        <v>#REF!</v>
      </c>
      <c r="G181" s="37" t="e">
        <f>G182+G227</f>
        <v>#REF!</v>
      </c>
      <c r="H181" s="37" t="e">
        <f>H182+H227</f>
        <v>#REF!</v>
      </c>
      <c r="I181" s="37" t="e">
        <f>I182+I227</f>
        <v>#REF!</v>
      </c>
      <c r="J181" s="22">
        <f>J227+J191+J209</f>
        <v>165.6</v>
      </c>
      <c r="K181" s="22">
        <f>K227+K191+K209</f>
        <v>132.9</v>
      </c>
      <c r="L181" s="59">
        <f>K181/J181*100</f>
        <v>80.253623188405797</v>
      </c>
    </row>
    <row r="182" spans="1:12" s="3" customFormat="1" ht="14.25" hidden="1" customHeight="1">
      <c r="A182" s="27" t="s">
        <v>173</v>
      </c>
      <c r="B182" s="28" t="s">
        <v>15</v>
      </c>
      <c r="C182" s="20" t="s">
        <v>19</v>
      </c>
      <c r="D182" s="20" t="s">
        <v>98</v>
      </c>
      <c r="E182" s="29" t="s">
        <v>63</v>
      </c>
      <c r="F182" s="22">
        <f>F183</f>
        <v>10</v>
      </c>
      <c r="G182" s="37">
        <f>G183</f>
        <v>0</v>
      </c>
      <c r="H182" s="37">
        <f>F182+G182</f>
        <v>10</v>
      </c>
      <c r="I182" s="37"/>
      <c r="J182" s="21">
        <f t="shared" ref="J182:K184" si="38">J183</f>
        <v>0</v>
      </c>
      <c r="K182" s="22">
        <f t="shared" si="38"/>
        <v>0</v>
      </c>
      <c r="L182" s="59"/>
    </row>
    <row r="183" spans="1:12" s="3" customFormat="1" ht="14.25" hidden="1" customHeight="1">
      <c r="A183" s="36" t="s">
        <v>174</v>
      </c>
      <c r="B183" s="42" t="s">
        <v>15</v>
      </c>
      <c r="C183" s="43" t="s">
        <v>19</v>
      </c>
      <c r="D183" s="43" t="s">
        <v>182</v>
      </c>
      <c r="E183" s="44" t="s">
        <v>63</v>
      </c>
      <c r="F183" s="21">
        <f>F184</f>
        <v>10</v>
      </c>
      <c r="G183" s="46">
        <f>G184+G185</f>
        <v>0</v>
      </c>
      <c r="H183" s="46">
        <f>H184+H185</f>
        <v>10</v>
      </c>
      <c r="I183" s="46"/>
      <c r="J183" s="21">
        <f t="shared" si="38"/>
        <v>0</v>
      </c>
      <c r="K183" s="22">
        <f t="shared" si="38"/>
        <v>0</v>
      </c>
      <c r="L183" s="59"/>
    </row>
    <row r="184" spans="1:12" s="3" customFormat="1" ht="29.25" hidden="1" customHeight="1">
      <c r="A184" s="36" t="s">
        <v>168</v>
      </c>
      <c r="B184" s="42" t="s">
        <v>15</v>
      </c>
      <c r="C184" s="43" t="s">
        <v>19</v>
      </c>
      <c r="D184" s="43" t="s">
        <v>182</v>
      </c>
      <c r="E184" s="44" t="s">
        <v>63</v>
      </c>
      <c r="F184" s="21">
        <f>F185</f>
        <v>10</v>
      </c>
      <c r="G184" s="46"/>
      <c r="H184" s="37">
        <f>F184+G184</f>
        <v>10</v>
      </c>
      <c r="I184" s="37"/>
      <c r="J184" s="21">
        <f t="shared" si="38"/>
        <v>0</v>
      </c>
      <c r="K184" s="22">
        <f t="shared" si="38"/>
        <v>0</v>
      </c>
      <c r="L184" s="59"/>
    </row>
    <row r="185" spans="1:12" s="3" customFormat="1" ht="27.75" hidden="1" customHeight="1">
      <c r="A185" s="31" t="s">
        <v>109</v>
      </c>
      <c r="B185" s="42" t="s">
        <v>15</v>
      </c>
      <c r="C185" s="43" t="s">
        <v>19</v>
      </c>
      <c r="D185" s="43" t="s">
        <v>182</v>
      </c>
      <c r="E185" s="56">
        <v>12</v>
      </c>
      <c r="F185" s="21">
        <v>10</v>
      </c>
      <c r="G185" s="46"/>
      <c r="H185" s="37"/>
      <c r="I185" s="37"/>
      <c r="J185" s="21">
        <v>0</v>
      </c>
      <c r="K185" s="21">
        <v>0</v>
      </c>
      <c r="L185" s="59"/>
    </row>
    <row r="186" spans="1:12" s="3" customFormat="1" ht="14.25" hidden="1" customHeight="1">
      <c r="A186" s="36"/>
      <c r="B186" s="42"/>
      <c r="C186" s="43"/>
      <c r="D186" s="43"/>
      <c r="E186" s="44"/>
      <c r="F186" s="21"/>
      <c r="G186" s="46"/>
      <c r="H186" s="46"/>
      <c r="I186" s="46"/>
      <c r="J186" s="46"/>
      <c r="K186" s="37">
        <f>F186+I186+J186</f>
        <v>0</v>
      </c>
      <c r="L186" s="59" t="e">
        <f t="shared" ref="L186:L193" si="39">K186/J186*100</f>
        <v>#DIV/0!</v>
      </c>
    </row>
    <row r="187" spans="1:12" s="3" customFormat="1" ht="31.5" hidden="1" customHeight="1">
      <c r="A187" s="36"/>
      <c r="B187" s="42"/>
      <c r="C187" s="43"/>
      <c r="D187" s="43"/>
      <c r="E187" s="44"/>
      <c r="F187" s="21"/>
      <c r="G187" s="46"/>
      <c r="H187" s="46"/>
      <c r="I187" s="46"/>
      <c r="J187" s="46"/>
      <c r="K187" s="37">
        <f>F187+I187+J187</f>
        <v>0</v>
      </c>
      <c r="L187" s="59" t="e">
        <f t="shared" si="39"/>
        <v>#DIV/0!</v>
      </c>
    </row>
    <row r="188" spans="1:12" s="3" customFormat="1" ht="18" hidden="1" customHeight="1">
      <c r="A188" s="36"/>
      <c r="B188" s="42"/>
      <c r="C188" s="43"/>
      <c r="D188" s="43"/>
      <c r="E188" s="44"/>
      <c r="F188" s="21"/>
      <c r="G188" s="46"/>
      <c r="H188" s="46"/>
      <c r="I188" s="46"/>
      <c r="J188" s="46"/>
      <c r="K188" s="37">
        <f>F188+I188+J188</f>
        <v>0</v>
      </c>
      <c r="L188" s="59" t="e">
        <f t="shared" si="39"/>
        <v>#DIV/0!</v>
      </c>
    </row>
    <row r="189" spans="1:12" s="14" customFormat="1" ht="32.25" hidden="1" customHeight="1">
      <c r="A189" s="36"/>
      <c r="B189" s="42"/>
      <c r="C189" s="43"/>
      <c r="D189" s="43"/>
      <c r="E189" s="44"/>
      <c r="F189" s="21"/>
      <c r="G189" s="46"/>
      <c r="H189" s="46"/>
      <c r="I189" s="46"/>
      <c r="J189" s="46"/>
      <c r="K189" s="37">
        <f>F189+I189+J189</f>
        <v>0</v>
      </c>
      <c r="L189" s="59" t="e">
        <f t="shared" si="39"/>
        <v>#DIV/0!</v>
      </c>
    </row>
    <row r="190" spans="1:12" s="3" customFormat="1" ht="16.5" hidden="1" customHeight="1">
      <c r="A190" s="31"/>
      <c r="B190" s="42"/>
      <c r="C190" s="43"/>
      <c r="D190" s="43"/>
      <c r="E190" s="44"/>
      <c r="F190" s="21"/>
      <c r="G190" s="46"/>
      <c r="H190" s="37"/>
      <c r="I190" s="37"/>
      <c r="J190" s="37"/>
      <c r="K190" s="37">
        <f>F190+I190+J190</f>
        <v>0</v>
      </c>
      <c r="L190" s="59" t="e">
        <f t="shared" si="39"/>
        <v>#DIV/0!</v>
      </c>
    </row>
    <row r="191" spans="1:12" s="3" customFormat="1" ht="14.25" customHeight="1">
      <c r="A191" s="64" t="s">
        <v>196</v>
      </c>
      <c r="B191" s="28" t="s">
        <v>15</v>
      </c>
      <c r="C191" s="20" t="s">
        <v>11</v>
      </c>
      <c r="D191" s="20" t="s">
        <v>98</v>
      </c>
      <c r="E191" s="29" t="s">
        <v>63</v>
      </c>
      <c r="F191" s="22" t="e">
        <f>F193+F227+#REF!+#REF!</f>
        <v>#REF!</v>
      </c>
      <c r="G191" s="37" t="e">
        <f>#REF!</f>
        <v>#REF!</v>
      </c>
      <c r="H191" s="37" t="e">
        <f>#REF!</f>
        <v>#REF!</v>
      </c>
      <c r="I191" s="37" t="e">
        <f>#REF!</f>
        <v>#REF!</v>
      </c>
      <c r="J191" s="22">
        <f>J193</f>
        <v>34.700000000000003</v>
      </c>
      <c r="K191" s="22">
        <f>K193</f>
        <v>34.700000000000003</v>
      </c>
      <c r="L191" s="59">
        <f t="shared" si="39"/>
        <v>100</v>
      </c>
    </row>
    <row r="192" spans="1:12" s="2" customFormat="1" ht="15" customHeight="1">
      <c r="A192" s="65" t="s">
        <v>208</v>
      </c>
      <c r="B192" s="42" t="s">
        <v>15</v>
      </c>
      <c r="C192" s="42" t="s">
        <v>11</v>
      </c>
      <c r="D192" s="43" t="s">
        <v>199</v>
      </c>
      <c r="E192" s="43" t="s">
        <v>63</v>
      </c>
      <c r="F192" s="21" t="e">
        <f>#REF!</f>
        <v>#REF!</v>
      </c>
      <c r="G192" s="37"/>
      <c r="H192" s="37"/>
      <c r="I192" s="37"/>
      <c r="J192" s="21">
        <f t="shared" ref="J192:K194" si="40">J193</f>
        <v>34.700000000000003</v>
      </c>
      <c r="K192" s="21">
        <f t="shared" si="40"/>
        <v>34.700000000000003</v>
      </c>
      <c r="L192" s="63">
        <f t="shared" si="39"/>
        <v>100</v>
      </c>
    </row>
    <row r="193" spans="1:12" s="3" customFormat="1" ht="28.5">
      <c r="A193" s="65" t="s">
        <v>229</v>
      </c>
      <c r="B193" s="42" t="s">
        <v>15</v>
      </c>
      <c r="C193" s="43" t="s">
        <v>11</v>
      </c>
      <c r="D193" s="43" t="s">
        <v>230</v>
      </c>
      <c r="E193" s="44" t="s">
        <v>63</v>
      </c>
      <c r="F193" s="21" t="e">
        <f>#REF!</f>
        <v>#REF!</v>
      </c>
      <c r="G193" s="46" t="e">
        <f>#REF!</f>
        <v>#REF!</v>
      </c>
      <c r="H193" s="46" t="e">
        <f>#REF!</f>
        <v>#REF!</v>
      </c>
      <c r="I193" s="46" t="e">
        <f>#REF!</f>
        <v>#REF!</v>
      </c>
      <c r="J193" s="21">
        <f t="shared" si="40"/>
        <v>34.700000000000003</v>
      </c>
      <c r="K193" s="21">
        <f t="shared" si="40"/>
        <v>34.700000000000003</v>
      </c>
      <c r="L193" s="63">
        <f t="shared" si="39"/>
        <v>100</v>
      </c>
    </row>
    <row r="194" spans="1:12" s="2" customFormat="1" ht="30" customHeight="1">
      <c r="A194" s="66" t="s">
        <v>211</v>
      </c>
      <c r="B194" s="42" t="s">
        <v>15</v>
      </c>
      <c r="C194" s="43" t="s">
        <v>11</v>
      </c>
      <c r="D194" s="43" t="s">
        <v>230</v>
      </c>
      <c r="E194" s="43" t="s">
        <v>212</v>
      </c>
      <c r="F194" s="21">
        <v>214.4</v>
      </c>
      <c r="G194" s="37"/>
      <c r="H194" s="37"/>
      <c r="I194" s="37"/>
      <c r="J194" s="21">
        <f t="shared" si="40"/>
        <v>34.700000000000003</v>
      </c>
      <c r="K194" s="21">
        <f t="shared" si="40"/>
        <v>34.700000000000003</v>
      </c>
      <c r="L194" s="63">
        <f t="shared" ref="L194:L203" si="41">K194/J194*100</f>
        <v>100</v>
      </c>
    </row>
    <row r="195" spans="1:12" s="2" customFormat="1" ht="26.25" customHeight="1">
      <c r="A195" s="66" t="s">
        <v>213</v>
      </c>
      <c r="B195" s="42" t="s">
        <v>15</v>
      </c>
      <c r="C195" s="43" t="s">
        <v>11</v>
      </c>
      <c r="D195" s="43" t="s">
        <v>230</v>
      </c>
      <c r="E195" s="43" t="s">
        <v>214</v>
      </c>
      <c r="F195" s="21">
        <v>214.4</v>
      </c>
      <c r="G195" s="37"/>
      <c r="H195" s="37"/>
      <c r="I195" s="37"/>
      <c r="J195" s="21">
        <f>SUM(J208:J208)</f>
        <v>34.700000000000003</v>
      </c>
      <c r="K195" s="21">
        <f>SUM(K208:K208)</f>
        <v>34.700000000000003</v>
      </c>
      <c r="L195" s="63">
        <f t="shared" si="41"/>
        <v>100</v>
      </c>
    </row>
    <row r="196" spans="1:12" ht="15.75" hidden="1">
      <c r="A196" s="27" t="s">
        <v>85</v>
      </c>
      <c r="B196" s="42" t="s">
        <v>15</v>
      </c>
      <c r="C196" s="43" t="s">
        <v>11</v>
      </c>
      <c r="D196" s="43" t="s">
        <v>230</v>
      </c>
      <c r="E196" s="38"/>
      <c r="F196" s="51">
        <f>F197</f>
        <v>0</v>
      </c>
      <c r="G196" s="51">
        <f>G197</f>
        <v>0</v>
      </c>
      <c r="H196" s="37">
        <f>F196+G196</f>
        <v>0</v>
      </c>
      <c r="I196" s="37"/>
      <c r="J196" s="37"/>
      <c r="K196" s="37">
        <f t="shared" ref="K196:K203" si="42">F196+I196+J196</f>
        <v>0</v>
      </c>
      <c r="L196" s="59" t="e">
        <f t="shared" si="41"/>
        <v>#DIV/0!</v>
      </c>
    </row>
    <row r="197" spans="1:12" ht="15.75" hidden="1">
      <c r="A197" s="36" t="s">
        <v>86</v>
      </c>
      <c r="B197" s="42" t="s">
        <v>15</v>
      </c>
      <c r="C197" s="43" t="s">
        <v>11</v>
      </c>
      <c r="D197" s="43" t="s">
        <v>230</v>
      </c>
      <c r="E197" s="38"/>
      <c r="F197" s="51">
        <f>F198</f>
        <v>0</v>
      </c>
      <c r="G197" s="51">
        <f>G198</f>
        <v>0</v>
      </c>
      <c r="H197" s="37">
        <f>F197+G197</f>
        <v>0</v>
      </c>
      <c r="I197" s="37"/>
      <c r="J197" s="37"/>
      <c r="K197" s="37">
        <f t="shared" si="42"/>
        <v>0</v>
      </c>
      <c r="L197" s="59" t="e">
        <f t="shared" si="41"/>
        <v>#DIV/0!</v>
      </c>
    </row>
    <row r="198" spans="1:12" ht="37.5" hidden="1" customHeight="1">
      <c r="A198" s="31" t="s">
        <v>87</v>
      </c>
      <c r="B198" s="42" t="s">
        <v>15</v>
      </c>
      <c r="C198" s="43" t="s">
        <v>11</v>
      </c>
      <c r="D198" s="43" t="s">
        <v>230</v>
      </c>
      <c r="E198" s="38" t="s">
        <v>88</v>
      </c>
      <c r="F198" s="51"/>
      <c r="G198" s="51"/>
      <c r="H198" s="37">
        <f>F198+G198</f>
        <v>0</v>
      </c>
      <c r="I198" s="37"/>
      <c r="J198" s="37"/>
      <c r="K198" s="37">
        <f t="shared" si="42"/>
        <v>0</v>
      </c>
      <c r="L198" s="59" t="e">
        <f t="shared" si="41"/>
        <v>#DIV/0!</v>
      </c>
    </row>
    <row r="199" spans="1:12" ht="45.75" hidden="1" customHeight="1">
      <c r="A199" s="36"/>
      <c r="B199" s="42" t="s">
        <v>15</v>
      </c>
      <c r="C199" s="43" t="s">
        <v>11</v>
      </c>
      <c r="D199" s="43" t="s">
        <v>230</v>
      </c>
      <c r="E199" s="38" t="s">
        <v>63</v>
      </c>
      <c r="F199" s="51" t="e">
        <f>F200</f>
        <v>#REF!</v>
      </c>
      <c r="G199" s="51" t="e">
        <f>G200</f>
        <v>#REF!</v>
      </c>
      <c r="H199" s="51" t="e">
        <f>H200</f>
        <v>#REF!</v>
      </c>
      <c r="I199" s="51">
        <f>I200</f>
        <v>0</v>
      </c>
      <c r="J199" s="51" t="e">
        <f>J200</f>
        <v>#REF!</v>
      </c>
      <c r="K199" s="37" t="e">
        <f t="shared" si="42"/>
        <v>#REF!</v>
      </c>
      <c r="L199" s="59" t="e">
        <f t="shared" si="41"/>
        <v>#REF!</v>
      </c>
    </row>
    <row r="200" spans="1:12" ht="60.75" hidden="1">
      <c r="A200" s="36" t="s">
        <v>104</v>
      </c>
      <c r="B200" s="42" t="s">
        <v>15</v>
      </c>
      <c r="C200" s="43" t="s">
        <v>11</v>
      </c>
      <c r="D200" s="43" t="s">
        <v>230</v>
      </c>
      <c r="E200" s="38" t="s">
        <v>63</v>
      </c>
      <c r="F200" s="51" t="e">
        <f>#REF!</f>
        <v>#REF!</v>
      </c>
      <c r="G200" s="51" t="e">
        <f>#REF!</f>
        <v>#REF!</v>
      </c>
      <c r="H200" s="51" t="e">
        <f>#REF!</f>
        <v>#REF!</v>
      </c>
      <c r="I200" s="51"/>
      <c r="J200" s="51" t="e">
        <f>#REF!</f>
        <v>#REF!</v>
      </c>
      <c r="K200" s="37" t="e">
        <f t="shared" si="42"/>
        <v>#REF!</v>
      </c>
      <c r="L200" s="59" t="e">
        <f t="shared" si="41"/>
        <v>#REF!</v>
      </c>
    </row>
    <row r="201" spans="1:12" s="7" customFormat="1" ht="27" hidden="1" customHeight="1">
      <c r="A201" s="36" t="s">
        <v>74</v>
      </c>
      <c r="B201" s="42" t="s">
        <v>15</v>
      </c>
      <c r="C201" s="43" t="s">
        <v>11</v>
      </c>
      <c r="D201" s="43" t="s">
        <v>230</v>
      </c>
      <c r="E201" s="38"/>
      <c r="F201" s="51">
        <f>F202</f>
        <v>0</v>
      </c>
      <c r="G201" s="51">
        <f>G202</f>
        <v>0</v>
      </c>
      <c r="H201" s="37">
        <f>F201+G201</f>
        <v>0</v>
      </c>
      <c r="I201" s="37"/>
      <c r="J201" s="37"/>
      <c r="K201" s="37">
        <f t="shared" si="42"/>
        <v>0</v>
      </c>
      <c r="L201" s="59" t="e">
        <f t="shared" si="41"/>
        <v>#DIV/0!</v>
      </c>
    </row>
    <row r="202" spans="1:12" ht="45.75" hidden="1">
      <c r="A202" s="31" t="s">
        <v>75</v>
      </c>
      <c r="B202" s="42" t="s">
        <v>15</v>
      </c>
      <c r="C202" s="43" t="s">
        <v>11</v>
      </c>
      <c r="D202" s="43" t="s">
        <v>230</v>
      </c>
      <c r="E202" s="38" t="s">
        <v>77</v>
      </c>
      <c r="F202" s="51"/>
      <c r="G202" s="51"/>
      <c r="H202" s="37">
        <f>F202+G202</f>
        <v>0</v>
      </c>
      <c r="I202" s="37"/>
      <c r="J202" s="37"/>
      <c r="K202" s="37">
        <f t="shared" si="42"/>
        <v>0</v>
      </c>
      <c r="L202" s="59" t="e">
        <f t="shared" si="41"/>
        <v>#DIV/0!</v>
      </c>
    </row>
    <row r="203" spans="1:12" ht="15.75" hidden="1">
      <c r="A203" s="31"/>
      <c r="B203" s="42" t="s">
        <v>15</v>
      </c>
      <c r="C203" s="43" t="s">
        <v>11</v>
      </c>
      <c r="D203" s="43" t="s">
        <v>230</v>
      </c>
      <c r="E203" s="38"/>
      <c r="F203" s="51"/>
      <c r="G203" s="51"/>
      <c r="H203" s="37">
        <f>F203+G203</f>
        <v>0</v>
      </c>
      <c r="I203" s="37"/>
      <c r="J203" s="37"/>
      <c r="K203" s="37">
        <f t="shared" si="42"/>
        <v>0</v>
      </c>
      <c r="L203" s="59" t="e">
        <f t="shared" si="41"/>
        <v>#DIV/0!</v>
      </c>
    </row>
    <row r="204" spans="1:12" s="16" customFormat="1" ht="18" hidden="1" customHeight="1">
      <c r="A204" s="27" t="s">
        <v>48</v>
      </c>
      <c r="B204" s="42" t="s">
        <v>15</v>
      </c>
      <c r="C204" s="43" t="s">
        <v>11</v>
      </c>
      <c r="D204" s="43" t="s">
        <v>230</v>
      </c>
      <c r="E204" s="28" t="s">
        <v>63</v>
      </c>
      <c r="F204" s="54">
        <f t="shared" ref="F204:G206" si="43">F205</f>
        <v>2</v>
      </c>
      <c r="G204" s="53">
        <f t="shared" si="43"/>
        <v>0</v>
      </c>
      <c r="H204" s="37">
        <f>F204+G204</f>
        <v>2</v>
      </c>
      <c r="I204" s="37"/>
      <c r="J204" s="22">
        <f t="shared" ref="J204:K206" si="44">J205</f>
        <v>0</v>
      </c>
      <c r="K204" s="30">
        <f t="shared" si="44"/>
        <v>0</v>
      </c>
      <c r="L204" s="59"/>
    </row>
    <row r="205" spans="1:12" s="9" customFormat="1" ht="16.5" hidden="1" customHeight="1">
      <c r="A205" s="36" t="s">
        <v>48</v>
      </c>
      <c r="B205" s="42" t="s">
        <v>15</v>
      </c>
      <c r="C205" s="43" t="s">
        <v>11</v>
      </c>
      <c r="D205" s="43" t="s">
        <v>230</v>
      </c>
      <c r="E205" s="42" t="s">
        <v>63</v>
      </c>
      <c r="F205" s="50">
        <f t="shared" si="43"/>
        <v>2</v>
      </c>
      <c r="G205" s="51">
        <f t="shared" si="43"/>
        <v>0</v>
      </c>
      <c r="H205" s="37">
        <f>F205+G205</f>
        <v>2</v>
      </c>
      <c r="I205" s="37"/>
      <c r="J205" s="21">
        <f t="shared" si="44"/>
        <v>0</v>
      </c>
      <c r="K205" s="24">
        <f t="shared" si="44"/>
        <v>0</v>
      </c>
      <c r="L205" s="59"/>
    </row>
    <row r="206" spans="1:12" s="9" customFormat="1" ht="19.5" hidden="1" customHeight="1">
      <c r="A206" s="36" t="s">
        <v>112</v>
      </c>
      <c r="B206" s="42" t="s">
        <v>15</v>
      </c>
      <c r="C206" s="43" t="s">
        <v>11</v>
      </c>
      <c r="D206" s="43" t="s">
        <v>230</v>
      </c>
      <c r="E206" s="42" t="s">
        <v>63</v>
      </c>
      <c r="F206" s="50">
        <f t="shared" si="43"/>
        <v>2</v>
      </c>
      <c r="G206" s="51">
        <f t="shared" si="43"/>
        <v>0</v>
      </c>
      <c r="H206" s="51">
        <f>H207</f>
        <v>0</v>
      </c>
      <c r="I206" s="51"/>
      <c r="J206" s="50">
        <f t="shared" si="44"/>
        <v>0</v>
      </c>
      <c r="K206" s="24">
        <f t="shared" si="44"/>
        <v>0</v>
      </c>
      <c r="L206" s="59"/>
    </row>
    <row r="207" spans="1:12" s="9" customFormat="1" ht="17.25" hidden="1" customHeight="1">
      <c r="A207" s="36" t="s">
        <v>113</v>
      </c>
      <c r="B207" s="42" t="s">
        <v>15</v>
      </c>
      <c r="C207" s="43" t="s">
        <v>11</v>
      </c>
      <c r="D207" s="43" t="s">
        <v>230</v>
      </c>
      <c r="E207" s="42" t="s">
        <v>114</v>
      </c>
      <c r="F207" s="50">
        <v>2</v>
      </c>
      <c r="G207" s="51"/>
      <c r="H207" s="37"/>
      <c r="I207" s="37"/>
      <c r="J207" s="21">
        <v>0</v>
      </c>
      <c r="K207" s="24">
        <v>0</v>
      </c>
      <c r="L207" s="59"/>
    </row>
    <row r="208" spans="1:12" s="2" customFormat="1" ht="26.25" customHeight="1">
      <c r="A208" s="66" t="s">
        <v>217</v>
      </c>
      <c r="B208" s="42" t="s">
        <v>15</v>
      </c>
      <c r="C208" s="43" t="s">
        <v>11</v>
      </c>
      <c r="D208" s="43" t="s">
        <v>230</v>
      </c>
      <c r="E208" s="43" t="s">
        <v>216</v>
      </c>
      <c r="F208" s="21">
        <v>214.4</v>
      </c>
      <c r="G208" s="37"/>
      <c r="H208" s="37"/>
      <c r="I208" s="37"/>
      <c r="J208" s="21">
        <v>34.700000000000003</v>
      </c>
      <c r="K208" s="21">
        <v>34.700000000000003</v>
      </c>
      <c r="L208" s="63">
        <f>K208/J208*100</f>
        <v>100</v>
      </c>
    </row>
    <row r="209" spans="1:12" s="3" customFormat="1" ht="14.25" customHeight="1">
      <c r="A209" s="64" t="s">
        <v>231</v>
      </c>
      <c r="B209" s="28" t="s">
        <v>15</v>
      </c>
      <c r="C209" s="20" t="s">
        <v>19</v>
      </c>
      <c r="D209" s="20" t="s">
        <v>98</v>
      </c>
      <c r="E209" s="29" t="s">
        <v>63</v>
      </c>
      <c r="F209" s="22" t="e">
        <f>F211+F274+#REF!+F276</f>
        <v>#REF!</v>
      </c>
      <c r="G209" s="37" t="e">
        <f>#REF!</f>
        <v>#REF!</v>
      </c>
      <c r="H209" s="37" t="e">
        <f>#REF!</f>
        <v>#REF!</v>
      </c>
      <c r="I209" s="37" t="e">
        <f>#REF!</f>
        <v>#REF!</v>
      </c>
      <c r="J209" s="22">
        <f>J211</f>
        <v>43.9</v>
      </c>
      <c r="K209" s="22">
        <f>K211</f>
        <v>43</v>
      </c>
      <c r="L209" s="59">
        <f>K209/J209*100</f>
        <v>97.949886104783602</v>
      </c>
    </row>
    <row r="210" spans="1:12" s="2" customFormat="1" ht="15" customHeight="1">
      <c r="A210" s="65" t="s">
        <v>208</v>
      </c>
      <c r="B210" s="42" t="s">
        <v>15</v>
      </c>
      <c r="C210" s="42" t="s">
        <v>19</v>
      </c>
      <c r="D210" s="43" t="s">
        <v>199</v>
      </c>
      <c r="E210" s="43" t="s">
        <v>63</v>
      </c>
      <c r="F210" s="21" t="e">
        <f>#REF!</f>
        <v>#REF!</v>
      </c>
      <c r="G210" s="37"/>
      <c r="H210" s="37"/>
      <c r="I210" s="37"/>
      <c r="J210" s="21">
        <f t="shared" ref="J210:K212" si="45">J211</f>
        <v>43.9</v>
      </c>
      <c r="K210" s="21">
        <f t="shared" si="45"/>
        <v>43</v>
      </c>
      <c r="L210" s="63">
        <f>K210/J210*100</f>
        <v>97.949886104783602</v>
      </c>
    </row>
    <row r="211" spans="1:12" s="3" customFormat="1" ht="15">
      <c r="A211" s="65" t="s">
        <v>168</v>
      </c>
      <c r="B211" s="42" t="s">
        <v>15</v>
      </c>
      <c r="C211" s="43" t="s">
        <v>19</v>
      </c>
      <c r="D211" s="43" t="s">
        <v>232</v>
      </c>
      <c r="E211" s="44" t="s">
        <v>63</v>
      </c>
      <c r="F211" s="21" t="e">
        <f>#REF!</f>
        <v>#REF!</v>
      </c>
      <c r="G211" s="46" t="e">
        <f>#REF!</f>
        <v>#REF!</v>
      </c>
      <c r="H211" s="46" t="e">
        <f>#REF!</f>
        <v>#REF!</v>
      </c>
      <c r="I211" s="46" t="e">
        <f>#REF!</f>
        <v>#REF!</v>
      </c>
      <c r="J211" s="21">
        <f t="shared" si="45"/>
        <v>43.9</v>
      </c>
      <c r="K211" s="21">
        <f t="shared" si="45"/>
        <v>43</v>
      </c>
      <c r="L211" s="63">
        <f>K211/J211*100</f>
        <v>97.949886104783602</v>
      </c>
    </row>
    <row r="212" spans="1:12" s="2" customFormat="1" ht="30" customHeight="1">
      <c r="A212" s="66" t="s">
        <v>211</v>
      </c>
      <c r="B212" s="42" t="s">
        <v>15</v>
      </c>
      <c r="C212" s="43" t="s">
        <v>19</v>
      </c>
      <c r="D212" s="43" t="s">
        <v>232</v>
      </c>
      <c r="E212" s="43" t="s">
        <v>212</v>
      </c>
      <c r="F212" s="21">
        <v>214.4</v>
      </c>
      <c r="G212" s="37"/>
      <c r="H212" s="37"/>
      <c r="I212" s="37"/>
      <c r="J212" s="21">
        <f t="shared" si="45"/>
        <v>43.9</v>
      </c>
      <c r="K212" s="21">
        <f t="shared" si="45"/>
        <v>43</v>
      </c>
      <c r="L212" s="63">
        <f t="shared" ref="L212:L221" si="46">K212/J212*100</f>
        <v>97.949886104783602</v>
      </c>
    </row>
    <row r="213" spans="1:12" s="2" customFormat="1" ht="26.25" customHeight="1">
      <c r="A213" s="66" t="s">
        <v>213</v>
      </c>
      <c r="B213" s="42" t="s">
        <v>15</v>
      </c>
      <c r="C213" s="43" t="s">
        <v>19</v>
      </c>
      <c r="D213" s="43" t="s">
        <v>232</v>
      </c>
      <c r="E213" s="43" t="s">
        <v>214</v>
      </c>
      <c r="F213" s="21">
        <v>214.4</v>
      </c>
      <c r="G213" s="37"/>
      <c r="H213" s="37"/>
      <c r="I213" s="37"/>
      <c r="J213" s="21">
        <f>SUM(J226:J226)</f>
        <v>43.9</v>
      </c>
      <c r="K213" s="21">
        <f>SUM(K226:K226)</f>
        <v>43</v>
      </c>
      <c r="L213" s="63">
        <f t="shared" si="46"/>
        <v>97.949886104783602</v>
      </c>
    </row>
    <row r="214" spans="1:12" ht="15.75" hidden="1">
      <c r="A214" s="27" t="s">
        <v>85</v>
      </c>
      <c r="B214" s="42" t="s">
        <v>15</v>
      </c>
      <c r="C214" s="43" t="s">
        <v>19</v>
      </c>
      <c r="D214" s="43" t="s">
        <v>232</v>
      </c>
      <c r="E214" s="38"/>
      <c r="F214" s="51">
        <f>F215</f>
        <v>0</v>
      </c>
      <c r="G214" s="51">
        <f>G215</f>
        <v>0</v>
      </c>
      <c r="H214" s="37">
        <f>F214+G214</f>
        <v>0</v>
      </c>
      <c r="I214" s="37"/>
      <c r="J214" s="37"/>
      <c r="K214" s="37">
        <f t="shared" ref="K214:K221" si="47">F214+I214+J214</f>
        <v>0</v>
      </c>
      <c r="L214" s="59" t="e">
        <f t="shared" si="46"/>
        <v>#DIV/0!</v>
      </c>
    </row>
    <row r="215" spans="1:12" ht="15.75" hidden="1">
      <c r="A215" s="36" t="s">
        <v>86</v>
      </c>
      <c r="B215" s="42" t="s">
        <v>15</v>
      </c>
      <c r="C215" s="43" t="s">
        <v>19</v>
      </c>
      <c r="D215" s="43" t="s">
        <v>232</v>
      </c>
      <c r="E215" s="38"/>
      <c r="F215" s="51">
        <f>F216</f>
        <v>0</v>
      </c>
      <c r="G215" s="51">
        <f>G216</f>
        <v>0</v>
      </c>
      <c r="H215" s="37">
        <f>F215+G215</f>
        <v>0</v>
      </c>
      <c r="I215" s="37"/>
      <c r="J215" s="37"/>
      <c r="K215" s="37">
        <f t="shared" si="47"/>
        <v>0</v>
      </c>
      <c r="L215" s="59" t="e">
        <f t="shared" si="46"/>
        <v>#DIV/0!</v>
      </c>
    </row>
    <row r="216" spans="1:12" ht="37.5" hidden="1" customHeight="1">
      <c r="A216" s="31" t="s">
        <v>87</v>
      </c>
      <c r="B216" s="42" t="s">
        <v>15</v>
      </c>
      <c r="C216" s="43" t="s">
        <v>19</v>
      </c>
      <c r="D216" s="43" t="s">
        <v>232</v>
      </c>
      <c r="E216" s="38" t="s">
        <v>88</v>
      </c>
      <c r="F216" s="51"/>
      <c r="G216" s="51"/>
      <c r="H216" s="37">
        <f>F216+G216</f>
        <v>0</v>
      </c>
      <c r="I216" s="37"/>
      <c r="J216" s="37"/>
      <c r="K216" s="37">
        <f t="shared" si="47"/>
        <v>0</v>
      </c>
      <c r="L216" s="59" t="e">
        <f t="shared" si="46"/>
        <v>#DIV/0!</v>
      </c>
    </row>
    <row r="217" spans="1:12" ht="45.75" hidden="1" customHeight="1">
      <c r="A217" s="36"/>
      <c r="B217" s="42" t="s">
        <v>15</v>
      </c>
      <c r="C217" s="43" t="s">
        <v>19</v>
      </c>
      <c r="D217" s="43" t="s">
        <v>232</v>
      </c>
      <c r="E217" s="38" t="s">
        <v>63</v>
      </c>
      <c r="F217" s="51" t="e">
        <f>F218</f>
        <v>#REF!</v>
      </c>
      <c r="G217" s="51" t="e">
        <f>G218</f>
        <v>#REF!</v>
      </c>
      <c r="H217" s="51" t="e">
        <f>H218</f>
        <v>#REF!</v>
      </c>
      <c r="I217" s="51">
        <f>I218</f>
        <v>0</v>
      </c>
      <c r="J217" s="51" t="e">
        <f>J218</f>
        <v>#REF!</v>
      </c>
      <c r="K217" s="37" t="e">
        <f t="shared" si="47"/>
        <v>#REF!</v>
      </c>
      <c r="L217" s="59" t="e">
        <f t="shared" si="46"/>
        <v>#REF!</v>
      </c>
    </row>
    <row r="218" spans="1:12" ht="60.75" hidden="1">
      <c r="A218" s="36" t="s">
        <v>104</v>
      </c>
      <c r="B218" s="42" t="s">
        <v>15</v>
      </c>
      <c r="C218" s="43" t="s">
        <v>19</v>
      </c>
      <c r="D218" s="43" t="s">
        <v>232</v>
      </c>
      <c r="E218" s="38" t="s">
        <v>63</v>
      </c>
      <c r="F218" s="51" t="e">
        <f>#REF!</f>
        <v>#REF!</v>
      </c>
      <c r="G218" s="51" t="e">
        <f>#REF!</f>
        <v>#REF!</v>
      </c>
      <c r="H218" s="51" t="e">
        <f>#REF!</f>
        <v>#REF!</v>
      </c>
      <c r="I218" s="51"/>
      <c r="J218" s="51" t="e">
        <f>#REF!</f>
        <v>#REF!</v>
      </c>
      <c r="K218" s="37" t="e">
        <f t="shared" si="47"/>
        <v>#REF!</v>
      </c>
      <c r="L218" s="59" t="e">
        <f t="shared" si="46"/>
        <v>#REF!</v>
      </c>
    </row>
    <row r="219" spans="1:12" s="7" customFormat="1" ht="27" hidden="1" customHeight="1">
      <c r="A219" s="36" t="s">
        <v>74</v>
      </c>
      <c r="B219" s="42" t="s">
        <v>15</v>
      </c>
      <c r="C219" s="43" t="s">
        <v>19</v>
      </c>
      <c r="D219" s="43" t="s">
        <v>232</v>
      </c>
      <c r="E219" s="38"/>
      <c r="F219" s="51">
        <f>F220</f>
        <v>0</v>
      </c>
      <c r="G219" s="51">
        <f>G220</f>
        <v>0</v>
      </c>
      <c r="H219" s="37">
        <f>F219+G219</f>
        <v>0</v>
      </c>
      <c r="I219" s="37"/>
      <c r="J219" s="37"/>
      <c r="K219" s="37">
        <f t="shared" si="47"/>
        <v>0</v>
      </c>
      <c r="L219" s="59" t="e">
        <f t="shared" si="46"/>
        <v>#DIV/0!</v>
      </c>
    </row>
    <row r="220" spans="1:12" ht="45.75" hidden="1">
      <c r="A220" s="31" t="s">
        <v>75</v>
      </c>
      <c r="B220" s="42" t="s">
        <v>15</v>
      </c>
      <c r="C220" s="43" t="s">
        <v>19</v>
      </c>
      <c r="D220" s="43" t="s">
        <v>232</v>
      </c>
      <c r="E220" s="38" t="s">
        <v>77</v>
      </c>
      <c r="F220" s="51"/>
      <c r="G220" s="51"/>
      <c r="H220" s="37">
        <f>F220+G220</f>
        <v>0</v>
      </c>
      <c r="I220" s="37"/>
      <c r="J220" s="37"/>
      <c r="K220" s="37">
        <f t="shared" si="47"/>
        <v>0</v>
      </c>
      <c r="L220" s="59" t="e">
        <f t="shared" si="46"/>
        <v>#DIV/0!</v>
      </c>
    </row>
    <row r="221" spans="1:12" ht="15.75" hidden="1">
      <c r="A221" s="31"/>
      <c r="B221" s="42" t="s">
        <v>15</v>
      </c>
      <c r="C221" s="43" t="s">
        <v>19</v>
      </c>
      <c r="D221" s="43" t="s">
        <v>232</v>
      </c>
      <c r="E221" s="38"/>
      <c r="F221" s="51"/>
      <c r="G221" s="51"/>
      <c r="H221" s="37">
        <f>F221+G221</f>
        <v>0</v>
      </c>
      <c r="I221" s="37"/>
      <c r="J221" s="37"/>
      <c r="K221" s="37">
        <f t="shared" si="47"/>
        <v>0</v>
      </c>
      <c r="L221" s="59" t="e">
        <f t="shared" si="46"/>
        <v>#DIV/0!</v>
      </c>
    </row>
    <row r="222" spans="1:12" s="16" customFormat="1" ht="18" hidden="1" customHeight="1">
      <c r="A222" s="27" t="s">
        <v>48</v>
      </c>
      <c r="B222" s="42" t="s">
        <v>15</v>
      </c>
      <c r="C222" s="43" t="s">
        <v>19</v>
      </c>
      <c r="D222" s="43" t="s">
        <v>232</v>
      </c>
      <c r="E222" s="28" t="s">
        <v>63</v>
      </c>
      <c r="F222" s="54">
        <f t="shared" ref="F222:G224" si="48">F223</f>
        <v>2</v>
      </c>
      <c r="G222" s="53">
        <f t="shared" si="48"/>
        <v>0</v>
      </c>
      <c r="H222" s="37">
        <f>F222+G222</f>
        <v>2</v>
      </c>
      <c r="I222" s="37"/>
      <c r="J222" s="22">
        <f t="shared" ref="J222:K224" si="49">J223</f>
        <v>0</v>
      </c>
      <c r="K222" s="30">
        <f t="shared" si="49"/>
        <v>0</v>
      </c>
      <c r="L222" s="59"/>
    </row>
    <row r="223" spans="1:12" s="9" customFormat="1" ht="16.5" hidden="1" customHeight="1">
      <c r="A223" s="36" t="s">
        <v>48</v>
      </c>
      <c r="B223" s="42" t="s">
        <v>15</v>
      </c>
      <c r="C223" s="43" t="s">
        <v>19</v>
      </c>
      <c r="D223" s="43" t="s">
        <v>232</v>
      </c>
      <c r="E223" s="42" t="s">
        <v>63</v>
      </c>
      <c r="F223" s="50">
        <f t="shared" si="48"/>
        <v>2</v>
      </c>
      <c r="G223" s="51">
        <f t="shared" si="48"/>
        <v>0</v>
      </c>
      <c r="H223" s="37">
        <f>F223+G223</f>
        <v>2</v>
      </c>
      <c r="I223" s="37"/>
      <c r="J223" s="21">
        <f t="shared" si="49"/>
        <v>0</v>
      </c>
      <c r="K223" s="24">
        <f t="shared" si="49"/>
        <v>0</v>
      </c>
      <c r="L223" s="59"/>
    </row>
    <row r="224" spans="1:12" s="9" customFormat="1" ht="19.5" hidden="1" customHeight="1">
      <c r="A224" s="36" t="s">
        <v>112</v>
      </c>
      <c r="B224" s="42" t="s">
        <v>15</v>
      </c>
      <c r="C224" s="43" t="s">
        <v>19</v>
      </c>
      <c r="D224" s="43" t="s">
        <v>232</v>
      </c>
      <c r="E224" s="42" t="s">
        <v>63</v>
      </c>
      <c r="F224" s="50">
        <f t="shared" si="48"/>
        <v>2</v>
      </c>
      <c r="G224" s="51">
        <f t="shared" si="48"/>
        <v>0</v>
      </c>
      <c r="H224" s="51">
        <f>H225</f>
        <v>0</v>
      </c>
      <c r="I224" s="51"/>
      <c r="J224" s="50">
        <f t="shared" si="49"/>
        <v>0</v>
      </c>
      <c r="K224" s="24">
        <f t="shared" si="49"/>
        <v>0</v>
      </c>
      <c r="L224" s="59"/>
    </row>
    <row r="225" spans="1:12" s="9" customFormat="1" ht="17.25" hidden="1" customHeight="1">
      <c r="A225" s="36" t="s">
        <v>113</v>
      </c>
      <c r="B225" s="42" t="s">
        <v>15</v>
      </c>
      <c r="C225" s="43" t="s">
        <v>19</v>
      </c>
      <c r="D225" s="43" t="s">
        <v>232</v>
      </c>
      <c r="E225" s="42" t="s">
        <v>114</v>
      </c>
      <c r="F225" s="50">
        <v>2</v>
      </c>
      <c r="G225" s="51"/>
      <c r="H225" s="37"/>
      <c r="I225" s="37"/>
      <c r="J225" s="21">
        <v>0</v>
      </c>
      <c r="K225" s="24">
        <v>0</v>
      </c>
      <c r="L225" s="59"/>
    </row>
    <row r="226" spans="1:12" s="2" customFormat="1" ht="26.25" customHeight="1">
      <c r="A226" s="66" t="s">
        <v>217</v>
      </c>
      <c r="B226" s="42" t="s">
        <v>15</v>
      </c>
      <c r="C226" s="43" t="s">
        <v>19</v>
      </c>
      <c r="D226" s="43" t="s">
        <v>232</v>
      </c>
      <c r="E226" s="43" t="s">
        <v>216</v>
      </c>
      <c r="F226" s="21">
        <v>214.4</v>
      </c>
      <c r="G226" s="37"/>
      <c r="H226" s="37"/>
      <c r="I226" s="37"/>
      <c r="J226" s="21">
        <v>43.9</v>
      </c>
      <c r="K226" s="21">
        <v>43</v>
      </c>
      <c r="L226" s="63">
        <f t="shared" ref="L226:L239" si="50">K226/J226*100</f>
        <v>97.949886104783602</v>
      </c>
    </row>
    <row r="227" spans="1:12" s="3" customFormat="1" ht="14.25" customHeight="1">
      <c r="A227" s="64" t="s">
        <v>194</v>
      </c>
      <c r="B227" s="28" t="s">
        <v>15</v>
      </c>
      <c r="C227" s="20" t="s">
        <v>53</v>
      </c>
      <c r="D227" s="20" t="s">
        <v>98</v>
      </c>
      <c r="E227" s="29" t="s">
        <v>63</v>
      </c>
      <c r="F227" s="22" t="e">
        <f>#REF!+F229+F245+F261</f>
        <v>#REF!</v>
      </c>
      <c r="G227" s="37" t="e">
        <f>#REF!</f>
        <v>#REF!</v>
      </c>
      <c r="H227" s="37" t="e">
        <f>#REF!</f>
        <v>#REF!</v>
      </c>
      <c r="I227" s="37" t="e">
        <f>#REF!</f>
        <v>#REF!</v>
      </c>
      <c r="J227" s="22">
        <f>J228</f>
        <v>87</v>
      </c>
      <c r="K227" s="22">
        <f>K228</f>
        <v>55.2</v>
      </c>
      <c r="L227" s="59">
        <f t="shared" si="50"/>
        <v>63.448275862068968</v>
      </c>
    </row>
    <row r="228" spans="1:12" s="2" customFormat="1" ht="15" customHeight="1">
      <c r="A228" s="65" t="s">
        <v>208</v>
      </c>
      <c r="B228" s="42" t="s">
        <v>15</v>
      </c>
      <c r="C228" s="42" t="s">
        <v>53</v>
      </c>
      <c r="D228" s="43" t="s">
        <v>199</v>
      </c>
      <c r="E228" s="43" t="s">
        <v>63</v>
      </c>
      <c r="F228" s="21" t="e">
        <f>#REF!</f>
        <v>#REF!</v>
      </c>
      <c r="G228" s="37"/>
      <c r="H228" s="37"/>
      <c r="I228" s="37"/>
      <c r="J228" s="21">
        <f>J229+J245+J294+J310</f>
        <v>87</v>
      </c>
      <c r="K228" s="21">
        <f>K229+K245+K294+K310</f>
        <v>55.2</v>
      </c>
      <c r="L228" s="63">
        <f t="shared" si="50"/>
        <v>63.448275862068968</v>
      </c>
    </row>
    <row r="229" spans="1:12" s="3" customFormat="1" ht="39" customHeight="1">
      <c r="A229" s="65" t="s">
        <v>183</v>
      </c>
      <c r="B229" s="42" t="s">
        <v>15</v>
      </c>
      <c r="C229" s="43" t="s">
        <v>53</v>
      </c>
      <c r="D229" s="43" t="s">
        <v>233</v>
      </c>
      <c r="E229" s="44" t="s">
        <v>63</v>
      </c>
      <c r="F229" s="21" t="e">
        <f>#REF!</f>
        <v>#REF!</v>
      </c>
      <c r="G229" s="46" t="e">
        <f>#REF!</f>
        <v>#REF!</v>
      </c>
      <c r="H229" s="46" t="e">
        <f>#REF!</f>
        <v>#REF!</v>
      </c>
      <c r="I229" s="46" t="e">
        <f>#REF!</f>
        <v>#REF!</v>
      </c>
      <c r="J229" s="21">
        <f>J230</f>
        <v>15</v>
      </c>
      <c r="K229" s="21">
        <f>K230</f>
        <v>14.4</v>
      </c>
      <c r="L229" s="63">
        <f t="shared" si="50"/>
        <v>96.000000000000014</v>
      </c>
    </row>
    <row r="230" spans="1:12" s="2" customFormat="1" ht="30" customHeight="1">
      <c r="A230" s="66" t="s">
        <v>211</v>
      </c>
      <c r="B230" s="42" t="s">
        <v>15</v>
      </c>
      <c r="C230" s="43" t="s">
        <v>53</v>
      </c>
      <c r="D230" s="43" t="s">
        <v>233</v>
      </c>
      <c r="E230" s="43" t="s">
        <v>212</v>
      </c>
      <c r="F230" s="21">
        <v>214.4</v>
      </c>
      <c r="G230" s="37"/>
      <c r="H230" s="37"/>
      <c r="I230" s="37"/>
      <c r="J230" s="21">
        <f>J231</f>
        <v>15</v>
      </c>
      <c r="K230" s="21">
        <f>K231</f>
        <v>14.4</v>
      </c>
      <c r="L230" s="63">
        <f t="shared" si="50"/>
        <v>96.000000000000014</v>
      </c>
    </row>
    <row r="231" spans="1:12" s="2" customFormat="1" ht="26.25" customHeight="1">
      <c r="A231" s="66" t="s">
        <v>213</v>
      </c>
      <c r="B231" s="42" t="s">
        <v>15</v>
      </c>
      <c r="C231" s="43" t="s">
        <v>53</v>
      </c>
      <c r="D231" s="43" t="s">
        <v>233</v>
      </c>
      <c r="E231" s="43" t="s">
        <v>214</v>
      </c>
      <c r="F231" s="21">
        <v>214.4</v>
      </c>
      <c r="G231" s="37"/>
      <c r="H231" s="37"/>
      <c r="I231" s="37"/>
      <c r="J231" s="21">
        <f>SUM(J244:J244)</f>
        <v>15</v>
      </c>
      <c r="K231" s="21">
        <f>SUM(K244:K244)</f>
        <v>14.4</v>
      </c>
      <c r="L231" s="63">
        <f t="shared" si="50"/>
        <v>96.000000000000014</v>
      </c>
    </row>
    <row r="232" spans="1:12" ht="15.75" hidden="1">
      <c r="A232" s="27" t="s">
        <v>85</v>
      </c>
      <c r="B232" s="42" t="s">
        <v>15</v>
      </c>
      <c r="C232" s="43" t="s">
        <v>53</v>
      </c>
      <c r="D232" s="43" t="s">
        <v>233</v>
      </c>
      <c r="E232" s="38"/>
      <c r="F232" s="51">
        <f>F233</f>
        <v>0</v>
      </c>
      <c r="G232" s="51">
        <f>G233</f>
        <v>0</v>
      </c>
      <c r="H232" s="37">
        <f>F232+G232</f>
        <v>0</v>
      </c>
      <c r="I232" s="37"/>
      <c r="J232" s="37"/>
      <c r="K232" s="37">
        <f t="shared" ref="K232:K239" si="51">F232+I232+J232</f>
        <v>0</v>
      </c>
      <c r="L232" s="59" t="e">
        <f t="shared" si="50"/>
        <v>#DIV/0!</v>
      </c>
    </row>
    <row r="233" spans="1:12" ht="15.75" hidden="1">
      <c r="A233" s="36" t="s">
        <v>86</v>
      </c>
      <c r="B233" s="42" t="s">
        <v>15</v>
      </c>
      <c r="C233" s="43" t="s">
        <v>53</v>
      </c>
      <c r="D233" s="43" t="s">
        <v>233</v>
      </c>
      <c r="E233" s="38"/>
      <c r="F233" s="51">
        <f>F234</f>
        <v>0</v>
      </c>
      <c r="G233" s="51">
        <f>G234</f>
        <v>0</v>
      </c>
      <c r="H233" s="37">
        <f>F233+G233</f>
        <v>0</v>
      </c>
      <c r="I233" s="37"/>
      <c r="J233" s="37"/>
      <c r="K233" s="37">
        <f t="shared" si="51"/>
        <v>0</v>
      </c>
      <c r="L233" s="59" t="e">
        <f t="shared" si="50"/>
        <v>#DIV/0!</v>
      </c>
    </row>
    <row r="234" spans="1:12" ht="37.5" hidden="1" customHeight="1">
      <c r="A234" s="31" t="s">
        <v>87</v>
      </c>
      <c r="B234" s="42" t="s">
        <v>15</v>
      </c>
      <c r="C234" s="43" t="s">
        <v>53</v>
      </c>
      <c r="D234" s="43" t="s">
        <v>233</v>
      </c>
      <c r="E234" s="38" t="s">
        <v>88</v>
      </c>
      <c r="F234" s="51"/>
      <c r="G234" s="51"/>
      <c r="H234" s="37">
        <f>F234+G234</f>
        <v>0</v>
      </c>
      <c r="I234" s="37"/>
      <c r="J234" s="37"/>
      <c r="K234" s="37">
        <f t="shared" si="51"/>
        <v>0</v>
      </c>
      <c r="L234" s="59" t="e">
        <f t="shared" si="50"/>
        <v>#DIV/0!</v>
      </c>
    </row>
    <row r="235" spans="1:12" ht="45.75" hidden="1" customHeight="1">
      <c r="A235" s="36"/>
      <c r="B235" s="42" t="s">
        <v>15</v>
      </c>
      <c r="C235" s="43" t="s">
        <v>53</v>
      </c>
      <c r="D235" s="43" t="s">
        <v>233</v>
      </c>
      <c r="E235" s="38" t="s">
        <v>63</v>
      </c>
      <c r="F235" s="51" t="e">
        <f>F236</f>
        <v>#REF!</v>
      </c>
      <c r="G235" s="51" t="e">
        <f>G236</f>
        <v>#REF!</v>
      </c>
      <c r="H235" s="51" t="e">
        <f>H236</f>
        <v>#REF!</v>
      </c>
      <c r="I235" s="51">
        <f>I236</f>
        <v>0</v>
      </c>
      <c r="J235" s="51" t="e">
        <f>J236</f>
        <v>#REF!</v>
      </c>
      <c r="K235" s="37" t="e">
        <f t="shared" si="51"/>
        <v>#REF!</v>
      </c>
      <c r="L235" s="59" t="e">
        <f t="shared" si="50"/>
        <v>#REF!</v>
      </c>
    </row>
    <row r="236" spans="1:12" ht="60.75" hidden="1">
      <c r="A236" s="36" t="s">
        <v>104</v>
      </c>
      <c r="B236" s="42" t="s">
        <v>15</v>
      </c>
      <c r="C236" s="43" t="s">
        <v>53</v>
      </c>
      <c r="D236" s="43" t="s">
        <v>233</v>
      </c>
      <c r="E236" s="38" t="s">
        <v>63</v>
      </c>
      <c r="F236" s="51" t="e">
        <f>#REF!</f>
        <v>#REF!</v>
      </c>
      <c r="G236" s="51" t="e">
        <f>#REF!</f>
        <v>#REF!</v>
      </c>
      <c r="H236" s="51" t="e">
        <f>#REF!</f>
        <v>#REF!</v>
      </c>
      <c r="I236" s="51"/>
      <c r="J236" s="51" t="e">
        <f>#REF!</f>
        <v>#REF!</v>
      </c>
      <c r="K236" s="37" t="e">
        <f t="shared" si="51"/>
        <v>#REF!</v>
      </c>
      <c r="L236" s="59" t="e">
        <f t="shared" si="50"/>
        <v>#REF!</v>
      </c>
    </row>
    <row r="237" spans="1:12" s="7" customFormat="1" ht="27" hidden="1" customHeight="1">
      <c r="A237" s="36" t="s">
        <v>74</v>
      </c>
      <c r="B237" s="42" t="s">
        <v>15</v>
      </c>
      <c r="C237" s="43" t="s">
        <v>53</v>
      </c>
      <c r="D237" s="43" t="s">
        <v>233</v>
      </c>
      <c r="E237" s="38"/>
      <c r="F237" s="51">
        <f>F238</f>
        <v>0</v>
      </c>
      <c r="G237" s="51">
        <f>G238</f>
        <v>0</v>
      </c>
      <c r="H237" s="37">
        <f>F237+G237</f>
        <v>0</v>
      </c>
      <c r="I237" s="37"/>
      <c r="J237" s="37"/>
      <c r="K237" s="37">
        <f t="shared" si="51"/>
        <v>0</v>
      </c>
      <c r="L237" s="59" t="e">
        <f t="shared" si="50"/>
        <v>#DIV/0!</v>
      </c>
    </row>
    <row r="238" spans="1:12" ht="45.75" hidden="1">
      <c r="A238" s="31" t="s">
        <v>75</v>
      </c>
      <c r="B238" s="42" t="s">
        <v>15</v>
      </c>
      <c r="C238" s="43" t="s">
        <v>53</v>
      </c>
      <c r="D238" s="43" t="s">
        <v>233</v>
      </c>
      <c r="E238" s="38" t="s">
        <v>77</v>
      </c>
      <c r="F238" s="51"/>
      <c r="G238" s="51"/>
      <c r="H238" s="37">
        <f>F238+G238</f>
        <v>0</v>
      </c>
      <c r="I238" s="37"/>
      <c r="J238" s="37"/>
      <c r="K238" s="37">
        <f t="shared" si="51"/>
        <v>0</v>
      </c>
      <c r="L238" s="59" t="e">
        <f t="shared" si="50"/>
        <v>#DIV/0!</v>
      </c>
    </row>
    <row r="239" spans="1:12" ht="15.75" hidden="1">
      <c r="A239" s="31"/>
      <c r="B239" s="42" t="s">
        <v>15</v>
      </c>
      <c r="C239" s="43" t="s">
        <v>53</v>
      </c>
      <c r="D239" s="43" t="s">
        <v>233</v>
      </c>
      <c r="E239" s="38"/>
      <c r="F239" s="51"/>
      <c r="G239" s="51"/>
      <c r="H239" s="37">
        <f>F239+G239</f>
        <v>0</v>
      </c>
      <c r="I239" s="37"/>
      <c r="J239" s="37"/>
      <c r="K239" s="37">
        <f t="shared" si="51"/>
        <v>0</v>
      </c>
      <c r="L239" s="59" t="e">
        <f t="shared" si="50"/>
        <v>#DIV/0!</v>
      </c>
    </row>
    <row r="240" spans="1:12" s="16" customFormat="1" ht="18" hidden="1" customHeight="1">
      <c r="A240" s="27" t="s">
        <v>48</v>
      </c>
      <c r="B240" s="42" t="s">
        <v>15</v>
      </c>
      <c r="C240" s="43" t="s">
        <v>53</v>
      </c>
      <c r="D240" s="43" t="s">
        <v>233</v>
      </c>
      <c r="E240" s="28" t="s">
        <v>63</v>
      </c>
      <c r="F240" s="54">
        <f t="shared" ref="F240:G242" si="52">F241</f>
        <v>2</v>
      </c>
      <c r="G240" s="53">
        <f t="shared" si="52"/>
        <v>0</v>
      </c>
      <c r="H240" s="37">
        <f>F240+G240</f>
        <v>2</v>
      </c>
      <c r="I240" s="37"/>
      <c r="J240" s="22">
        <f t="shared" ref="J240:K242" si="53">J241</f>
        <v>0</v>
      </c>
      <c r="K240" s="30">
        <f t="shared" si="53"/>
        <v>0</v>
      </c>
      <c r="L240" s="59"/>
    </row>
    <row r="241" spans="1:12" s="9" customFormat="1" ht="16.5" hidden="1" customHeight="1">
      <c r="A241" s="36" t="s">
        <v>48</v>
      </c>
      <c r="B241" s="42" t="s">
        <v>15</v>
      </c>
      <c r="C241" s="43" t="s">
        <v>53</v>
      </c>
      <c r="D241" s="43" t="s">
        <v>233</v>
      </c>
      <c r="E241" s="42" t="s">
        <v>63</v>
      </c>
      <c r="F241" s="50">
        <f t="shared" si="52"/>
        <v>2</v>
      </c>
      <c r="G241" s="51">
        <f t="shared" si="52"/>
        <v>0</v>
      </c>
      <c r="H241" s="37">
        <f>F241+G241</f>
        <v>2</v>
      </c>
      <c r="I241" s="37"/>
      <c r="J241" s="21">
        <f t="shared" si="53"/>
        <v>0</v>
      </c>
      <c r="K241" s="24">
        <f t="shared" si="53"/>
        <v>0</v>
      </c>
      <c r="L241" s="59"/>
    </row>
    <row r="242" spans="1:12" s="9" customFormat="1" ht="19.5" hidden="1" customHeight="1">
      <c r="A242" s="36" t="s">
        <v>112</v>
      </c>
      <c r="B242" s="42" t="s">
        <v>15</v>
      </c>
      <c r="C242" s="43" t="s">
        <v>53</v>
      </c>
      <c r="D242" s="43" t="s">
        <v>233</v>
      </c>
      <c r="E242" s="42" t="s">
        <v>63</v>
      </c>
      <c r="F242" s="50">
        <f t="shared" si="52"/>
        <v>2</v>
      </c>
      <c r="G242" s="51">
        <f t="shared" si="52"/>
        <v>0</v>
      </c>
      <c r="H242" s="51">
        <f>H243</f>
        <v>0</v>
      </c>
      <c r="I242" s="51"/>
      <c r="J242" s="50">
        <f t="shared" si="53"/>
        <v>0</v>
      </c>
      <c r="K242" s="24">
        <f t="shared" si="53"/>
        <v>0</v>
      </c>
      <c r="L242" s="59"/>
    </row>
    <row r="243" spans="1:12" s="9" customFormat="1" ht="17.25" hidden="1" customHeight="1">
      <c r="A243" s="36" t="s">
        <v>113</v>
      </c>
      <c r="B243" s="42" t="s">
        <v>15</v>
      </c>
      <c r="C243" s="43" t="s">
        <v>53</v>
      </c>
      <c r="D243" s="43" t="s">
        <v>233</v>
      </c>
      <c r="E243" s="42" t="s">
        <v>114</v>
      </c>
      <c r="F243" s="50">
        <v>2</v>
      </c>
      <c r="G243" s="51"/>
      <c r="H243" s="37"/>
      <c r="I243" s="37"/>
      <c r="J243" s="21">
        <v>0</v>
      </c>
      <c r="K243" s="24">
        <v>0</v>
      </c>
      <c r="L243" s="59"/>
    </row>
    <row r="244" spans="1:12" s="2" customFormat="1" ht="26.25" customHeight="1">
      <c r="A244" s="66" t="s">
        <v>217</v>
      </c>
      <c r="B244" s="42" t="s">
        <v>15</v>
      </c>
      <c r="C244" s="43" t="s">
        <v>53</v>
      </c>
      <c r="D244" s="43" t="s">
        <v>233</v>
      </c>
      <c r="E244" s="43" t="s">
        <v>216</v>
      </c>
      <c r="F244" s="21">
        <v>214.4</v>
      </c>
      <c r="G244" s="37"/>
      <c r="H244" s="37"/>
      <c r="I244" s="37"/>
      <c r="J244" s="21">
        <v>15</v>
      </c>
      <c r="K244" s="21">
        <v>14.4</v>
      </c>
      <c r="L244" s="63">
        <f>K244/J244*100</f>
        <v>96.000000000000014</v>
      </c>
    </row>
    <row r="245" spans="1:12" s="3" customFormat="1" ht="16.5" customHeight="1">
      <c r="A245" s="65" t="s">
        <v>175</v>
      </c>
      <c r="B245" s="42" t="s">
        <v>15</v>
      </c>
      <c r="C245" s="43" t="s">
        <v>53</v>
      </c>
      <c r="D245" s="43" t="s">
        <v>234</v>
      </c>
      <c r="E245" s="44" t="s">
        <v>63</v>
      </c>
      <c r="F245" s="21" t="e">
        <f>#REF!</f>
        <v>#REF!</v>
      </c>
      <c r="G245" s="46" t="e">
        <f>#REF!</f>
        <v>#REF!</v>
      </c>
      <c r="H245" s="46" t="e">
        <f>#REF!</f>
        <v>#REF!</v>
      </c>
      <c r="I245" s="46" t="e">
        <f>#REF!</f>
        <v>#REF!</v>
      </c>
      <c r="J245" s="21">
        <f>J246</f>
        <v>33</v>
      </c>
      <c r="K245" s="21">
        <f>K246</f>
        <v>21.6</v>
      </c>
      <c r="L245" s="63">
        <f>K245/J245*100</f>
        <v>65.454545454545453</v>
      </c>
    </row>
    <row r="246" spans="1:12" s="2" customFormat="1" ht="30" customHeight="1">
      <c r="A246" s="66" t="s">
        <v>211</v>
      </c>
      <c r="B246" s="42" t="s">
        <v>15</v>
      </c>
      <c r="C246" s="43" t="s">
        <v>53</v>
      </c>
      <c r="D246" s="43" t="s">
        <v>234</v>
      </c>
      <c r="E246" s="43" t="s">
        <v>212</v>
      </c>
      <c r="F246" s="21">
        <v>214.4</v>
      </c>
      <c r="G246" s="37"/>
      <c r="H246" s="37"/>
      <c r="I246" s="37"/>
      <c r="J246" s="21">
        <f>J247</f>
        <v>33</v>
      </c>
      <c r="K246" s="21">
        <f>K247</f>
        <v>21.6</v>
      </c>
      <c r="L246" s="63">
        <f t="shared" ref="L246:L255" si="54">K246/J246*100</f>
        <v>65.454545454545453</v>
      </c>
    </row>
    <row r="247" spans="1:12" s="2" customFormat="1" ht="26.25" customHeight="1">
      <c r="A247" s="66" t="s">
        <v>213</v>
      </c>
      <c r="B247" s="42" t="s">
        <v>15</v>
      </c>
      <c r="C247" s="43" t="s">
        <v>53</v>
      </c>
      <c r="D247" s="43" t="s">
        <v>234</v>
      </c>
      <c r="E247" s="43" t="s">
        <v>214</v>
      </c>
      <c r="F247" s="21">
        <v>214.4</v>
      </c>
      <c r="G247" s="37"/>
      <c r="H247" s="37"/>
      <c r="I247" s="37"/>
      <c r="J247" s="21">
        <f>SUM(J260:J260)</f>
        <v>33</v>
      </c>
      <c r="K247" s="21">
        <f>SUM(K260:K260)</f>
        <v>21.6</v>
      </c>
      <c r="L247" s="63">
        <f t="shared" si="54"/>
        <v>65.454545454545453</v>
      </c>
    </row>
    <row r="248" spans="1:12" ht="15.75" hidden="1">
      <c r="A248" s="27" t="s">
        <v>85</v>
      </c>
      <c r="B248" s="42" t="s">
        <v>15</v>
      </c>
      <c r="C248" s="43" t="s">
        <v>53</v>
      </c>
      <c r="D248" s="43" t="s">
        <v>234</v>
      </c>
      <c r="E248" s="38"/>
      <c r="F248" s="51">
        <f>F249</f>
        <v>0</v>
      </c>
      <c r="G248" s="51">
        <f>G249</f>
        <v>0</v>
      </c>
      <c r="H248" s="37">
        <f>F248+G248</f>
        <v>0</v>
      </c>
      <c r="I248" s="37"/>
      <c r="J248" s="37"/>
      <c r="K248" s="37">
        <f t="shared" ref="K248:K255" si="55">F248+I248+J248</f>
        <v>0</v>
      </c>
      <c r="L248" s="59" t="e">
        <f t="shared" si="54"/>
        <v>#DIV/0!</v>
      </c>
    </row>
    <row r="249" spans="1:12" ht="15.75" hidden="1">
      <c r="A249" s="36" t="s">
        <v>86</v>
      </c>
      <c r="B249" s="42" t="s">
        <v>15</v>
      </c>
      <c r="C249" s="43" t="s">
        <v>53</v>
      </c>
      <c r="D249" s="43" t="s">
        <v>234</v>
      </c>
      <c r="E249" s="38"/>
      <c r="F249" s="51">
        <f>F250</f>
        <v>0</v>
      </c>
      <c r="G249" s="51">
        <f>G250</f>
        <v>0</v>
      </c>
      <c r="H249" s="37">
        <f>F249+G249</f>
        <v>0</v>
      </c>
      <c r="I249" s="37"/>
      <c r="J249" s="37"/>
      <c r="K249" s="37">
        <f t="shared" si="55"/>
        <v>0</v>
      </c>
      <c r="L249" s="59" t="e">
        <f t="shared" si="54"/>
        <v>#DIV/0!</v>
      </c>
    </row>
    <row r="250" spans="1:12" ht="37.5" hidden="1" customHeight="1">
      <c r="A250" s="31" t="s">
        <v>87</v>
      </c>
      <c r="B250" s="42" t="s">
        <v>15</v>
      </c>
      <c r="C250" s="43" t="s">
        <v>53</v>
      </c>
      <c r="D250" s="43" t="s">
        <v>234</v>
      </c>
      <c r="E250" s="38" t="s">
        <v>88</v>
      </c>
      <c r="F250" s="51"/>
      <c r="G250" s="51"/>
      <c r="H250" s="37">
        <f>F250+G250</f>
        <v>0</v>
      </c>
      <c r="I250" s="37"/>
      <c r="J250" s="37"/>
      <c r="K250" s="37">
        <f t="shared" si="55"/>
        <v>0</v>
      </c>
      <c r="L250" s="59" t="e">
        <f t="shared" si="54"/>
        <v>#DIV/0!</v>
      </c>
    </row>
    <row r="251" spans="1:12" ht="45.75" hidden="1" customHeight="1">
      <c r="A251" s="36"/>
      <c r="B251" s="42" t="s">
        <v>15</v>
      </c>
      <c r="C251" s="43" t="s">
        <v>53</v>
      </c>
      <c r="D251" s="43" t="s">
        <v>234</v>
      </c>
      <c r="E251" s="38" t="s">
        <v>63</v>
      </c>
      <c r="F251" s="51" t="e">
        <f>F252</f>
        <v>#REF!</v>
      </c>
      <c r="G251" s="51" t="e">
        <f>G252</f>
        <v>#REF!</v>
      </c>
      <c r="H251" s="51" t="e">
        <f>H252</f>
        <v>#REF!</v>
      </c>
      <c r="I251" s="51">
        <f>I252</f>
        <v>0</v>
      </c>
      <c r="J251" s="51" t="e">
        <f>J252</f>
        <v>#REF!</v>
      </c>
      <c r="K251" s="37" t="e">
        <f t="shared" si="55"/>
        <v>#REF!</v>
      </c>
      <c r="L251" s="59" t="e">
        <f t="shared" si="54"/>
        <v>#REF!</v>
      </c>
    </row>
    <row r="252" spans="1:12" ht="60.75" hidden="1">
      <c r="A252" s="36" t="s">
        <v>104</v>
      </c>
      <c r="B252" s="42" t="s">
        <v>15</v>
      </c>
      <c r="C252" s="43" t="s">
        <v>53</v>
      </c>
      <c r="D252" s="43" t="s">
        <v>234</v>
      </c>
      <c r="E252" s="38" t="s">
        <v>63</v>
      </c>
      <c r="F252" s="51" t="e">
        <f>#REF!</f>
        <v>#REF!</v>
      </c>
      <c r="G252" s="51" t="e">
        <f>#REF!</f>
        <v>#REF!</v>
      </c>
      <c r="H252" s="51" t="e">
        <f>#REF!</f>
        <v>#REF!</v>
      </c>
      <c r="I252" s="51"/>
      <c r="J252" s="51" t="e">
        <f>#REF!</f>
        <v>#REF!</v>
      </c>
      <c r="K252" s="37" t="e">
        <f t="shared" si="55"/>
        <v>#REF!</v>
      </c>
      <c r="L252" s="59" t="e">
        <f t="shared" si="54"/>
        <v>#REF!</v>
      </c>
    </row>
    <row r="253" spans="1:12" s="7" customFormat="1" ht="27" hidden="1" customHeight="1">
      <c r="A253" s="36" t="s">
        <v>74</v>
      </c>
      <c r="B253" s="42" t="s">
        <v>15</v>
      </c>
      <c r="C253" s="43" t="s">
        <v>53</v>
      </c>
      <c r="D253" s="43" t="s">
        <v>234</v>
      </c>
      <c r="E253" s="38"/>
      <c r="F253" s="51">
        <f>F254</f>
        <v>0</v>
      </c>
      <c r="G253" s="51">
        <f>G254</f>
        <v>0</v>
      </c>
      <c r="H253" s="37">
        <f>F253+G253</f>
        <v>0</v>
      </c>
      <c r="I253" s="37"/>
      <c r="J253" s="37"/>
      <c r="K253" s="37">
        <f t="shared" si="55"/>
        <v>0</v>
      </c>
      <c r="L253" s="59" t="e">
        <f t="shared" si="54"/>
        <v>#DIV/0!</v>
      </c>
    </row>
    <row r="254" spans="1:12" ht="45.75" hidden="1">
      <c r="A254" s="31" t="s">
        <v>75</v>
      </c>
      <c r="B254" s="42" t="s">
        <v>15</v>
      </c>
      <c r="C254" s="43" t="s">
        <v>53</v>
      </c>
      <c r="D254" s="43" t="s">
        <v>234</v>
      </c>
      <c r="E254" s="38" t="s">
        <v>77</v>
      </c>
      <c r="F254" s="51"/>
      <c r="G254" s="51"/>
      <c r="H254" s="37">
        <f>F254+G254</f>
        <v>0</v>
      </c>
      <c r="I254" s="37"/>
      <c r="J254" s="37"/>
      <c r="K254" s="37">
        <f t="shared" si="55"/>
        <v>0</v>
      </c>
      <c r="L254" s="59" t="e">
        <f t="shared" si="54"/>
        <v>#DIV/0!</v>
      </c>
    </row>
    <row r="255" spans="1:12" ht="15.75" hidden="1">
      <c r="A255" s="31"/>
      <c r="B255" s="42" t="s">
        <v>15</v>
      </c>
      <c r="C255" s="43" t="s">
        <v>53</v>
      </c>
      <c r="D255" s="43" t="s">
        <v>234</v>
      </c>
      <c r="E255" s="38"/>
      <c r="F255" s="51"/>
      <c r="G255" s="51"/>
      <c r="H255" s="37">
        <f>F255+G255</f>
        <v>0</v>
      </c>
      <c r="I255" s="37"/>
      <c r="J255" s="37"/>
      <c r="K255" s="37">
        <f t="shared" si="55"/>
        <v>0</v>
      </c>
      <c r="L255" s="59" t="e">
        <f t="shared" si="54"/>
        <v>#DIV/0!</v>
      </c>
    </row>
    <row r="256" spans="1:12" s="16" customFormat="1" ht="18" hidden="1" customHeight="1">
      <c r="A256" s="27" t="s">
        <v>48</v>
      </c>
      <c r="B256" s="42" t="s">
        <v>15</v>
      </c>
      <c r="C256" s="43" t="s">
        <v>53</v>
      </c>
      <c r="D256" s="43" t="s">
        <v>234</v>
      </c>
      <c r="E256" s="28" t="s">
        <v>63</v>
      </c>
      <c r="F256" s="54">
        <f t="shared" ref="F256:G258" si="56">F257</f>
        <v>2</v>
      </c>
      <c r="G256" s="53">
        <f t="shared" si="56"/>
        <v>0</v>
      </c>
      <c r="H256" s="37">
        <f>F256+G256</f>
        <v>2</v>
      </c>
      <c r="I256" s="37"/>
      <c r="J256" s="22">
        <f t="shared" ref="J256:K258" si="57">J257</f>
        <v>0</v>
      </c>
      <c r="K256" s="30">
        <f t="shared" si="57"/>
        <v>0</v>
      </c>
      <c r="L256" s="59"/>
    </row>
    <row r="257" spans="1:12" s="9" customFormat="1" ht="16.5" hidden="1" customHeight="1">
      <c r="A257" s="36" t="s">
        <v>48</v>
      </c>
      <c r="B257" s="42" t="s">
        <v>15</v>
      </c>
      <c r="C257" s="43" t="s">
        <v>53</v>
      </c>
      <c r="D257" s="43" t="s">
        <v>234</v>
      </c>
      <c r="E257" s="42" t="s">
        <v>63</v>
      </c>
      <c r="F257" s="50">
        <f t="shared" si="56"/>
        <v>2</v>
      </c>
      <c r="G257" s="51">
        <f t="shared" si="56"/>
        <v>0</v>
      </c>
      <c r="H257" s="37">
        <f>F257+G257</f>
        <v>2</v>
      </c>
      <c r="I257" s="37"/>
      <c r="J257" s="21">
        <f t="shared" si="57"/>
        <v>0</v>
      </c>
      <c r="K257" s="24">
        <f t="shared" si="57"/>
        <v>0</v>
      </c>
      <c r="L257" s="59"/>
    </row>
    <row r="258" spans="1:12" s="9" customFormat="1" ht="19.5" hidden="1" customHeight="1">
      <c r="A258" s="36" t="s">
        <v>112</v>
      </c>
      <c r="B258" s="42" t="s">
        <v>15</v>
      </c>
      <c r="C258" s="43" t="s">
        <v>53</v>
      </c>
      <c r="D258" s="43" t="s">
        <v>234</v>
      </c>
      <c r="E258" s="42" t="s">
        <v>63</v>
      </c>
      <c r="F258" s="50">
        <f t="shared" si="56"/>
        <v>2</v>
      </c>
      <c r="G258" s="51">
        <f t="shared" si="56"/>
        <v>0</v>
      </c>
      <c r="H258" s="51">
        <f>H259</f>
        <v>0</v>
      </c>
      <c r="I258" s="51"/>
      <c r="J258" s="50">
        <f t="shared" si="57"/>
        <v>0</v>
      </c>
      <c r="K258" s="24">
        <f t="shared" si="57"/>
        <v>0</v>
      </c>
      <c r="L258" s="59"/>
    </row>
    <row r="259" spans="1:12" s="9" customFormat="1" ht="17.25" hidden="1" customHeight="1">
      <c r="A259" s="36" t="s">
        <v>113</v>
      </c>
      <c r="B259" s="42" t="s">
        <v>15</v>
      </c>
      <c r="C259" s="43" t="s">
        <v>53</v>
      </c>
      <c r="D259" s="43" t="s">
        <v>234</v>
      </c>
      <c r="E259" s="42" t="s">
        <v>114</v>
      </c>
      <c r="F259" s="50">
        <v>2</v>
      </c>
      <c r="G259" s="51"/>
      <c r="H259" s="37"/>
      <c r="I259" s="37"/>
      <c r="J259" s="21">
        <v>0</v>
      </c>
      <c r="K259" s="24">
        <v>0</v>
      </c>
      <c r="L259" s="59"/>
    </row>
    <row r="260" spans="1:12" s="2" customFormat="1" ht="26.25" customHeight="1">
      <c r="A260" s="66" t="s">
        <v>217</v>
      </c>
      <c r="B260" s="42" t="s">
        <v>15</v>
      </c>
      <c r="C260" s="43" t="s">
        <v>53</v>
      </c>
      <c r="D260" s="43" t="s">
        <v>234</v>
      </c>
      <c r="E260" s="43" t="s">
        <v>216</v>
      </c>
      <c r="F260" s="21">
        <v>214.4</v>
      </c>
      <c r="G260" s="37"/>
      <c r="H260" s="37"/>
      <c r="I260" s="37"/>
      <c r="J260" s="21">
        <v>33</v>
      </c>
      <c r="K260" s="21">
        <v>21.6</v>
      </c>
      <c r="L260" s="63">
        <f>K260/J260*100</f>
        <v>65.454545454545453</v>
      </c>
    </row>
    <row r="261" spans="1:12" s="3" customFormat="1" ht="29.25" hidden="1" customHeight="1">
      <c r="A261" s="36" t="s">
        <v>176</v>
      </c>
      <c r="B261" s="42" t="s">
        <v>15</v>
      </c>
      <c r="C261" s="43" t="s">
        <v>53</v>
      </c>
      <c r="D261" s="43" t="s">
        <v>191</v>
      </c>
      <c r="E261" s="44" t="s">
        <v>63</v>
      </c>
      <c r="F261" s="21">
        <f t="shared" ref="F261:K261" si="58">F262</f>
        <v>10</v>
      </c>
      <c r="G261" s="46">
        <f t="shared" si="58"/>
        <v>0</v>
      </c>
      <c r="H261" s="46">
        <f t="shared" si="58"/>
        <v>0</v>
      </c>
      <c r="I261" s="46">
        <f t="shared" si="58"/>
        <v>0</v>
      </c>
      <c r="J261" s="21">
        <f t="shared" si="58"/>
        <v>0</v>
      </c>
      <c r="K261" s="21">
        <f t="shared" si="58"/>
        <v>0</v>
      </c>
      <c r="L261" s="59"/>
    </row>
    <row r="262" spans="1:12" s="3" customFormat="1" ht="30" hidden="1" customHeight="1">
      <c r="A262" s="31" t="s">
        <v>109</v>
      </c>
      <c r="B262" s="38" t="s">
        <v>15</v>
      </c>
      <c r="C262" s="25" t="s">
        <v>53</v>
      </c>
      <c r="D262" s="25" t="s">
        <v>191</v>
      </c>
      <c r="E262" s="26" t="s">
        <v>192</v>
      </c>
      <c r="F262" s="23">
        <v>10</v>
      </c>
      <c r="G262" s="46"/>
      <c r="H262" s="37"/>
      <c r="I262" s="37"/>
      <c r="J262" s="23"/>
      <c r="K262" s="23"/>
      <c r="L262" s="59"/>
    </row>
    <row r="263" spans="1:12" ht="31.5" hidden="1">
      <c r="A263" s="27" t="s">
        <v>29</v>
      </c>
      <c r="B263" s="28" t="s">
        <v>16</v>
      </c>
      <c r="C263" s="28" t="s">
        <v>43</v>
      </c>
      <c r="D263" s="28" t="s">
        <v>103</v>
      </c>
      <c r="E263" s="28" t="s">
        <v>63</v>
      </c>
      <c r="F263" s="37">
        <f>F264+F268+F281+F288</f>
        <v>0</v>
      </c>
      <c r="G263" s="37">
        <f>G264+G268+G281+G288</f>
        <v>0</v>
      </c>
      <c r="H263" s="37">
        <f>H264+H268+H281+H288</f>
        <v>0</v>
      </c>
      <c r="I263" s="37"/>
      <c r="J263" s="37">
        <f>J264+J268+J281+J288</f>
        <v>0</v>
      </c>
      <c r="K263" s="22">
        <f t="shared" ref="K263:K293" si="59">F263+I263+J263</f>
        <v>0</v>
      </c>
      <c r="L263" s="59" t="e">
        <f t="shared" ref="L263:L294" si="60">K263/J263*100</f>
        <v>#DIV/0!</v>
      </c>
    </row>
    <row r="264" spans="1:12" s="9" customFormat="1" ht="30.75" hidden="1">
      <c r="A264" s="36" t="s">
        <v>44</v>
      </c>
      <c r="B264" s="42" t="s">
        <v>16</v>
      </c>
      <c r="C264" s="42" t="s">
        <v>11</v>
      </c>
      <c r="D264" s="42" t="s">
        <v>103</v>
      </c>
      <c r="E264" s="42" t="s">
        <v>63</v>
      </c>
      <c r="F264" s="46">
        <f t="shared" ref="F264:H265" si="61">F265</f>
        <v>0</v>
      </c>
      <c r="G264" s="46">
        <f t="shared" si="61"/>
        <v>0</v>
      </c>
      <c r="H264" s="46">
        <f t="shared" si="61"/>
        <v>0</v>
      </c>
      <c r="I264" s="46"/>
      <c r="J264" s="46">
        <f>J265</f>
        <v>0</v>
      </c>
      <c r="K264" s="22">
        <f t="shared" si="59"/>
        <v>0</v>
      </c>
      <c r="L264" s="59" t="e">
        <f t="shared" si="60"/>
        <v>#DIV/0!</v>
      </c>
    </row>
    <row r="265" spans="1:12" s="9" customFormat="1" ht="30.75" hidden="1">
      <c r="A265" s="36" t="s">
        <v>80</v>
      </c>
      <c r="B265" s="42" t="s">
        <v>16</v>
      </c>
      <c r="C265" s="42" t="s">
        <v>11</v>
      </c>
      <c r="D265" s="42" t="s">
        <v>45</v>
      </c>
      <c r="E265" s="42" t="s">
        <v>63</v>
      </c>
      <c r="F265" s="46">
        <f t="shared" si="61"/>
        <v>0</v>
      </c>
      <c r="G265" s="46">
        <f t="shared" si="61"/>
        <v>0</v>
      </c>
      <c r="H265" s="46">
        <f t="shared" si="61"/>
        <v>0</v>
      </c>
      <c r="I265" s="46"/>
      <c r="J265" s="46">
        <f>J266</f>
        <v>0</v>
      </c>
      <c r="K265" s="22">
        <f t="shared" si="59"/>
        <v>0</v>
      </c>
      <c r="L265" s="59" t="e">
        <f t="shared" si="60"/>
        <v>#DIV/0!</v>
      </c>
    </row>
    <row r="266" spans="1:12" s="6" customFormat="1" ht="30.75" hidden="1">
      <c r="A266" s="31" t="s">
        <v>17</v>
      </c>
      <c r="B266" s="38" t="s">
        <v>16</v>
      </c>
      <c r="C266" s="38" t="s">
        <v>11</v>
      </c>
      <c r="D266" s="38" t="s">
        <v>131</v>
      </c>
      <c r="E266" s="38" t="s">
        <v>63</v>
      </c>
      <c r="F266" s="41">
        <f>F267</f>
        <v>0</v>
      </c>
      <c r="G266" s="41"/>
      <c r="H266" s="37">
        <f>F266+G266</f>
        <v>0</v>
      </c>
      <c r="I266" s="37"/>
      <c r="J266" s="37"/>
      <c r="K266" s="22">
        <f t="shared" si="59"/>
        <v>0</v>
      </c>
      <c r="L266" s="59" t="e">
        <f t="shared" si="60"/>
        <v>#DIV/0!</v>
      </c>
    </row>
    <row r="267" spans="1:12" s="6" customFormat="1" ht="30.75" hidden="1">
      <c r="A267" s="31" t="s">
        <v>132</v>
      </c>
      <c r="B267" s="38" t="s">
        <v>16</v>
      </c>
      <c r="C267" s="38" t="s">
        <v>11</v>
      </c>
      <c r="D267" s="38" t="s">
        <v>131</v>
      </c>
      <c r="E267" s="38" t="s">
        <v>133</v>
      </c>
      <c r="F267" s="41"/>
      <c r="G267" s="41"/>
      <c r="H267" s="37"/>
      <c r="I267" s="37"/>
      <c r="J267" s="37"/>
      <c r="K267" s="22">
        <f t="shared" si="59"/>
        <v>0</v>
      </c>
      <c r="L267" s="59" t="e">
        <f t="shared" si="60"/>
        <v>#DIV/0!</v>
      </c>
    </row>
    <row r="268" spans="1:12" ht="30.75" hidden="1">
      <c r="A268" s="36" t="s">
        <v>30</v>
      </c>
      <c r="B268" s="42" t="s">
        <v>16</v>
      </c>
      <c r="C268" s="42" t="s">
        <v>19</v>
      </c>
      <c r="D268" s="42" t="s">
        <v>103</v>
      </c>
      <c r="E268" s="42" t="s">
        <v>63</v>
      </c>
      <c r="F268" s="46">
        <f>F269+F272+F278+F276</f>
        <v>0</v>
      </c>
      <c r="G268" s="46">
        <f>G269+G272+G278+G276</f>
        <v>0</v>
      </c>
      <c r="H268" s="46">
        <f>H269+H272+H278+H276</f>
        <v>0</v>
      </c>
      <c r="I268" s="46">
        <f>I269+I272+I278+I276</f>
        <v>0</v>
      </c>
      <c r="J268" s="46">
        <f>J269+J272+J278+J276</f>
        <v>0</v>
      </c>
      <c r="K268" s="22">
        <f t="shared" si="59"/>
        <v>0</v>
      </c>
      <c r="L268" s="59" t="e">
        <f t="shared" si="60"/>
        <v>#DIV/0!</v>
      </c>
    </row>
    <row r="269" spans="1:12" ht="30.75" hidden="1">
      <c r="A269" s="36" t="s">
        <v>31</v>
      </c>
      <c r="B269" s="42" t="s">
        <v>16</v>
      </c>
      <c r="C269" s="42" t="s">
        <v>19</v>
      </c>
      <c r="D269" s="42" t="s">
        <v>134</v>
      </c>
      <c r="E269" s="42" t="s">
        <v>63</v>
      </c>
      <c r="F269" s="46">
        <f>F270</f>
        <v>0</v>
      </c>
      <c r="G269" s="46">
        <f>G270</f>
        <v>0</v>
      </c>
      <c r="H269" s="46">
        <f>H270</f>
        <v>0</v>
      </c>
      <c r="I269" s="46"/>
      <c r="J269" s="46">
        <f>J270</f>
        <v>0</v>
      </c>
      <c r="K269" s="22">
        <f t="shared" si="59"/>
        <v>0</v>
      </c>
      <c r="L269" s="59" t="e">
        <f t="shared" si="60"/>
        <v>#DIV/0!</v>
      </c>
    </row>
    <row r="270" spans="1:12" ht="30.75" hidden="1">
      <c r="A270" s="31" t="s">
        <v>17</v>
      </c>
      <c r="B270" s="38" t="s">
        <v>16</v>
      </c>
      <c r="C270" s="38" t="s">
        <v>19</v>
      </c>
      <c r="D270" s="38" t="s">
        <v>135</v>
      </c>
      <c r="E270" s="38" t="s">
        <v>63</v>
      </c>
      <c r="F270" s="46">
        <f>F271</f>
        <v>0</v>
      </c>
      <c r="G270" s="46"/>
      <c r="H270" s="37">
        <f>F270+G270</f>
        <v>0</v>
      </c>
      <c r="I270" s="37"/>
      <c r="J270" s="37"/>
      <c r="K270" s="22">
        <f t="shared" si="59"/>
        <v>0</v>
      </c>
      <c r="L270" s="59" t="e">
        <f t="shared" si="60"/>
        <v>#DIV/0!</v>
      </c>
    </row>
    <row r="271" spans="1:12" ht="30.75" hidden="1">
      <c r="A271" s="31" t="s">
        <v>132</v>
      </c>
      <c r="B271" s="38" t="s">
        <v>16</v>
      </c>
      <c r="C271" s="38" t="s">
        <v>19</v>
      </c>
      <c r="D271" s="38" t="s">
        <v>135</v>
      </c>
      <c r="E271" s="38" t="s">
        <v>133</v>
      </c>
      <c r="F271" s="46"/>
      <c r="G271" s="46"/>
      <c r="H271" s="37"/>
      <c r="I271" s="37"/>
      <c r="J271" s="37"/>
      <c r="K271" s="22">
        <f t="shared" si="59"/>
        <v>0</v>
      </c>
      <c r="L271" s="59" t="e">
        <f t="shared" si="60"/>
        <v>#DIV/0!</v>
      </c>
    </row>
    <row r="272" spans="1:12" ht="30.75" hidden="1">
      <c r="A272" s="36" t="s">
        <v>32</v>
      </c>
      <c r="B272" s="42" t="s">
        <v>16</v>
      </c>
      <c r="C272" s="42" t="s">
        <v>19</v>
      </c>
      <c r="D272" s="42">
        <v>4230000</v>
      </c>
      <c r="E272" s="42" t="s">
        <v>63</v>
      </c>
      <c r="F272" s="46">
        <f t="shared" ref="F272:H273" si="62">F273</f>
        <v>0</v>
      </c>
      <c r="G272" s="46">
        <f t="shared" si="62"/>
        <v>0</v>
      </c>
      <c r="H272" s="46">
        <f t="shared" si="62"/>
        <v>0</v>
      </c>
      <c r="I272" s="46"/>
      <c r="J272" s="46">
        <f>J273</f>
        <v>0</v>
      </c>
      <c r="K272" s="22">
        <f t="shared" si="59"/>
        <v>0</v>
      </c>
      <c r="L272" s="59" t="e">
        <f t="shared" si="60"/>
        <v>#DIV/0!</v>
      </c>
    </row>
    <row r="273" spans="1:12" ht="30.75" hidden="1">
      <c r="A273" s="31" t="s">
        <v>17</v>
      </c>
      <c r="B273" s="38" t="s">
        <v>16</v>
      </c>
      <c r="C273" s="38" t="s">
        <v>19</v>
      </c>
      <c r="D273" s="38" t="s">
        <v>136</v>
      </c>
      <c r="E273" s="38" t="s">
        <v>63</v>
      </c>
      <c r="F273" s="46">
        <f t="shared" si="62"/>
        <v>0</v>
      </c>
      <c r="G273" s="46">
        <f t="shared" si="62"/>
        <v>0</v>
      </c>
      <c r="H273" s="46">
        <f t="shared" si="62"/>
        <v>0</v>
      </c>
      <c r="I273" s="46">
        <f>I274</f>
        <v>0</v>
      </c>
      <c r="J273" s="46">
        <f>J274</f>
        <v>0</v>
      </c>
      <c r="K273" s="22">
        <f t="shared" si="59"/>
        <v>0</v>
      </c>
      <c r="L273" s="59" t="e">
        <f t="shared" si="60"/>
        <v>#DIV/0!</v>
      </c>
    </row>
    <row r="274" spans="1:12" ht="13.5" hidden="1" customHeight="1">
      <c r="A274" s="31" t="s">
        <v>132</v>
      </c>
      <c r="B274" s="38" t="s">
        <v>16</v>
      </c>
      <c r="C274" s="38" t="s">
        <v>19</v>
      </c>
      <c r="D274" s="38" t="s">
        <v>136</v>
      </c>
      <c r="E274" s="38" t="s">
        <v>133</v>
      </c>
      <c r="F274" s="46"/>
      <c r="G274" s="46"/>
      <c r="H274" s="37">
        <f>F274+G274</f>
        <v>0</v>
      </c>
      <c r="I274" s="37"/>
      <c r="J274" s="37"/>
      <c r="K274" s="22">
        <f t="shared" si="59"/>
        <v>0</v>
      </c>
      <c r="L274" s="59" t="e">
        <f t="shared" si="60"/>
        <v>#DIV/0!</v>
      </c>
    </row>
    <row r="275" spans="1:12" ht="15.75" hidden="1">
      <c r="A275" s="31"/>
      <c r="B275" s="38"/>
      <c r="C275" s="38"/>
      <c r="D275" s="38"/>
      <c r="E275" s="38"/>
      <c r="F275" s="46"/>
      <c r="G275" s="46"/>
      <c r="H275" s="37"/>
      <c r="I275" s="37"/>
      <c r="J275" s="37"/>
      <c r="K275" s="22">
        <f t="shared" si="59"/>
        <v>0</v>
      </c>
      <c r="L275" s="59" t="e">
        <f t="shared" si="60"/>
        <v>#DIV/0!</v>
      </c>
    </row>
    <row r="276" spans="1:12" ht="15.75" hidden="1">
      <c r="A276" s="31"/>
      <c r="B276" s="38"/>
      <c r="C276" s="38"/>
      <c r="D276" s="38"/>
      <c r="E276" s="38"/>
      <c r="F276" s="46"/>
      <c r="G276" s="46"/>
      <c r="H276" s="46"/>
      <c r="I276" s="46"/>
      <c r="J276" s="46"/>
      <c r="K276" s="22">
        <f t="shared" si="59"/>
        <v>0</v>
      </c>
      <c r="L276" s="59" t="e">
        <f t="shared" si="60"/>
        <v>#DIV/0!</v>
      </c>
    </row>
    <row r="277" spans="1:12" ht="15.75" hidden="1">
      <c r="A277" s="31"/>
      <c r="B277" s="38"/>
      <c r="C277" s="38"/>
      <c r="D277" s="38"/>
      <c r="E277" s="38"/>
      <c r="F277" s="46"/>
      <c r="G277" s="46"/>
      <c r="H277" s="37"/>
      <c r="I277" s="37"/>
      <c r="J277" s="37"/>
      <c r="K277" s="22">
        <f t="shared" si="59"/>
        <v>0</v>
      </c>
      <c r="L277" s="59" t="e">
        <f t="shared" si="60"/>
        <v>#DIV/0!</v>
      </c>
    </row>
    <row r="278" spans="1:12" s="9" customFormat="1" ht="21" hidden="1" customHeight="1">
      <c r="A278" s="36" t="s">
        <v>96</v>
      </c>
      <c r="B278" s="42" t="s">
        <v>16</v>
      </c>
      <c r="C278" s="42" t="s">
        <v>19</v>
      </c>
      <c r="D278" s="42" t="s">
        <v>137</v>
      </c>
      <c r="E278" s="42" t="s">
        <v>63</v>
      </c>
      <c r="F278" s="46">
        <f>F279</f>
        <v>0</v>
      </c>
      <c r="G278" s="46"/>
      <c r="H278" s="37"/>
      <c r="I278" s="37"/>
      <c r="J278" s="37"/>
      <c r="K278" s="22">
        <f t="shared" si="59"/>
        <v>0</v>
      </c>
      <c r="L278" s="59" t="e">
        <f t="shared" si="60"/>
        <v>#DIV/0!</v>
      </c>
    </row>
    <row r="279" spans="1:12" ht="30.75" hidden="1">
      <c r="A279" s="31" t="s">
        <v>100</v>
      </c>
      <c r="B279" s="38" t="s">
        <v>16</v>
      </c>
      <c r="C279" s="38" t="s">
        <v>19</v>
      </c>
      <c r="D279" s="38" t="s">
        <v>138</v>
      </c>
      <c r="E279" s="38" t="s">
        <v>63</v>
      </c>
      <c r="F279" s="46">
        <f>F280</f>
        <v>0</v>
      </c>
      <c r="G279" s="46"/>
      <c r="H279" s="37"/>
      <c r="I279" s="37"/>
      <c r="J279" s="37"/>
      <c r="K279" s="22">
        <f t="shared" si="59"/>
        <v>0</v>
      </c>
      <c r="L279" s="59" t="e">
        <f t="shared" si="60"/>
        <v>#DIV/0!</v>
      </c>
    </row>
    <row r="280" spans="1:12" ht="30.75" hidden="1">
      <c r="A280" s="31" t="s">
        <v>132</v>
      </c>
      <c r="B280" s="38" t="s">
        <v>16</v>
      </c>
      <c r="C280" s="38" t="s">
        <v>19</v>
      </c>
      <c r="D280" s="38" t="s">
        <v>138</v>
      </c>
      <c r="E280" s="38" t="s">
        <v>133</v>
      </c>
      <c r="F280" s="46"/>
      <c r="G280" s="46"/>
      <c r="H280" s="37"/>
      <c r="I280" s="37"/>
      <c r="J280" s="37"/>
      <c r="K280" s="22">
        <f t="shared" si="59"/>
        <v>0</v>
      </c>
      <c r="L280" s="59" t="e">
        <f t="shared" si="60"/>
        <v>#DIV/0!</v>
      </c>
    </row>
    <row r="281" spans="1:12" ht="14.25" hidden="1" customHeight="1">
      <c r="A281" s="36" t="s">
        <v>33</v>
      </c>
      <c r="B281" s="42" t="s">
        <v>16</v>
      </c>
      <c r="C281" s="42" t="s">
        <v>16</v>
      </c>
      <c r="D281" s="42" t="s">
        <v>103</v>
      </c>
      <c r="E281" s="42" t="s">
        <v>63</v>
      </c>
      <c r="F281" s="46">
        <f>F282+F285</f>
        <v>0</v>
      </c>
      <c r="G281" s="46">
        <f>G282+G285</f>
        <v>0</v>
      </c>
      <c r="H281" s="37">
        <f>F281+G281</f>
        <v>0</v>
      </c>
      <c r="I281" s="37"/>
      <c r="J281" s="37"/>
      <c r="K281" s="22">
        <f t="shared" si="59"/>
        <v>0</v>
      </c>
      <c r="L281" s="59" t="e">
        <f t="shared" si="60"/>
        <v>#DIV/0!</v>
      </c>
    </row>
    <row r="282" spans="1:12" ht="26.25" hidden="1" customHeight="1">
      <c r="A282" s="36" t="s">
        <v>46</v>
      </c>
      <c r="B282" s="42" t="s">
        <v>16</v>
      </c>
      <c r="C282" s="42" t="s">
        <v>16</v>
      </c>
      <c r="D282" s="42" t="s">
        <v>139</v>
      </c>
      <c r="E282" s="42" t="s">
        <v>63</v>
      </c>
      <c r="F282" s="46">
        <f>F283</f>
        <v>0</v>
      </c>
      <c r="G282" s="46">
        <f>G283</f>
        <v>0</v>
      </c>
      <c r="H282" s="37">
        <f>F282+G282</f>
        <v>0</v>
      </c>
      <c r="I282" s="37"/>
      <c r="J282" s="37"/>
      <c r="K282" s="22">
        <f t="shared" si="59"/>
        <v>0</v>
      </c>
      <c r="L282" s="59" t="e">
        <f t="shared" si="60"/>
        <v>#DIV/0!</v>
      </c>
    </row>
    <row r="283" spans="1:12" s="9" customFormat="1" ht="18.600000000000001" hidden="1" customHeight="1">
      <c r="A283" s="36" t="s">
        <v>170</v>
      </c>
      <c r="B283" s="42" t="s">
        <v>16</v>
      </c>
      <c r="C283" s="42" t="s">
        <v>16</v>
      </c>
      <c r="D283" s="42" t="s">
        <v>140</v>
      </c>
      <c r="E283" s="42" t="s">
        <v>63</v>
      </c>
      <c r="F283" s="46">
        <f>F284</f>
        <v>0</v>
      </c>
      <c r="G283" s="46"/>
      <c r="H283" s="37">
        <f>F283+G283</f>
        <v>0</v>
      </c>
      <c r="I283" s="37"/>
      <c r="J283" s="37"/>
      <c r="K283" s="22">
        <f t="shared" si="59"/>
        <v>0</v>
      </c>
      <c r="L283" s="59" t="e">
        <f t="shared" si="60"/>
        <v>#DIV/0!</v>
      </c>
    </row>
    <row r="284" spans="1:12" s="6" customFormat="1" ht="23.25" hidden="1" customHeight="1">
      <c r="A284" s="31" t="s">
        <v>109</v>
      </c>
      <c r="B284" s="38" t="s">
        <v>16</v>
      </c>
      <c r="C284" s="38" t="s">
        <v>16</v>
      </c>
      <c r="D284" s="38" t="s">
        <v>140</v>
      </c>
      <c r="E284" s="38" t="s">
        <v>110</v>
      </c>
      <c r="F284" s="41"/>
      <c r="G284" s="41"/>
      <c r="H284" s="35"/>
      <c r="I284" s="35"/>
      <c r="J284" s="35"/>
      <c r="K284" s="22">
        <f t="shared" si="59"/>
        <v>0</v>
      </c>
      <c r="L284" s="59" t="e">
        <f t="shared" si="60"/>
        <v>#DIV/0!</v>
      </c>
    </row>
    <row r="285" spans="1:12" ht="30.75" hidden="1">
      <c r="A285" s="36" t="s">
        <v>141</v>
      </c>
      <c r="B285" s="42" t="s">
        <v>16</v>
      </c>
      <c r="C285" s="42" t="s">
        <v>16</v>
      </c>
      <c r="D285" s="42" t="s">
        <v>142</v>
      </c>
      <c r="E285" s="42" t="s">
        <v>63</v>
      </c>
      <c r="F285" s="46">
        <f>F286</f>
        <v>0</v>
      </c>
      <c r="G285" s="46"/>
      <c r="H285" s="37">
        <f>F285+G285</f>
        <v>0</v>
      </c>
      <c r="I285" s="37"/>
      <c r="J285" s="37"/>
      <c r="K285" s="22">
        <f t="shared" si="59"/>
        <v>0</v>
      </c>
      <c r="L285" s="59" t="e">
        <f t="shared" si="60"/>
        <v>#DIV/0!</v>
      </c>
    </row>
    <row r="286" spans="1:12" ht="30.75" hidden="1">
      <c r="A286" s="31" t="s">
        <v>143</v>
      </c>
      <c r="B286" s="38" t="s">
        <v>16</v>
      </c>
      <c r="C286" s="38" t="s">
        <v>16</v>
      </c>
      <c r="D286" s="38" t="s">
        <v>144</v>
      </c>
      <c r="E286" s="38" t="s">
        <v>63</v>
      </c>
      <c r="F286" s="46">
        <f>F287</f>
        <v>0</v>
      </c>
      <c r="G286" s="46"/>
      <c r="H286" s="37">
        <f>F286+G286</f>
        <v>0</v>
      </c>
      <c r="I286" s="37"/>
      <c r="J286" s="37"/>
      <c r="K286" s="22">
        <f t="shared" si="59"/>
        <v>0</v>
      </c>
      <c r="L286" s="59" t="e">
        <f t="shared" si="60"/>
        <v>#DIV/0!</v>
      </c>
    </row>
    <row r="287" spans="1:12" ht="30.75" hidden="1">
      <c r="A287" s="31" t="s">
        <v>109</v>
      </c>
      <c r="B287" s="38" t="s">
        <v>16</v>
      </c>
      <c r="C287" s="38" t="s">
        <v>16</v>
      </c>
      <c r="D287" s="38" t="s">
        <v>144</v>
      </c>
      <c r="E287" s="38" t="s">
        <v>110</v>
      </c>
      <c r="F287" s="46"/>
      <c r="G287" s="46"/>
      <c r="H287" s="37"/>
      <c r="I287" s="37"/>
      <c r="J287" s="37"/>
      <c r="K287" s="22">
        <f t="shared" si="59"/>
        <v>0</v>
      </c>
      <c r="L287" s="59" t="e">
        <f t="shared" si="60"/>
        <v>#DIV/0!</v>
      </c>
    </row>
    <row r="288" spans="1:12" s="7" customFormat="1" ht="30.75" hidden="1">
      <c r="A288" s="36" t="s">
        <v>81</v>
      </c>
      <c r="B288" s="42" t="s">
        <v>16</v>
      </c>
      <c r="C288" s="42" t="s">
        <v>20</v>
      </c>
      <c r="D288" s="42" t="s">
        <v>103</v>
      </c>
      <c r="E288" s="42" t="s">
        <v>147</v>
      </c>
      <c r="F288" s="46">
        <f>F291+F289</f>
        <v>0</v>
      </c>
      <c r="G288" s="46">
        <f>G291+G289</f>
        <v>0</v>
      </c>
      <c r="H288" s="46">
        <f>H291+H289</f>
        <v>0</v>
      </c>
      <c r="I288" s="46"/>
      <c r="J288" s="46">
        <f>J291+J289</f>
        <v>0</v>
      </c>
      <c r="K288" s="22">
        <f t="shared" si="59"/>
        <v>0</v>
      </c>
      <c r="L288" s="59" t="e">
        <f t="shared" si="60"/>
        <v>#DIV/0!</v>
      </c>
    </row>
    <row r="289" spans="1:12" s="7" customFormat="1" ht="30.75" hidden="1">
      <c r="A289" s="36" t="s">
        <v>145</v>
      </c>
      <c r="B289" s="42" t="s">
        <v>16</v>
      </c>
      <c r="C289" s="42" t="s">
        <v>20</v>
      </c>
      <c r="D289" s="42" t="s">
        <v>146</v>
      </c>
      <c r="E289" s="42" t="s">
        <v>63</v>
      </c>
      <c r="F289" s="46">
        <f>F290</f>
        <v>0</v>
      </c>
      <c r="G289" s="46">
        <f>G290</f>
        <v>0</v>
      </c>
      <c r="H289" s="46">
        <f>H290</f>
        <v>0</v>
      </c>
      <c r="I289" s="46"/>
      <c r="J289" s="46">
        <f>J290</f>
        <v>0</v>
      </c>
      <c r="K289" s="22">
        <f t="shared" si="59"/>
        <v>0</v>
      </c>
      <c r="L289" s="59" t="e">
        <f t="shared" si="60"/>
        <v>#DIV/0!</v>
      </c>
    </row>
    <row r="290" spans="1:12" s="7" customFormat="1" ht="30.75" hidden="1">
      <c r="A290" s="36" t="s">
        <v>17</v>
      </c>
      <c r="B290" s="42" t="s">
        <v>16</v>
      </c>
      <c r="C290" s="42" t="s">
        <v>20</v>
      </c>
      <c r="D290" s="42" t="s">
        <v>148</v>
      </c>
      <c r="E290" s="42" t="s">
        <v>63</v>
      </c>
      <c r="F290" s="46">
        <f>F293</f>
        <v>0</v>
      </c>
      <c r="G290" s="46"/>
      <c r="H290" s="37">
        <f>F290+G290</f>
        <v>0</v>
      </c>
      <c r="I290" s="37"/>
      <c r="J290" s="37"/>
      <c r="K290" s="22">
        <f t="shared" si="59"/>
        <v>0</v>
      </c>
      <c r="L290" s="59" t="e">
        <f t="shared" si="60"/>
        <v>#DIV/0!</v>
      </c>
    </row>
    <row r="291" spans="1:12" ht="90.75" hidden="1">
      <c r="A291" s="36" t="s">
        <v>68</v>
      </c>
      <c r="B291" s="38" t="s">
        <v>16</v>
      </c>
      <c r="C291" s="38" t="s">
        <v>20</v>
      </c>
      <c r="D291" s="38" t="s">
        <v>47</v>
      </c>
      <c r="E291" s="38"/>
      <c r="F291" s="46">
        <f>F292</f>
        <v>0</v>
      </c>
      <c r="G291" s="46">
        <f>G292</f>
        <v>0</v>
      </c>
      <c r="H291" s="37">
        <f>F291+G291</f>
        <v>0</v>
      </c>
      <c r="I291" s="37"/>
      <c r="J291" s="37"/>
      <c r="K291" s="22">
        <f t="shared" si="59"/>
        <v>0</v>
      </c>
      <c r="L291" s="59" t="e">
        <f t="shared" si="60"/>
        <v>#DIV/0!</v>
      </c>
    </row>
    <row r="292" spans="1:12" ht="30.75" hidden="1">
      <c r="A292" s="31" t="s">
        <v>17</v>
      </c>
      <c r="B292" s="38" t="s">
        <v>16</v>
      </c>
      <c r="C292" s="38" t="s">
        <v>20</v>
      </c>
      <c r="D292" s="38" t="s">
        <v>47</v>
      </c>
      <c r="E292" s="38" t="s">
        <v>18</v>
      </c>
      <c r="F292" s="46"/>
      <c r="G292" s="46"/>
      <c r="H292" s="37">
        <f>F292+G292</f>
        <v>0</v>
      </c>
      <c r="I292" s="37"/>
      <c r="J292" s="37"/>
      <c r="K292" s="22">
        <f t="shared" si="59"/>
        <v>0</v>
      </c>
      <c r="L292" s="59" t="e">
        <f t="shared" si="60"/>
        <v>#DIV/0!</v>
      </c>
    </row>
    <row r="293" spans="1:12" ht="30.75" hidden="1">
      <c r="A293" s="31" t="s">
        <v>132</v>
      </c>
      <c r="B293" s="38" t="s">
        <v>16</v>
      </c>
      <c r="C293" s="38" t="s">
        <v>20</v>
      </c>
      <c r="D293" s="38" t="s">
        <v>148</v>
      </c>
      <c r="E293" s="38" t="s">
        <v>133</v>
      </c>
      <c r="F293" s="46"/>
      <c r="G293" s="46"/>
      <c r="H293" s="37"/>
      <c r="I293" s="37"/>
      <c r="J293" s="37"/>
      <c r="K293" s="22">
        <f t="shared" si="59"/>
        <v>0</v>
      </c>
      <c r="L293" s="59" t="e">
        <f t="shared" si="60"/>
        <v>#DIV/0!</v>
      </c>
    </row>
    <row r="294" spans="1:12" s="3" customFormat="1" ht="26.25" customHeight="1">
      <c r="A294" s="65" t="s">
        <v>176</v>
      </c>
      <c r="B294" s="42" t="s">
        <v>15</v>
      </c>
      <c r="C294" s="43" t="s">
        <v>53</v>
      </c>
      <c r="D294" s="43" t="s">
        <v>235</v>
      </c>
      <c r="E294" s="44" t="s">
        <v>63</v>
      </c>
      <c r="F294" s="21" t="e">
        <f>#REF!</f>
        <v>#REF!</v>
      </c>
      <c r="G294" s="46" t="e">
        <f>#REF!</f>
        <v>#REF!</v>
      </c>
      <c r="H294" s="46" t="e">
        <f>#REF!</f>
        <v>#REF!</v>
      </c>
      <c r="I294" s="46" t="e">
        <f>#REF!</f>
        <v>#REF!</v>
      </c>
      <c r="J294" s="21">
        <f>J295</f>
        <v>27</v>
      </c>
      <c r="K294" s="21">
        <f>K295</f>
        <v>19.2</v>
      </c>
      <c r="L294" s="63">
        <f t="shared" si="60"/>
        <v>71.111111111111114</v>
      </c>
    </row>
    <row r="295" spans="1:12" s="2" customFormat="1" ht="30" customHeight="1">
      <c r="A295" s="66" t="s">
        <v>211</v>
      </c>
      <c r="B295" s="42" t="s">
        <v>15</v>
      </c>
      <c r="C295" s="43" t="s">
        <v>53</v>
      </c>
      <c r="D295" s="43" t="s">
        <v>235</v>
      </c>
      <c r="E295" s="43" t="s">
        <v>212</v>
      </c>
      <c r="F295" s="21">
        <v>214.4</v>
      </c>
      <c r="G295" s="37"/>
      <c r="H295" s="37"/>
      <c r="I295" s="37"/>
      <c r="J295" s="21">
        <f>J296</f>
        <v>27</v>
      </c>
      <c r="K295" s="21">
        <f>K296</f>
        <v>19.2</v>
      </c>
      <c r="L295" s="63">
        <f t="shared" ref="L295:L304" si="63">K295/J295*100</f>
        <v>71.111111111111114</v>
      </c>
    </row>
    <row r="296" spans="1:12" s="2" customFormat="1" ht="26.25" customHeight="1">
      <c r="A296" s="66" t="s">
        <v>213</v>
      </c>
      <c r="B296" s="42" t="s">
        <v>15</v>
      </c>
      <c r="C296" s="43" t="s">
        <v>53</v>
      </c>
      <c r="D296" s="43" t="s">
        <v>235</v>
      </c>
      <c r="E296" s="43" t="s">
        <v>214</v>
      </c>
      <c r="F296" s="21">
        <v>214.4</v>
      </c>
      <c r="G296" s="37"/>
      <c r="H296" s="37"/>
      <c r="I296" s="37"/>
      <c r="J296" s="21">
        <f>SUM(J309:J309)</f>
        <v>27</v>
      </c>
      <c r="K296" s="21">
        <f>SUM(K309:K309)</f>
        <v>19.2</v>
      </c>
      <c r="L296" s="63">
        <f t="shared" si="63"/>
        <v>71.111111111111114</v>
      </c>
    </row>
    <row r="297" spans="1:12" ht="15.75" hidden="1">
      <c r="A297" s="27" t="s">
        <v>85</v>
      </c>
      <c r="B297" s="42" t="s">
        <v>15</v>
      </c>
      <c r="C297" s="43" t="s">
        <v>53</v>
      </c>
      <c r="D297" s="43" t="s">
        <v>235</v>
      </c>
      <c r="E297" s="38"/>
      <c r="F297" s="51">
        <f>F298</f>
        <v>0</v>
      </c>
      <c r="G297" s="51">
        <f>G298</f>
        <v>0</v>
      </c>
      <c r="H297" s="37">
        <f>F297+G297</f>
        <v>0</v>
      </c>
      <c r="I297" s="37"/>
      <c r="J297" s="37"/>
      <c r="K297" s="37">
        <f t="shared" ref="K297:K304" si="64">F297+I297+J297</f>
        <v>0</v>
      </c>
      <c r="L297" s="59" t="e">
        <f t="shared" si="63"/>
        <v>#DIV/0!</v>
      </c>
    </row>
    <row r="298" spans="1:12" ht="15.75" hidden="1">
      <c r="A298" s="36" t="s">
        <v>86</v>
      </c>
      <c r="B298" s="42" t="s">
        <v>15</v>
      </c>
      <c r="C298" s="43" t="s">
        <v>53</v>
      </c>
      <c r="D298" s="43" t="s">
        <v>235</v>
      </c>
      <c r="E298" s="38"/>
      <c r="F298" s="51">
        <f>F299</f>
        <v>0</v>
      </c>
      <c r="G298" s="51">
        <f>G299</f>
        <v>0</v>
      </c>
      <c r="H298" s="37">
        <f>F298+G298</f>
        <v>0</v>
      </c>
      <c r="I298" s="37"/>
      <c r="J298" s="37"/>
      <c r="K298" s="37">
        <f t="shared" si="64"/>
        <v>0</v>
      </c>
      <c r="L298" s="59" t="e">
        <f t="shared" si="63"/>
        <v>#DIV/0!</v>
      </c>
    </row>
    <row r="299" spans="1:12" ht="37.5" hidden="1" customHeight="1">
      <c r="A299" s="31" t="s">
        <v>87</v>
      </c>
      <c r="B299" s="42" t="s">
        <v>15</v>
      </c>
      <c r="C299" s="43" t="s">
        <v>53</v>
      </c>
      <c r="D299" s="43" t="s">
        <v>235</v>
      </c>
      <c r="E299" s="38" t="s">
        <v>88</v>
      </c>
      <c r="F299" s="51"/>
      <c r="G299" s="51"/>
      <c r="H299" s="37">
        <f>F299+G299</f>
        <v>0</v>
      </c>
      <c r="I299" s="37"/>
      <c r="J299" s="37"/>
      <c r="K299" s="37">
        <f t="shared" si="64"/>
        <v>0</v>
      </c>
      <c r="L299" s="59" t="e">
        <f t="shared" si="63"/>
        <v>#DIV/0!</v>
      </c>
    </row>
    <row r="300" spans="1:12" ht="45.75" hidden="1" customHeight="1">
      <c r="A300" s="36"/>
      <c r="B300" s="42" t="s">
        <v>15</v>
      </c>
      <c r="C300" s="43" t="s">
        <v>53</v>
      </c>
      <c r="D300" s="43" t="s">
        <v>235</v>
      </c>
      <c r="E300" s="38" t="s">
        <v>63</v>
      </c>
      <c r="F300" s="51" t="e">
        <f>F301</f>
        <v>#REF!</v>
      </c>
      <c r="G300" s="51" t="e">
        <f>G301</f>
        <v>#REF!</v>
      </c>
      <c r="H300" s="51" t="e">
        <f>H301</f>
        <v>#REF!</v>
      </c>
      <c r="I300" s="51">
        <f>I301</f>
        <v>0</v>
      </c>
      <c r="J300" s="51" t="e">
        <f>J301</f>
        <v>#REF!</v>
      </c>
      <c r="K300" s="37" t="e">
        <f t="shared" si="64"/>
        <v>#REF!</v>
      </c>
      <c r="L300" s="59" t="e">
        <f t="shared" si="63"/>
        <v>#REF!</v>
      </c>
    </row>
    <row r="301" spans="1:12" ht="60.75" hidden="1">
      <c r="A301" s="36" t="s">
        <v>104</v>
      </c>
      <c r="B301" s="42" t="s">
        <v>15</v>
      </c>
      <c r="C301" s="43" t="s">
        <v>53</v>
      </c>
      <c r="D301" s="43" t="s">
        <v>235</v>
      </c>
      <c r="E301" s="38" t="s">
        <v>63</v>
      </c>
      <c r="F301" s="51" t="e">
        <f>#REF!</f>
        <v>#REF!</v>
      </c>
      <c r="G301" s="51" t="e">
        <f>#REF!</f>
        <v>#REF!</v>
      </c>
      <c r="H301" s="51" t="e">
        <f>#REF!</f>
        <v>#REF!</v>
      </c>
      <c r="I301" s="51"/>
      <c r="J301" s="51" t="e">
        <f>#REF!</f>
        <v>#REF!</v>
      </c>
      <c r="K301" s="37" t="e">
        <f t="shared" si="64"/>
        <v>#REF!</v>
      </c>
      <c r="L301" s="59" t="e">
        <f t="shared" si="63"/>
        <v>#REF!</v>
      </c>
    </row>
    <row r="302" spans="1:12" s="7" customFormat="1" ht="27" hidden="1" customHeight="1">
      <c r="A302" s="36" t="s">
        <v>74</v>
      </c>
      <c r="B302" s="42" t="s">
        <v>15</v>
      </c>
      <c r="C302" s="43" t="s">
        <v>53</v>
      </c>
      <c r="D302" s="43" t="s">
        <v>235</v>
      </c>
      <c r="E302" s="38"/>
      <c r="F302" s="51">
        <f>F303</f>
        <v>0</v>
      </c>
      <c r="G302" s="51">
        <f>G303</f>
        <v>0</v>
      </c>
      <c r="H302" s="37">
        <f>F302+G302</f>
        <v>0</v>
      </c>
      <c r="I302" s="37"/>
      <c r="J302" s="37"/>
      <c r="K302" s="37">
        <f t="shared" si="64"/>
        <v>0</v>
      </c>
      <c r="L302" s="59" t="e">
        <f t="shared" si="63"/>
        <v>#DIV/0!</v>
      </c>
    </row>
    <row r="303" spans="1:12" ht="45.75" hidden="1">
      <c r="A303" s="31" t="s">
        <v>75</v>
      </c>
      <c r="B303" s="42" t="s">
        <v>15</v>
      </c>
      <c r="C303" s="43" t="s">
        <v>53</v>
      </c>
      <c r="D303" s="43" t="s">
        <v>235</v>
      </c>
      <c r="E303" s="38" t="s">
        <v>77</v>
      </c>
      <c r="F303" s="51"/>
      <c r="G303" s="51"/>
      <c r="H303" s="37">
        <f>F303+G303</f>
        <v>0</v>
      </c>
      <c r="I303" s="37"/>
      <c r="J303" s="37"/>
      <c r="K303" s="37">
        <f t="shared" si="64"/>
        <v>0</v>
      </c>
      <c r="L303" s="59" t="e">
        <f t="shared" si="63"/>
        <v>#DIV/0!</v>
      </c>
    </row>
    <row r="304" spans="1:12" ht="15.75" hidden="1">
      <c r="A304" s="31"/>
      <c r="B304" s="42" t="s">
        <v>15</v>
      </c>
      <c r="C304" s="43" t="s">
        <v>53</v>
      </c>
      <c r="D304" s="43" t="s">
        <v>235</v>
      </c>
      <c r="E304" s="38"/>
      <c r="F304" s="51"/>
      <c r="G304" s="51"/>
      <c r="H304" s="37">
        <f>F304+G304</f>
        <v>0</v>
      </c>
      <c r="I304" s="37"/>
      <c r="J304" s="37"/>
      <c r="K304" s="37">
        <f t="shared" si="64"/>
        <v>0</v>
      </c>
      <c r="L304" s="59" t="e">
        <f t="shared" si="63"/>
        <v>#DIV/0!</v>
      </c>
    </row>
    <row r="305" spans="1:12" s="16" customFormat="1" ht="18" hidden="1" customHeight="1">
      <c r="A305" s="27" t="s">
        <v>48</v>
      </c>
      <c r="B305" s="42" t="s">
        <v>15</v>
      </c>
      <c r="C305" s="43" t="s">
        <v>53</v>
      </c>
      <c r="D305" s="43" t="s">
        <v>235</v>
      </c>
      <c r="E305" s="28" t="s">
        <v>63</v>
      </c>
      <c r="F305" s="54">
        <f t="shared" ref="F305:G307" si="65">F306</f>
        <v>2</v>
      </c>
      <c r="G305" s="53">
        <f t="shared" si="65"/>
        <v>0</v>
      </c>
      <c r="H305" s="37">
        <f>F305+G305</f>
        <v>2</v>
      </c>
      <c r="I305" s="37"/>
      <c r="J305" s="22">
        <f t="shared" ref="J305:K307" si="66">J306</f>
        <v>0</v>
      </c>
      <c r="K305" s="30">
        <f t="shared" si="66"/>
        <v>0</v>
      </c>
      <c r="L305" s="59"/>
    </row>
    <row r="306" spans="1:12" s="9" customFormat="1" ht="16.5" hidden="1" customHeight="1">
      <c r="A306" s="36" t="s">
        <v>48</v>
      </c>
      <c r="B306" s="42" t="s">
        <v>15</v>
      </c>
      <c r="C306" s="43" t="s">
        <v>53</v>
      </c>
      <c r="D306" s="43" t="s">
        <v>235</v>
      </c>
      <c r="E306" s="42" t="s">
        <v>63</v>
      </c>
      <c r="F306" s="50">
        <f t="shared" si="65"/>
        <v>2</v>
      </c>
      <c r="G306" s="51">
        <f t="shared" si="65"/>
        <v>0</v>
      </c>
      <c r="H306" s="37">
        <f>F306+G306</f>
        <v>2</v>
      </c>
      <c r="I306" s="37"/>
      <c r="J306" s="21">
        <f t="shared" si="66"/>
        <v>0</v>
      </c>
      <c r="K306" s="24">
        <f t="shared" si="66"/>
        <v>0</v>
      </c>
      <c r="L306" s="59"/>
    </row>
    <row r="307" spans="1:12" s="9" customFormat="1" ht="19.5" hidden="1" customHeight="1">
      <c r="A307" s="36" t="s">
        <v>112</v>
      </c>
      <c r="B307" s="42" t="s">
        <v>15</v>
      </c>
      <c r="C307" s="43" t="s">
        <v>53</v>
      </c>
      <c r="D307" s="43" t="s">
        <v>235</v>
      </c>
      <c r="E307" s="42" t="s">
        <v>63</v>
      </c>
      <c r="F307" s="50">
        <f t="shared" si="65"/>
        <v>2</v>
      </c>
      <c r="G307" s="51">
        <f t="shared" si="65"/>
        <v>0</v>
      </c>
      <c r="H307" s="51">
        <f>H308</f>
        <v>0</v>
      </c>
      <c r="I307" s="51"/>
      <c r="J307" s="50">
        <f t="shared" si="66"/>
        <v>0</v>
      </c>
      <c r="K307" s="24">
        <f t="shared" si="66"/>
        <v>0</v>
      </c>
      <c r="L307" s="59"/>
    </row>
    <row r="308" spans="1:12" s="9" customFormat="1" ht="17.25" hidden="1" customHeight="1">
      <c r="A308" s="36" t="s">
        <v>113</v>
      </c>
      <c r="B308" s="42" t="s">
        <v>15</v>
      </c>
      <c r="C308" s="43" t="s">
        <v>53</v>
      </c>
      <c r="D308" s="43" t="s">
        <v>235</v>
      </c>
      <c r="E308" s="42" t="s">
        <v>114</v>
      </c>
      <c r="F308" s="50">
        <v>2</v>
      </c>
      <c r="G308" s="51"/>
      <c r="H308" s="37"/>
      <c r="I308" s="37"/>
      <c r="J308" s="21">
        <v>0</v>
      </c>
      <c r="K308" s="24">
        <v>0</v>
      </c>
      <c r="L308" s="59"/>
    </row>
    <row r="309" spans="1:12" s="2" customFormat="1" ht="26.25" customHeight="1">
      <c r="A309" s="66" t="s">
        <v>217</v>
      </c>
      <c r="B309" s="42" t="s">
        <v>15</v>
      </c>
      <c r="C309" s="43" t="s">
        <v>53</v>
      </c>
      <c r="D309" s="43" t="s">
        <v>235</v>
      </c>
      <c r="E309" s="43" t="s">
        <v>216</v>
      </c>
      <c r="F309" s="21">
        <v>214.4</v>
      </c>
      <c r="G309" s="37"/>
      <c r="H309" s="37"/>
      <c r="I309" s="37"/>
      <c r="J309" s="21">
        <v>27</v>
      </c>
      <c r="K309" s="21">
        <v>19.2</v>
      </c>
      <c r="L309" s="63">
        <f>K309/J309*100</f>
        <v>71.111111111111114</v>
      </c>
    </row>
    <row r="310" spans="1:12" s="3" customFormat="1" ht="27" customHeight="1">
      <c r="A310" s="65" t="s">
        <v>197</v>
      </c>
      <c r="B310" s="42" t="s">
        <v>15</v>
      </c>
      <c r="C310" s="43" t="s">
        <v>53</v>
      </c>
      <c r="D310" s="43" t="s">
        <v>236</v>
      </c>
      <c r="E310" s="44" t="s">
        <v>63</v>
      </c>
      <c r="F310" s="21" t="e">
        <f>#REF!</f>
        <v>#REF!</v>
      </c>
      <c r="G310" s="46" t="e">
        <f>#REF!</f>
        <v>#REF!</v>
      </c>
      <c r="H310" s="46" t="e">
        <f>#REF!</f>
        <v>#REF!</v>
      </c>
      <c r="I310" s="46" t="e">
        <f>#REF!</f>
        <v>#REF!</v>
      </c>
      <c r="J310" s="21">
        <f>J311</f>
        <v>12</v>
      </c>
      <c r="K310" s="21"/>
      <c r="L310" s="63">
        <f>K310/J310*100</f>
        <v>0</v>
      </c>
    </row>
    <row r="311" spans="1:12" s="2" customFormat="1" ht="30" customHeight="1">
      <c r="A311" s="66" t="s">
        <v>211</v>
      </c>
      <c r="B311" s="42" t="s">
        <v>15</v>
      </c>
      <c r="C311" s="43" t="s">
        <v>53</v>
      </c>
      <c r="D311" s="43" t="s">
        <v>236</v>
      </c>
      <c r="E311" s="43" t="s">
        <v>212</v>
      </c>
      <c r="F311" s="21">
        <v>214.4</v>
      </c>
      <c r="G311" s="37"/>
      <c r="H311" s="37"/>
      <c r="I311" s="37"/>
      <c r="J311" s="21">
        <f>J312</f>
        <v>12</v>
      </c>
      <c r="K311" s="21">
        <f>K312</f>
        <v>0</v>
      </c>
      <c r="L311" s="63">
        <f t="shared" ref="L311:L320" si="67">K311/J311*100</f>
        <v>0</v>
      </c>
    </row>
    <row r="312" spans="1:12" s="2" customFormat="1" ht="26.25" customHeight="1">
      <c r="A312" s="66" t="s">
        <v>213</v>
      </c>
      <c r="B312" s="42" t="s">
        <v>15</v>
      </c>
      <c r="C312" s="43" t="s">
        <v>53</v>
      </c>
      <c r="D312" s="43" t="s">
        <v>236</v>
      </c>
      <c r="E312" s="43" t="s">
        <v>214</v>
      </c>
      <c r="F312" s="21">
        <v>214.4</v>
      </c>
      <c r="G312" s="37"/>
      <c r="H312" s="37"/>
      <c r="I312" s="37"/>
      <c r="J312" s="21">
        <f>SUM(J325:J325)</f>
        <v>12</v>
      </c>
      <c r="K312" s="21">
        <f>SUM(K325:K325)</f>
        <v>0</v>
      </c>
      <c r="L312" s="63">
        <f t="shared" si="67"/>
        <v>0</v>
      </c>
    </row>
    <row r="313" spans="1:12" ht="15.75" hidden="1">
      <c r="A313" s="27" t="s">
        <v>85</v>
      </c>
      <c r="B313" s="42" t="s">
        <v>15</v>
      </c>
      <c r="C313" s="43" t="s">
        <v>53</v>
      </c>
      <c r="D313" s="43" t="s">
        <v>235</v>
      </c>
      <c r="E313" s="38"/>
      <c r="F313" s="51">
        <f>F314</f>
        <v>0</v>
      </c>
      <c r="G313" s="51">
        <f>G314</f>
        <v>0</v>
      </c>
      <c r="H313" s="37">
        <f>F313+G313</f>
        <v>0</v>
      </c>
      <c r="I313" s="37"/>
      <c r="J313" s="37"/>
      <c r="K313" s="37">
        <f t="shared" ref="K313:K320" si="68">F313+I313+J313</f>
        <v>0</v>
      </c>
      <c r="L313" s="59" t="e">
        <f t="shared" si="67"/>
        <v>#DIV/0!</v>
      </c>
    </row>
    <row r="314" spans="1:12" ht="15.75" hidden="1">
      <c r="A314" s="36" t="s">
        <v>86</v>
      </c>
      <c r="B314" s="42" t="s">
        <v>15</v>
      </c>
      <c r="C314" s="43" t="s">
        <v>53</v>
      </c>
      <c r="D314" s="43" t="s">
        <v>235</v>
      </c>
      <c r="E314" s="38"/>
      <c r="F314" s="51">
        <f>F315</f>
        <v>0</v>
      </c>
      <c r="G314" s="51">
        <f>G315</f>
        <v>0</v>
      </c>
      <c r="H314" s="37">
        <f>F314+G314</f>
        <v>0</v>
      </c>
      <c r="I314" s="37"/>
      <c r="J314" s="37"/>
      <c r="K314" s="37">
        <f t="shared" si="68"/>
        <v>0</v>
      </c>
      <c r="L314" s="59" t="e">
        <f t="shared" si="67"/>
        <v>#DIV/0!</v>
      </c>
    </row>
    <row r="315" spans="1:12" ht="37.5" hidden="1" customHeight="1">
      <c r="A315" s="31" t="s">
        <v>87</v>
      </c>
      <c r="B315" s="42" t="s">
        <v>15</v>
      </c>
      <c r="C315" s="43" t="s">
        <v>53</v>
      </c>
      <c r="D315" s="43" t="s">
        <v>235</v>
      </c>
      <c r="E315" s="38" t="s">
        <v>88</v>
      </c>
      <c r="F315" s="51"/>
      <c r="G315" s="51"/>
      <c r="H315" s="37">
        <f>F315+G315</f>
        <v>0</v>
      </c>
      <c r="I315" s="37"/>
      <c r="J315" s="37"/>
      <c r="K315" s="37">
        <f t="shared" si="68"/>
        <v>0</v>
      </c>
      <c r="L315" s="59" t="e">
        <f t="shared" si="67"/>
        <v>#DIV/0!</v>
      </c>
    </row>
    <row r="316" spans="1:12" ht="45.75" hidden="1" customHeight="1">
      <c r="A316" s="36"/>
      <c r="B316" s="42" t="s">
        <v>15</v>
      </c>
      <c r="C316" s="43" t="s">
        <v>53</v>
      </c>
      <c r="D316" s="43" t="s">
        <v>235</v>
      </c>
      <c r="E316" s="38" t="s">
        <v>63</v>
      </c>
      <c r="F316" s="51" t="e">
        <f>F317</f>
        <v>#REF!</v>
      </c>
      <c r="G316" s="51" t="e">
        <f>G317</f>
        <v>#REF!</v>
      </c>
      <c r="H316" s="51" t="e">
        <f>H317</f>
        <v>#REF!</v>
      </c>
      <c r="I316" s="51">
        <f>I317</f>
        <v>0</v>
      </c>
      <c r="J316" s="51" t="e">
        <f>J317</f>
        <v>#REF!</v>
      </c>
      <c r="K316" s="37" t="e">
        <f t="shared" si="68"/>
        <v>#REF!</v>
      </c>
      <c r="L316" s="59" t="e">
        <f t="shared" si="67"/>
        <v>#REF!</v>
      </c>
    </row>
    <row r="317" spans="1:12" ht="60.75" hidden="1">
      <c r="A317" s="36" t="s">
        <v>104</v>
      </c>
      <c r="B317" s="42" t="s">
        <v>15</v>
      </c>
      <c r="C317" s="43" t="s">
        <v>53</v>
      </c>
      <c r="D317" s="43" t="s">
        <v>235</v>
      </c>
      <c r="E317" s="38" t="s">
        <v>63</v>
      </c>
      <c r="F317" s="51" t="e">
        <f>#REF!</f>
        <v>#REF!</v>
      </c>
      <c r="G317" s="51" t="e">
        <f>#REF!</f>
        <v>#REF!</v>
      </c>
      <c r="H317" s="51" t="e">
        <f>#REF!</f>
        <v>#REF!</v>
      </c>
      <c r="I317" s="51"/>
      <c r="J317" s="51" t="e">
        <f>#REF!</f>
        <v>#REF!</v>
      </c>
      <c r="K317" s="37" t="e">
        <f t="shared" si="68"/>
        <v>#REF!</v>
      </c>
      <c r="L317" s="59" t="e">
        <f t="shared" si="67"/>
        <v>#REF!</v>
      </c>
    </row>
    <row r="318" spans="1:12" s="7" customFormat="1" ht="27" hidden="1" customHeight="1">
      <c r="A318" s="36" t="s">
        <v>74</v>
      </c>
      <c r="B318" s="42" t="s">
        <v>15</v>
      </c>
      <c r="C318" s="43" t="s">
        <v>53</v>
      </c>
      <c r="D318" s="43" t="s">
        <v>235</v>
      </c>
      <c r="E318" s="38"/>
      <c r="F318" s="51">
        <f>F319</f>
        <v>0</v>
      </c>
      <c r="G318" s="51">
        <f>G319</f>
        <v>0</v>
      </c>
      <c r="H318" s="37">
        <f>F318+G318</f>
        <v>0</v>
      </c>
      <c r="I318" s="37"/>
      <c r="J318" s="37"/>
      <c r="K318" s="37">
        <f t="shared" si="68"/>
        <v>0</v>
      </c>
      <c r="L318" s="59" t="e">
        <f t="shared" si="67"/>
        <v>#DIV/0!</v>
      </c>
    </row>
    <row r="319" spans="1:12" ht="45.75" hidden="1">
      <c r="A319" s="31" t="s">
        <v>75</v>
      </c>
      <c r="B319" s="42" t="s">
        <v>15</v>
      </c>
      <c r="C319" s="43" t="s">
        <v>53</v>
      </c>
      <c r="D319" s="43" t="s">
        <v>235</v>
      </c>
      <c r="E319" s="38" t="s">
        <v>77</v>
      </c>
      <c r="F319" s="51"/>
      <c r="G319" s="51"/>
      <c r="H319" s="37">
        <f>F319+G319</f>
        <v>0</v>
      </c>
      <c r="I319" s="37"/>
      <c r="J319" s="37"/>
      <c r="K319" s="37">
        <f t="shared" si="68"/>
        <v>0</v>
      </c>
      <c r="L319" s="59" t="e">
        <f t="shared" si="67"/>
        <v>#DIV/0!</v>
      </c>
    </row>
    <row r="320" spans="1:12" ht="15.75" hidden="1">
      <c r="A320" s="31"/>
      <c r="B320" s="42" t="s">
        <v>15</v>
      </c>
      <c r="C320" s="43" t="s">
        <v>53</v>
      </c>
      <c r="D320" s="43" t="s">
        <v>235</v>
      </c>
      <c r="E320" s="38"/>
      <c r="F320" s="51"/>
      <c r="G320" s="51"/>
      <c r="H320" s="37">
        <f>F320+G320</f>
        <v>0</v>
      </c>
      <c r="I320" s="37"/>
      <c r="J320" s="37"/>
      <c r="K320" s="37">
        <f t="shared" si="68"/>
        <v>0</v>
      </c>
      <c r="L320" s="59" t="e">
        <f t="shared" si="67"/>
        <v>#DIV/0!</v>
      </c>
    </row>
    <row r="321" spans="1:12" s="16" customFormat="1" ht="18" hidden="1" customHeight="1">
      <c r="A321" s="27" t="s">
        <v>48</v>
      </c>
      <c r="B321" s="42" t="s">
        <v>15</v>
      </c>
      <c r="C321" s="43" t="s">
        <v>53</v>
      </c>
      <c r="D321" s="43" t="s">
        <v>235</v>
      </c>
      <c r="E321" s="28" t="s">
        <v>63</v>
      </c>
      <c r="F321" s="54">
        <f t="shared" ref="F321:G323" si="69">F322</f>
        <v>2</v>
      </c>
      <c r="G321" s="53">
        <f t="shared" si="69"/>
        <v>0</v>
      </c>
      <c r="H321" s="37">
        <f>F321+G321</f>
        <v>2</v>
      </c>
      <c r="I321" s="37"/>
      <c r="J321" s="22">
        <f t="shared" ref="J321:K323" si="70">J322</f>
        <v>0</v>
      </c>
      <c r="K321" s="30">
        <f t="shared" si="70"/>
        <v>0</v>
      </c>
      <c r="L321" s="59"/>
    </row>
    <row r="322" spans="1:12" s="9" customFormat="1" ht="16.5" hidden="1" customHeight="1">
      <c r="A322" s="36" t="s">
        <v>48</v>
      </c>
      <c r="B322" s="42" t="s">
        <v>15</v>
      </c>
      <c r="C322" s="43" t="s">
        <v>53</v>
      </c>
      <c r="D322" s="43" t="s">
        <v>235</v>
      </c>
      <c r="E322" s="42" t="s">
        <v>63</v>
      </c>
      <c r="F322" s="50">
        <f t="shared" si="69"/>
        <v>2</v>
      </c>
      <c r="G322" s="51">
        <f t="shared" si="69"/>
        <v>0</v>
      </c>
      <c r="H322" s="37">
        <f>F322+G322</f>
        <v>2</v>
      </c>
      <c r="I322" s="37"/>
      <c r="J322" s="21">
        <f t="shared" si="70"/>
        <v>0</v>
      </c>
      <c r="K322" s="24">
        <f t="shared" si="70"/>
        <v>0</v>
      </c>
      <c r="L322" s="59"/>
    </row>
    <row r="323" spans="1:12" s="9" customFormat="1" ht="19.5" hidden="1" customHeight="1">
      <c r="A323" s="36" t="s">
        <v>112</v>
      </c>
      <c r="B323" s="42" t="s">
        <v>15</v>
      </c>
      <c r="C323" s="43" t="s">
        <v>53</v>
      </c>
      <c r="D323" s="43" t="s">
        <v>235</v>
      </c>
      <c r="E323" s="42" t="s">
        <v>63</v>
      </c>
      <c r="F323" s="50">
        <f t="shared" si="69"/>
        <v>2</v>
      </c>
      <c r="G323" s="51">
        <f t="shared" si="69"/>
        <v>0</v>
      </c>
      <c r="H323" s="51">
        <f>H324</f>
        <v>0</v>
      </c>
      <c r="I323" s="51"/>
      <c r="J323" s="50">
        <f t="shared" si="70"/>
        <v>0</v>
      </c>
      <c r="K323" s="24">
        <f t="shared" si="70"/>
        <v>0</v>
      </c>
      <c r="L323" s="59"/>
    </row>
    <row r="324" spans="1:12" s="9" customFormat="1" ht="17.25" hidden="1" customHeight="1">
      <c r="A324" s="36" t="s">
        <v>113</v>
      </c>
      <c r="B324" s="42" t="s">
        <v>15</v>
      </c>
      <c r="C324" s="43" t="s">
        <v>53</v>
      </c>
      <c r="D324" s="43" t="s">
        <v>235</v>
      </c>
      <c r="E324" s="42" t="s">
        <v>114</v>
      </c>
      <c r="F324" s="50">
        <v>2</v>
      </c>
      <c r="G324" s="51"/>
      <c r="H324" s="37"/>
      <c r="I324" s="37"/>
      <c r="J324" s="21">
        <v>0</v>
      </c>
      <c r="K324" s="24">
        <v>0</v>
      </c>
      <c r="L324" s="59"/>
    </row>
    <row r="325" spans="1:12" s="2" customFormat="1" ht="26.25" customHeight="1">
      <c r="A325" s="66" t="s">
        <v>217</v>
      </c>
      <c r="B325" s="42" t="s">
        <v>15</v>
      </c>
      <c r="C325" s="43" t="s">
        <v>53</v>
      </c>
      <c r="D325" s="43" t="s">
        <v>236</v>
      </c>
      <c r="E325" s="43" t="s">
        <v>216</v>
      </c>
      <c r="F325" s="21">
        <v>214.4</v>
      </c>
      <c r="G325" s="37"/>
      <c r="H325" s="37"/>
      <c r="I325" s="37"/>
      <c r="J325" s="21">
        <v>12</v>
      </c>
      <c r="K325" s="21"/>
      <c r="L325" s="63">
        <f>K325/J325*100</f>
        <v>0</v>
      </c>
    </row>
    <row r="326" spans="1:12" s="2" customFormat="1" ht="15.75">
      <c r="A326" s="27" t="s">
        <v>195</v>
      </c>
      <c r="B326" s="28" t="s">
        <v>22</v>
      </c>
      <c r="C326" s="28" t="s">
        <v>43</v>
      </c>
      <c r="D326" s="20" t="s">
        <v>98</v>
      </c>
      <c r="E326" s="20" t="s">
        <v>63</v>
      </c>
      <c r="F326" s="22" t="e">
        <f>F327+F336+F342+F339</f>
        <v>#REF!</v>
      </c>
      <c r="G326" s="37" t="e">
        <f>G327+G336+G342+G339</f>
        <v>#REF!</v>
      </c>
      <c r="H326" s="37" t="e">
        <f>H327+H336+H342+H339</f>
        <v>#REF!</v>
      </c>
      <c r="I326" s="37"/>
      <c r="J326" s="22">
        <f t="shared" ref="J326:K331" si="71">J327</f>
        <v>1529.3</v>
      </c>
      <c r="K326" s="22">
        <f t="shared" si="71"/>
        <v>936.5</v>
      </c>
      <c r="L326" s="59">
        <f>K326/J326*100</f>
        <v>61.237167331458842</v>
      </c>
    </row>
    <row r="327" spans="1:12" s="67" customFormat="1" ht="16.5" customHeight="1">
      <c r="A327" s="64" t="s">
        <v>35</v>
      </c>
      <c r="B327" s="28" t="s">
        <v>22</v>
      </c>
      <c r="C327" s="28" t="s">
        <v>11</v>
      </c>
      <c r="D327" s="20" t="s">
        <v>98</v>
      </c>
      <c r="E327" s="20" t="s">
        <v>63</v>
      </c>
      <c r="F327" s="22" t="e">
        <f>#REF!+#REF!+F335</f>
        <v>#REF!</v>
      </c>
      <c r="G327" s="37" t="e">
        <f>#REF!+#REF!+G335</f>
        <v>#REF!</v>
      </c>
      <c r="H327" s="37" t="e">
        <f>#REF!+#REF!+H335</f>
        <v>#REF!</v>
      </c>
      <c r="I327" s="37"/>
      <c r="J327" s="22">
        <f t="shared" si="71"/>
        <v>1529.3</v>
      </c>
      <c r="K327" s="22">
        <f t="shared" si="71"/>
        <v>936.5</v>
      </c>
      <c r="L327" s="59">
        <f>K327/J327*100</f>
        <v>61.237167331458842</v>
      </c>
    </row>
    <row r="328" spans="1:12" s="2" customFormat="1" ht="15" customHeight="1">
      <c r="A328" s="65" t="s">
        <v>208</v>
      </c>
      <c r="B328" s="42" t="s">
        <v>22</v>
      </c>
      <c r="C328" s="42" t="s">
        <v>11</v>
      </c>
      <c r="D328" s="43" t="s">
        <v>199</v>
      </c>
      <c r="E328" s="43" t="s">
        <v>63</v>
      </c>
      <c r="F328" s="21" t="e">
        <f>#REF!</f>
        <v>#REF!</v>
      </c>
      <c r="G328" s="37"/>
      <c r="H328" s="37"/>
      <c r="I328" s="37"/>
      <c r="J328" s="21">
        <f t="shared" si="71"/>
        <v>1529.3</v>
      </c>
      <c r="K328" s="21">
        <f t="shared" si="71"/>
        <v>936.5</v>
      </c>
      <c r="L328" s="63">
        <f>K328/J328*100</f>
        <v>61.237167331458842</v>
      </c>
    </row>
    <row r="329" spans="1:12" s="6" customFormat="1" ht="29.25">
      <c r="A329" s="65" t="s">
        <v>237</v>
      </c>
      <c r="B329" s="42" t="s">
        <v>22</v>
      </c>
      <c r="C329" s="42" t="s">
        <v>11</v>
      </c>
      <c r="D329" s="43" t="s">
        <v>238</v>
      </c>
      <c r="E329" s="43" t="s">
        <v>63</v>
      </c>
      <c r="F329" s="23" t="e">
        <f>#REF!</f>
        <v>#REF!</v>
      </c>
      <c r="G329" s="41"/>
      <c r="H329" s="37" t="e">
        <f>F329+G329</f>
        <v>#REF!</v>
      </c>
      <c r="I329" s="37"/>
      <c r="J329" s="23">
        <f t="shared" si="71"/>
        <v>1529.3</v>
      </c>
      <c r="K329" s="23">
        <f t="shared" si="71"/>
        <v>936.5</v>
      </c>
      <c r="L329" s="63">
        <f t="shared" ref="L329:L391" si="72">K329/J329*100</f>
        <v>61.237167331458842</v>
      </c>
    </row>
    <row r="330" spans="1:12" s="6" customFormat="1" ht="29.25">
      <c r="A330" s="65" t="s">
        <v>239</v>
      </c>
      <c r="B330" s="42" t="s">
        <v>22</v>
      </c>
      <c r="C330" s="42" t="s">
        <v>11</v>
      </c>
      <c r="D330" s="43" t="s">
        <v>238</v>
      </c>
      <c r="E330" s="43" t="s">
        <v>241</v>
      </c>
      <c r="F330" s="23" t="e">
        <f>#REF!</f>
        <v>#REF!</v>
      </c>
      <c r="G330" s="41"/>
      <c r="H330" s="37" t="e">
        <f>F330+G330</f>
        <v>#REF!</v>
      </c>
      <c r="I330" s="37"/>
      <c r="J330" s="23">
        <f t="shared" si="71"/>
        <v>1529.3</v>
      </c>
      <c r="K330" s="23">
        <f t="shared" si="71"/>
        <v>936.5</v>
      </c>
      <c r="L330" s="63">
        <f>K330/J330*100</f>
        <v>61.237167331458842</v>
      </c>
    </row>
    <row r="331" spans="1:12" s="6" customFormat="1" ht="15.75">
      <c r="A331" s="65" t="s">
        <v>240</v>
      </c>
      <c r="B331" s="42" t="s">
        <v>22</v>
      </c>
      <c r="C331" s="42" t="s">
        <v>11</v>
      </c>
      <c r="D331" s="43" t="s">
        <v>238</v>
      </c>
      <c r="E331" s="43" t="s">
        <v>242</v>
      </c>
      <c r="F331" s="23" t="e">
        <f>#REF!</f>
        <v>#REF!</v>
      </c>
      <c r="G331" s="41"/>
      <c r="H331" s="37" t="e">
        <f>F331+G331</f>
        <v>#REF!</v>
      </c>
      <c r="I331" s="37"/>
      <c r="J331" s="23">
        <f t="shared" si="71"/>
        <v>1529.3</v>
      </c>
      <c r="K331" s="23">
        <f t="shared" si="71"/>
        <v>936.5</v>
      </c>
      <c r="L331" s="63">
        <f>K331/J331*100</f>
        <v>61.237167331458842</v>
      </c>
    </row>
    <row r="332" spans="1:12" s="58" customFormat="1" ht="57" customHeight="1">
      <c r="A332" s="68" t="s">
        <v>245</v>
      </c>
      <c r="B332" s="42" t="s">
        <v>22</v>
      </c>
      <c r="C332" s="42" t="s">
        <v>11</v>
      </c>
      <c r="D332" s="43" t="s">
        <v>238</v>
      </c>
      <c r="E332" s="43" t="s">
        <v>193</v>
      </c>
      <c r="F332" s="21"/>
      <c r="G332" s="46"/>
      <c r="H332" s="37"/>
      <c r="I332" s="37"/>
      <c r="J332" s="21">
        <v>1529.3</v>
      </c>
      <c r="K332" s="21">
        <v>936.5</v>
      </c>
      <c r="L332" s="63">
        <f t="shared" si="72"/>
        <v>61.237167331458842</v>
      </c>
    </row>
    <row r="333" spans="1:12" s="7" customFormat="1" ht="31.5" hidden="1" customHeight="1">
      <c r="A333" s="36" t="s">
        <v>164</v>
      </c>
      <c r="B333" s="42" t="s">
        <v>22</v>
      </c>
      <c r="C333" s="42" t="s">
        <v>11</v>
      </c>
      <c r="D333" s="42" t="s">
        <v>165</v>
      </c>
      <c r="E333" s="42" t="s">
        <v>63</v>
      </c>
      <c r="F333" s="46">
        <f>F334</f>
        <v>0</v>
      </c>
      <c r="G333" s="46"/>
      <c r="H333" s="37"/>
      <c r="I333" s="37"/>
      <c r="J333" s="37"/>
      <c r="K333" s="37">
        <f t="shared" ref="K333:K343" si="73">F333+I333+J333</f>
        <v>0</v>
      </c>
      <c r="L333" s="59" t="e">
        <f t="shared" si="72"/>
        <v>#DIV/0!</v>
      </c>
    </row>
    <row r="334" spans="1:12" s="9" customFormat="1" ht="30.75" hidden="1" customHeight="1">
      <c r="A334" s="36" t="s">
        <v>166</v>
      </c>
      <c r="B334" s="42" t="s">
        <v>22</v>
      </c>
      <c r="C334" s="42" t="s">
        <v>11</v>
      </c>
      <c r="D334" s="42" t="s">
        <v>167</v>
      </c>
      <c r="E334" s="42" t="s">
        <v>63</v>
      </c>
      <c r="F334" s="46">
        <f>F335</f>
        <v>0</v>
      </c>
      <c r="G334" s="46"/>
      <c r="H334" s="37"/>
      <c r="I334" s="37"/>
      <c r="J334" s="37"/>
      <c r="K334" s="37">
        <f t="shared" si="73"/>
        <v>0</v>
      </c>
      <c r="L334" s="59" t="e">
        <f t="shared" si="72"/>
        <v>#DIV/0!</v>
      </c>
    </row>
    <row r="335" spans="1:12" ht="16.5" hidden="1" customHeight="1">
      <c r="A335" s="36" t="s">
        <v>132</v>
      </c>
      <c r="B335" s="42" t="s">
        <v>22</v>
      </c>
      <c r="C335" s="42" t="s">
        <v>11</v>
      </c>
      <c r="D335" s="42" t="s">
        <v>167</v>
      </c>
      <c r="E335" s="42" t="s">
        <v>133</v>
      </c>
      <c r="F335" s="46"/>
      <c r="G335" s="46"/>
      <c r="H335" s="37"/>
      <c r="I335" s="37"/>
      <c r="J335" s="37"/>
      <c r="K335" s="37">
        <f t="shared" si="73"/>
        <v>0</v>
      </c>
      <c r="L335" s="59" t="e">
        <f t="shared" si="72"/>
        <v>#DIV/0!</v>
      </c>
    </row>
    <row r="336" spans="1:12" ht="30.75" hidden="1">
      <c r="A336" s="31" t="s">
        <v>69</v>
      </c>
      <c r="B336" s="38" t="s">
        <v>22</v>
      </c>
      <c r="C336" s="38" t="s">
        <v>14</v>
      </c>
      <c r="D336" s="38" t="s">
        <v>103</v>
      </c>
      <c r="E336" s="38" t="s">
        <v>63</v>
      </c>
      <c r="F336" s="46">
        <f>F337</f>
        <v>0</v>
      </c>
      <c r="G336" s="46"/>
      <c r="H336" s="37">
        <f>F336+G336</f>
        <v>0</v>
      </c>
      <c r="I336" s="37"/>
      <c r="J336" s="37"/>
      <c r="K336" s="37">
        <f t="shared" si="73"/>
        <v>0</v>
      </c>
      <c r="L336" s="59" t="e">
        <f t="shared" si="72"/>
        <v>#DIV/0!</v>
      </c>
    </row>
    <row r="337" spans="1:12" ht="45.75" hidden="1">
      <c r="A337" s="31" t="s">
        <v>70</v>
      </c>
      <c r="B337" s="38" t="s">
        <v>22</v>
      </c>
      <c r="C337" s="38" t="s">
        <v>14</v>
      </c>
      <c r="D337" s="38" t="s">
        <v>149</v>
      </c>
      <c r="E337" s="38" t="s">
        <v>63</v>
      </c>
      <c r="F337" s="46">
        <f>F338</f>
        <v>0</v>
      </c>
      <c r="G337" s="46"/>
      <c r="H337" s="37">
        <f>F337+G337</f>
        <v>0</v>
      </c>
      <c r="I337" s="37"/>
      <c r="J337" s="37"/>
      <c r="K337" s="37">
        <f t="shared" si="73"/>
        <v>0</v>
      </c>
      <c r="L337" s="59" t="e">
        <f t="shared" si="72"/>
        <v>#DIV/0!</v>
      </c>
    </row>
    <row r="338" spans="1:12" ht="45.75" hidden="1">
      <c r="A338" s="31" t="s">
        <v>71</v>
      </c>
      <c r="B338" s="38" t="s">
        <v>22</v>
      </c>
      <c r="C338" s="38" t="s">
        <v>14</v>
      </c>
      <c r="D338" s="38" t="s">
        <v>150</v>
      </c>
      <c r="E338" s="38" t="s">
        <v>63</v>
      </c>
      <c r="F338" s="46"/>
      <c r="G338" s="46"/>
      <c r="H338" s="37">
        <f>F338+G338</f>
        <v>0</v>
      </c>
      <c r="I338" s="37"/>
      <c r="J338" s="37"/>
      <c r="K338" s="37">
        <f t="shared" si="73"/>
        <v>0</v>
      </c>
      <c r="L338" s="59" t="e">
        <f t="shared" si="72"/>
        <v>#DIV/0!</v>
      </c>
    </row>
    <row r="339" spans="1:12" ht="30.75" hidden="1">
      <c r="A339" s="27" t="s">
        <v>69</v>
      </c>
      <c r="B339" s="38" t="s">
        <v>22</v>
      </c>
      <c r="C339" s="38" t="s">
        <v>14</v>
      </c>
      <c r="D339" s="38"/>
      <c r="E339" s="38"/>
      <c r="F339" s="46">
        <f t="shared" ref="F339:H340" si="74">F340</f>
        <v>0</v>
      </c>
      <c r="G339" s="46">
        <f t="shared" si="74"/>
        <v>0</v>
      </c>
      <c r="H339" s="46">
        <f t="shared" si="74"/>
        <v>0</v>
      </c>
      <c r="I339" s="46"/>
      <c r="J339" s="46"/>
      <c r="K339" s="37">
        <f t="shared" si="73"/>
        <v>0</v>
      </c>
      <c r="L339" s="59" t="e">
        <f t="shared" si="72"/>
        <v>#DIV/0!</v>
      </c>
    </row>
    <row r="340" spans="1:12" ht="30.75" hidden="1">
      <c r="A340" s="36" t="s">
        <v>69</v>
      </c>
      <c r="B340" s="38" t="s">
        <v>22</v>
      </c>
      <c r="C340" s="38" t="s">
        <v>14</v>
      </c>
      <c r="D340" s="38" t="s">
        <v>90</v>
      </c>
      <c r="E340" s="38"/>
      <c r="F340" s="46">
        <f t="shared" si="74"/>
        <v>0</v>
      </c>
      <c r="G340" s="46">
        <f t="shared" si="74"/>
        <v>0</v>
      </c>
      <c r="H340" s="46">
        <f t="shared" si="74"/>
        <v>0</v>
      </c>
      <c r="I340" s="46"/>
      <c r="J340" s="46"/>
      <c r="K340" s="37">
        <f t="shared" si="73"/>
        <v>0</v>
      </c>
      <c r="L340" s="59" t="e">
        <f t="shared" si="72"/>
        <v>#DIV/0!</v>
      </c>
    </row>
    <row r="341" spans="1:12" ht="45.75" hidden="1">
      <c r="A341" s="31" t="s">
        <v>71</v>
      </c>
      <c r="B341" s="38" t="s">
        <v>22</v>
      </c>
      <c r="C341" s="38" t="s">
        <v>14</v>
      </c>
      <c r="D341" s="38" t="s">
        <v>90</v>
      </c>
      <c r="E341" s="38" t="s">
        <v>72</v>
      </c>
      <c r="F341" s="46"/>
      <c r="G341" s="46"/>
      <c r="H341" s="37">
        <f>F341+G341</f>
        <v>0</v>
      </c>
      <c r="I341" s="37"/>
      <c r="J341" s="37"/>
      <c r="K341" s="37">
        <f t="shared" si="73"/>
        <v>0</v>
      </c>
      <c r="L341" s="59" t="e">
        <f t="shared" si="72"/>
        <v>#DIV/0!</v>
      </c>
    </row>
    <row r="342" spans="1:12" ht="47.25" hidden="1">
      <c r="A342" s="27" t="s">
        <v>78</v>
      </c>
      <c r="B342" s="38" t="s">
        <v>22</v>
      </c>
      <c r="C342" s="38" t="s">
        <v>51</v>
      </c>
      <c r="D342" s="38" t="s">
        <v>103</v>
      </c>
      <c r="E342" s="38" t="s">
        <v>63</v>
      </c>
      <c r="F342" s="46">
        <f>F343+F346</f>
        <v>0</v>
      </c>
      <c r="G342" s="46">
        <f>G343+G346</f>
        <v>0</v>
      </c>
      <c r="H342" s="46">
        <f>H343+H346</f>
        <v>0</v>
      </c>
      <c r="I342" s="46"/>
      <c r="J342" s="46">
        <f>J343+J346</f>
        <v>0</v>
      </c>
      <c r="K342" s="37">
        <f t="shared" si="73"/>
        <v>0</v>
      </c>
      <c r="L342" s="59" t="e">
        <f t="shared" si="72"/>
        <v>#DIV/0!</v>
      </c>
    </row>
    <row r="343" spans="1:12" ht="60.75" hidden="1">
      <c r="A343" s="36" t="s">
        <v>104</v>
      </c>
      <c r="B343" s="38" t="s">
        <v>22</v>
      </c>
      <c r="C343" s="38" t="s">
        <v>51</v>
      </c>
      <c r="D343" s="38" t="s">
        <v>105</v>
      </c>
      <c r="E343" s="38" t="s">
        <v>63</v>
      </c>
      <c r="F343" s="46">
        <f>F344</f>
        <v>0</v>
      </c>
      <c r="G343" s="46">
        <f>G344</f>
        <v>0</v>
      </c>
      <c r="H343" s="46">
        <f>H344</f>
        <v>0</v>
      </c>
      <c r="I343" s="46"/>
      <c r="J343" s="46">
        <f>J344</f>
        <v>0</v>
      </c>
      <c r="K343" s="37">
        <f t="shared" si="73"/>
        <v>0</v>
      </c>
      <c r="L343" s="59" t="e">
        <f t="shared" si="72"/>
        <v>#DIV/0!</v>
      </c>
    </row>
    <row r="344" spans="1:12" ht="15.75" hidden="1">
      <c r="A344" s="31"/>
      <c r="B344" s="38"/>
      <c r="C344" s="38"/>
      <c r="D344" s="38"/>
      <c r="E344" s="38"/>
      <c r="F344" s="46"/>
      <c r="G344" s="46"/>
      <c r="H344" s="37"/>
      <c r="I344" s="37"/>
      <c r="J344" s="37"/>
      <c r="K344" s="37"/>
      <c r="L344" s="59" t="e">
        <f t="shared" si="72"/>
        <v>#DIV/0!</v>
      </c>
    </row>
    <row r="345" spans="1:12" ht="15.75" hidden="1">
      <c r="A345" s="31"/>
      <c r="B345" s="38"/>
      <c r="C345" s="38"/>
      <c r="D345" s="38"/>
      <c r="E345" s="38"/>
      <c r="F345" s="46"/>
      <c r="G345" s="46"/>
      <c r="H345" s="37"/>
      <c r="I345" s="37"/>
      <c r="J345" s="37"/>
      <c r="K345" s="37"/>
      <c r="L345" s="59" t="e">
        <f t="shared" si="72"/>
        <v>#DIV/0!</v>
      </c>
    </row>
    <row r="346" spans="1:12" ht="68.25" hidden="1" customHeight="1">
      <c r="A346" s="31"/>
      <c r="B346" s="38"/>
      <c r="C346" s="38"/>
      <c r="D346" s="38"/>
      <c r="E346" s="38"/>
      <c r="F346" s="46"/>
      <c r="G346" s="46"/>
      <c r="H346" s="37"/>
      <c r="I346" s="37"/>
      <c r="J346" s="37"/>
      <c r="K346" s="37"/>
      <c r="L346" s="59" t="e">
        <f t="shared" si="72"/>
        <v>#DIV/0!</v>
      </c>
    </row>
    <row r="347" spans="1:12" ht="15.75" hidden="1">
      <c r="A347" s="31"/>
      <c r="B347" s="38"/>
      <c r="C347" s="38"/>
      <c r="D347" s="38"/>
      <c r="E347" s="38"/>
      <c r="F347" s="46"/>
      <c r="G347" s="46"/>
      <c r="H347" s="37"/>
      <c r="I347" s="37"/>
      <c r="J347" s="37"/>
      <c r="K347" s="37"/>
      <c r="L347" s="59" t="e">
        <f t="shared" si="72"/>
        <v>#DIV/0!</v>
      </c>
    </row>
    <row r="348" spans="1:12" ht="15.75" hidden="1">
      <c r="A348" s="31"/>
      <c r="B348" s="38"/>
      <c r="C348" s="38"/>
      <c r="D348" s="38"/>
      <c r="E348" s="38"/>
      <c r="F348" s="46"/>
      <c r="G348" s="46"/>
      <c r="H348" s="37"/>
      <c r="I348" s="37"/>
      <c r="J348" s="37"/>
      <c r="K348" s="37"/>
      <c r="L348" s="59" t="e">
        <f t="shared" si="72"/>
        <v>#DIV/0!</v>
      </c>
    </row>
    <row r="349" spans="1:12" ht="15.75" hidden="1">
      <c r="A349" s="31"/>
      <c r="B349" s="38"/>
      <c r="C349" s="38"/>
      <c r="D349" s="38"/>
      <c r="E349" s="38"/>
      <c r="F349" s="46"/>
      <c r="G349" s="46"/>
      <c r="H349" s="37"/>
      <c r="I349" s="37"/>
      <c r="J349" s="37"/>
      <c r="K349" s="37"/>
      <c r="L349" s="59" t="e">
        <f t="shared" si="72"/>
        <v>#DIV/0!</v>
      </c>
    </row>
    <row r="350" spans="1:12" ht="15.75" hidden="1">
      <c r="A350" s="31"/>
      <c r="B350" s="38"/>
      <c r="C350" s="38"/>
      <c r="D350" s="38"/>
      <c r="E350" s="38"/>
      <c r="F350" s="46"/>
      <c r="G350" s="46"/>
      <c r="H350" s="37"/>
      <c r="I350" s="37"/>
      <c r="J350" s="37"/>
      <c r="K350" s="37"/>
      <c r="L350" s="59" t="e">
        <f t="shared" si="72"/>
        <v>#DIV/0!</v>
      </c>
    </row>
    <row r="351" spans="1:12" s="2" customFormat="1" ht="31.5" hidden="1">
      <c r="A351" s="27" t="s">
        <v>151</v>
      </c>
      <c r="B351" s="28" t="s">
        <v>20</v>
      </c>
      <c r="C351" s="28" t="s">
        <v>43</v>
      </c>
      <c r="D351" s="28" t="s">
        <v>103</v>
      </c>
      <c r="E351" s="28" t="s">
        <v>63</v>
      </c>
      <c r="F351" s="37">
        <f>F352+F358+F368+F375+F379</f>
        <v>0</v>
      </c>
      <c r="G351" s="37">
        <f>G352+G388+G391</f>
        <v>0</v>
      </c>
      <c r="H351" s="37">
        <f>H352+H388+H391</f>
        <v>0</v>
      </c>
      <c r="I351" s="37"/>
      <c r="J351" s="37">
        <f>J352+J388+J391+J379</f>
        <v>0</v>
      </c>
      <c r="K351" s="37">
        <f t="shared" ref="K351:K360" si="75">F351+I351+J351</f>
        <v>0</v>
      </c>
      <c r="L351" s="59" t="e">
        <f t="shared" si="72"/>
        <v>#DIV/0!</v>
      </c>
    </row>
    <row r="352" spans="1:12" ht="30.75" hidden="1">
      <c r="A352" s="36" t="s">
        <v>152</v>
      </c>
      <c r="B352" s="42" t="s">
        <v>20</v>
      </c>
      <c r="C352" s="42" t="s">
        <v>11</v>
      </c>
      <c r="D352" s="42" t="s">
        <v>103</v>
      </c>
      <c r="E352" s="42" t="s">
        <v>63</v>
      </c>
      <c r="F352" s="46">
        <f>F355</f>
        <v>0</v>
      </c>
      <c r="G352" s="46">
        <f>G353+G355+G359+G362+G384</f>
        <v>0</v>
      </c>
      <c r="H352" s="46">
        <f>H353+H355+H359+H362+H384</f>
        <v>0</v>
      </c>
      <c r="I352" s="46"/>
      <c r="J352" s="46">
        <f>J353+J355+J359+J362+J384</f>
        <v>0</v>
      </c>
      <c r="K352" s="37">
        <f t="shared" si="75"/>
        <v>0</v>
      </c>
      <c r="L352" s="59" t="e">
        <f t="shared" si="72"/>
        <v>#DIV/0!</v>
      </c>
    </row>
    <row r="353" spans="1:12" ht="75.75" hidden="1">
      <c r="A353" s="36" t="s">
        <v>82</v>
      </c>
      <c r="B353" s="42" t="s">
        <v>20</v>
      </c>
      <c r="C353" s="42" t="s">
        <v>11</v>
      </c>
      <c r="D353" s="42" t="s">
        <v>47</v>
      </c>
      <c r="E353" s="42">
        <v>0</v>
      </c>
      <c r="F353" s="46">
        <f>F354</f>
        <v>0</v>
      </c>
      <c r="G353" s="46">
        <f>G354</f>
        <v>0</v>
      </c>
      <c r="H353" s="37">
        <f>F353+G353</f>
        <v>0</v>
      </c>
      <c r="I353" s="37"/>
      <c r="J353" s="37"/>
      <c r="K353" s="37">
        <f t="shared" si="75"/>
        <v>0</v>
      </c>
      <c r="L353" s="59" t="e">
        <f t="shared" si="72"/>
        <v>#DIV/0!</v>
      </c>
    </row>
    <row r="354" spans="1:12" ht="30.75" hidden="1">
      <c r="A354" s="31" t="s">
        <v>17</v>
      </c>
      <c r="B354" s="38" t="s">
        <v>20</v>
      </c>
      <c r="C354" s="38" t="s">
        <v>11</v>
      </c>
      <c r="D354" s="38" t="s">
        <v>47</v>
      </c>
      <c r="E354" s="38">
        <v>327</v>
      </c>
      <c r="F354" s="46"/>
      <c r="G354" s="46"/>
      <c r="H354" s="37">
        <f>F354+G354</f>
        <v>0</v>
      </c>
      <c r="I354" s="37"/>
      <c r="J354" s="37"/>
      <c r="K354" s="37">
        <f t="shared" si="75"/>
        <v>0</v>
      </c>
      <c r="L354" s="59" t="e">
        <f t="shared" si="72"/>
        <v>#DIV/0!</v>
      </c>
    </row>
    <row r="355" spans="1:12" ht="30.75" hidden="1">
      <c r="A355" s="36" t="s">
        <v>36</v>
      </c>
      <c r="B355" s="42" t="s">
        <v>20</v>
      </c>
      <c r="C355" s="42" t="s">
        <v>11</v>
      </c>
      <c r="D355" s="42" t="s">
        <v>153</v>
      </c>
      <c r="E355" s="42" t="s">
        <v>63</v>
      </c>
      <c r="F355" s="46">
        <f t="shared" ref="F355:H356" si="76">F356</f>
        <v>0</v>
      </c>
      <c r="G355" s="46">
        <f t="shared" si="76"/>
        <v>0</v>
      </c>
      <c r="H355" s="46">
        <f t="shared" si="76"/>
        <v>0</v>
      </c>
      <c r="I355" s="46"/>
      <c r="J355" s="46">
        <f>J356</f>
        <v>0</v>
      </c>
      <c r="K355" s="37">
        <f t="shared" si="75"/>
        <v>0</v>
      </c>
      <c r="L355" s="59" t="e">
        <f t="shared" si="72"/>
        <v>#DIV/0!</v>
      </c>
    </row>
    <row r="356" spans="1:12" ht="30.75" hidden="1">
      <c r="A356" s="31" t="s">
        <v>17</v>
      </c>
      <c r="B356" s="38" t="s">
        <v>20</v>
      </c>
      <c r="C356" s="38" t="s">
        <v>11</v>
      </c>
      <c r="D356" s="38" t="s">
        <v>154</v>
      </c>
      <c r="E356" s="38" t="s">
        <v>63</v>
      </c>
      <c r="F356" s="46">
        <f t="shared" si="76"/>
        <v>0</v>
      </c>
      <c r="G356" s="46">
        <f t="shared" si="76"/>
        <v>0</v>
      </c>
      <c r="H356" s="46">
        <f t="shared" si="76"/>
        <v>0</v>
      </c>
      <c r="I356" s="46"/>
      <c r="J356" s="46">
        <f>J357</f>
        <v>0</v>
      </c>
      <c r="K356" s="37">
        <f t="shared" si="75"/>
        <v>0</v>
      </c>
      <c r="L356" s="59" t="e">
        <f t="shared" si="72"/>
        <v>#DIV/0!</v>
      </c>
    </row>
    <row r="357" spans="1:12" ht="30.75" hidden="1">
      <c r="A357" s="31" t="s">
        <v>132</v>
      </c>
      <c r="B357" s="38" t="s">
        <v>155</v>
      </c>
      <c r="C357" s="38" t="s">
        <v>11</v>
      </c>
      <c r="D357" s="38" t="s">
        <v>154</v>
      </c>
      <c r="E357" s="38" t="s">
        <v>133</v>
      </c>
      <c r="F357" s="46"/>
      <c r="G357" s="46"/>
      <c r="H357" s="37"/>
      <c r="I357" s="37"/>
      <c r="J357" s="37"/>
      <c r="K357" s="37">
        <f t="shared" si="75"/>
        <v>0</v>
      </c>
      <c r="L357" s="59" t="e">
        <f t="shared" si="72"/>
        <v>#DIV/0!</v>
      </c>
    </row>
    <row r="358" spans="1:12" s="7" customFormat="1" ht="30.75" hidden="1">
      <c r="A358" s="36" t="s">
        <v>156</v>
      </c>
      <c r="B358" s="42" t="s">
        <v>20</v>
      </c>
      <c r="C358" s="42" t="s">
        <v>19</v>
      </c>
      <c r="D358" s="42" t="s">
        <v>103</v>
      </c>
      <c r="E358" s="42" t="s">
        <v>63</v>
      </c>
      <c r="F358" s="46">
        <f>F359+F362+F365</f>
        <v>0</v>
      </c>
      <c r="G358" s="46"/>
      <c r="H358" s="37"/>
      <c r="I358" s="37"/>
      <c r="J358" s="37"/>
      <c r="K358" s="37">
        <f t="shared" si="75"/>
        <v>0</v>
      </c>
      <c r="L358" s="59" t="e">
        <f t="shared" si="72"/>
        <v>#DIV/0!</v>
      </c>
    </row>
    <row r="359" spans="1:12" ht="29.25" hidden="1" customHeight="1">
      <c r="A359" s="36" t="s">
        <v>36</v>
      </c>
      <c r="B359" s="42" t="s">
        <v>20</v>
      </c>
      <c r="C359" s="42" t="s">
        <v>19</v>
      </c>
      <c r="D359" s="42" t="s">
        <v>153</v>
      </c>
      <c r="E359" s="42" t="s">
        <v>63</v>
      </c>
      <c r="F359" s="46">
        <f>F360</f>
        <v>0</v>
      </c>
      <c r="G359" s="46">
        <f>G360</f>
        <v>0</v>
      </c>
      <c r="H359" s="37">
        <f>F359+G359</f>
        <v>0</v>
      </c>
      <c r="I359" s="37"/>
      <c r="J359" s="37"/>
      <c r="K359" s="37">
        <f t="shared" si="75"/>
        <v>0</v>
      </c>
      <c r="L359" s="59" t="e">
        <f t="shared" si="72"/>
        <v>#DIV/0!</v>
      </c>
    </row>
    <row r="360" spans="1:12" ht="30.75" hidden="1">
      <c r="A360" s="31" t="s">
        <v>17</v>
      </c>
      <c r="B360" s="38" t="s">
        <v>20</v>
      </c>
      <c r="C360" s="38" t="s">
        <v>19</v>
      </c>
      <c r="D360" s="38" t="s">
        <v>154</v>
      </c>
      <c r="E360" s="38" t="s">
        <v>63</v>
      </c>
      <c r="F360" s="46">
        <f>F361</f>
        <v>0</v>
      </c>
      <c r="G360" s="46"/>
      <c r="H360" s="37">
        <f>F360+G360</f>
        <v>0</v>
      </c>
      <c r="I360" s="37"/>
      <c r="J360" s="37"/>
      <c r="K360" s="37">
        <f t="shared" si="75"/>
        <v>0</v>
      </c>
      <c r="L360" s="59" t="e">
        <f t="shared" si="72"/>
        <v>#DIV/0!</v>
      </c>
    </row>
    <row r="361" spans="1:12" ht="30.75" hidden="1">
      <c r="A361" s="31" t="s">
        <v>132</v>
      </c>
      <c r="B361" s="38" t="s">
        <v>20</v>
      </c>
      <c r="C361" s="38" t="s">
        <v>19</v>
      </c>
      <c r="D361" s="38" t="s">
        <v>154</v>
      </c>
      <c r="E361" s="38" t="s">
        <v>133</v>
      </c>
      <c r="F361" s="46"/>
      <c r="G361" s="46"/>
      <c r="H361" s="37"/>
      <c r="I361" s="37"/>
      <c r="J361" s="37"/>
      <c r="K361" s="37"/>
      <c r="L361" s="59" t="e">
        <f t="shared" si="72"/>
        <v>#DIV/0!</v>
      </c>
    </row>
    <row r="362" spans="1:12" ht="15.75" hidden="1">
      <c r="A362" s="36"/>
      <c r="B362" s="42"/>
      <c r="C362" s="42"/>
      <c r="D362" s="42"/>
      <c r="E362" s="42"/>
      <c r="F362" s="46"/>
      <c r="G362" s="46"/>
      <c r="H362" s="37"/>
      <c r="I362" s="37"/>
      <c r="J362" s="37"/>
      <c r="K362" s="37"/>
      <c r="L362" s="59" t="e">
        <f t="shared" si="72"/>
        <v>#DIV/0!</v>
      </c>
    </row>
    <row r="363" spans="1:12" ht="15.75" hidden="1">
      <c r="A363" s="36"/>
      <c r="B363" s="42"/>
      <c r="C363" s="42"/>
      <c r="D363" s="42"/>
      <c r="E363" s="42"/>
      <c r="F363" s="46"/>
      <c r="G363" s="46"/>
      <c r="H363" s="37"/>
      <c r="I363" s="37"/>
      <c r="J363" s="37"/>
      <c r="K363" s="37"/>
      <c r="L363" s="59" t="e">
        <f t="shared" si="72"/>
        <v>#DIV/0!</v>
      </c>
    </row>
    <row r="364" spans="1:12" ht="15.75" hidden="1">
      <c r="A364" s="36"/>
      <c r="B364" s="42"/>
      <c r="C364" s="42"/>
      <c r="D364" s="42"/>
      <c r="E364" s="42"/>
      <c r="F364" s="46"/>
      <c r="G364" s="46"/>
      <c r="H364" s="37"/>
      <c r="I364" s="37"/>
      <c r="J364" s="37"/>
      <c r="K364" s="37"/>
      <c r="L364" s="59" t="e">
        <f t="shared" si="72"/>
        <v>#DIV/0!</v>
      </c>
    </row>
    <row r="365" spans="1:12" s="6" customFormat="1" ht="30.75" hidden="1">
      <c r="A365" s="31" t="s">
        <v>96</v>
      </c>
      <c r="B365" s="38" t="s">
        <v>20</v>
      </c>
      <c r="C365" s="38" t="s">
        <v>19</v>
      </c>
      <c r="D365" s="38" t="s">
        <v>137</v>
      </c>
      <c r="E365" s="38" t="s">
        <v>63</v>
      </c>
      <c r="F365" s="41">
        <f>F366</f>
        <v>0</v>
      </c>
      <c r="G365" s="41"/>
      <c r="H365" s="35"/>
      <c r="I365" s="35"/>
      <c r="J365" s="35"/>
      <c r="K365" s="37">
        <f t="shared" ref="K365:K378" si="77">F365+I365+J365</f>
        <v>0</v>
      </c>
      <c r="L365" s="59" t="e">
        <f t="shared" si="72"/>
        <v>#DIV/0!</v>
      </c>
    </row>
    <row r="366" spans="1:12" s="9" customFormat="1" ht="60.75" hidden="1">
      <c r="A366" s="36" t="s">
        <v>97</v>
      </c>
      <c r="B366" s="42" t="s">
        <v>20</v>
      </c>
      <c r="C366" s="42" t="s">
        <v>19</v>
      </c>
      <c r="D366" s="42" t="s">
        <v>157</v>
      </c>
      <c r="E366" s="42" t="s">
        <v>63</v>
      </c>
      <c r="F366" s="46">
        <f>F367</f>
        <v>0</v>
      </c>
      <c r="G366" s="46"/>
      <c r="H366" s="37"/>
      <c r="I366" s="37"/>
      <c r="J366" s="37"/>
      <c r="K366" s="37">
        <f t="shared" si="77"/>
        <v>0</v>
      </c>
      <c r="L366" s="59" t="e">
        <f t="shared" si="72"/>
        <v>#DIV/0!</v>
      </c>
    </row>
    <row r="367" spans="1:12" ht="30.75" hidden="1">
      <c r="A367" s="36" t="s">
        <v>132</v>
      </c>
      <c r="B367" s="42" t="s">
        <v>155</v>
      </c>
      <c r="C367" s="42" t="s">
        <v>19</v>
      </c>
      <c r="D367" s="42" t="s">
        <v>157</v>
      </c>
      <c r="E367" s="42" t="s">
        <v>133</v>
      </c>
      <c r="F367" s="46"/>
      <c r="G367" s="46"/>
      <c r="H367" s="37"/>
      <c r="I367" s="37"/>
      <c r="J367" s="37"/>
      <c r="K367" s="37">
        <f t="shared" si="77"/>
        <v>0</v>
      </c>
      <c r="L367" s="59" t="e">
        <f t="shared" si="72"/>
        <v>#DIV/0!</v>
      </c>
    </row>
    <row r="368" spans="1:12" s="6" customFormat="1" ht="30.75" hidden="1">
      <c r="A368" s="31" t="s">
        <v>158</v>
      </c>
      <c r="B368" s="38" t="s">
        <v>20</v>
      </c>
      <c r="C368" s="38" t="s">
        <v>14</v>
      </c>
      <c r="D368" s="38" t="s">
        <v>103</v>
      </c>
      <c r="E368" s="38" t="s">
        <v>63</v>
      </c>
      <c r="F368" s="41">
        <f>F369+F372</f>
        <v>0</v>
      </c>
      <c r="G368" s="41"/>
      <c r="H368" s="35"/>
      <c r="I368" s="35"/>
      <c r="J368" s="35"/>
      <c r="K368" s="37">
        <f t="shared" si="77"/>
        <v>0</v>
      </c>
      <c r="L368" s="59" t="e">
        <f t="shared" si="72"/>
        <v>#DIV/0!</v>
      </c>
    </row>
    <row r="369" spans="1:12" ht="30.75" hidden="1">
      <c r="A369" s="36" t="s">
        <v>36</v>
      </c>
      <c r="B369" s="42" t="s">
        <v>20</v>
      </c>
      <c r="C369" s="42" t="s">
        <v>14</v>
      </c>
      <c r="D369" s="42" t="s">
        <v>153</v>
      </c>
      <c r="E369" s="42" t="s">
        <v>63</v>
      </c>
      <c r="F369" s="46">
        <f>F370</f>
        <v>0</v>
      </c>
      <c r="G369" s="46"/>
      <c r="H369" s="37"/>
      <c r="I369" s="37"/>
      <c r="J369" s="37"/>
      <c r="K369" s="37">
        <f t="shared" si="77"/>
        <v>0</v>
      </c>
      <c r="L369" s="59" t="e">
        <f t="shared" si="72"/>
        <v>#DIV/0!</v>
      </c>
    </row>
    <row r="370" spans="1:12" ht="30.75" hidden="1">
      <c r="A370" s="36" t="s">
        <v>17</v>
      </c>
      <c r="B370" s="42" t="s">
        <v>20</v>
      </c>
      <c r="C370" s="42" t="s">
        <v>14</v>
      </c>
      <c r="D370" s="42" t="s">
        <v>154</v>
      </c>
      <c r="E370" s="42" t="s">
        <v>63</v>
      </c>
      <c r="F370" s="46">
        <f>F371</f>
        <v>0</v>
      </c>
      <c r="G370" s="46"/>
      <c r="H370" s="37"/>
      <c r="I370" s="37"/>
      <c r="J370" s="37"/>
      <c r="K370" s="37">
        <f t="shared" si="77"/>
        <v>0</v>
      </c>
      <c r="L370" s="59" t="e">
        <f t="shared" si="72"/>
        <v>#DIV/0!</v>
      </c>
    </row>
    <row r="371" spans="1:12" ht="30.75" hidden="1">
      <c r="A371" s="36" t="s">
        <v>132</v>
      </c>
      <c r="B371" s="42" t="s">
        <v>20</v>
      </c>
      <c r="C371" s="42" t="s">
        <v>14</v>
      </c>
      <c r="D371" s="42" t="s">
        <v>154</v>
      </c>
      <c r="E371" s="42" t="s">
        <v>133</v>
      </c>
      <c r="F371" s="46"/>
      <c r="G371" s="46"/>
      <c r="H371" s="37"/>
      <c r="I371" s="37"/>
      <c r="J371" s="37"/>
      <c r="K371" s="37">
        <f t="shared" si="77"/>
        <v>0</v>
      </c>
      <c r="L371" s="59" t="e">
        <f t="shared" si="72"/>
        <v>#DIV/0!</v>
      </c>
    </row>
    <row r="372" spans="1:12" ht="30.75" hidden="1">
      <c r="A372" s="36" t="s">
        <v>96</v>
      </c>
      <c r="B372" s="42" t="s">
        <v>20</v>
      </c>
      <c r="C372" s="42" t="s">
        <v>14</v>
      </c>
      <c r="D372" s="42" t="s">
        <v>137</v>
      </c>
      <c r="E372" s="42" t="s">
        <v>63</v>
      </c>
      <c r="F372" s="46">
        <f>F373</f>
        <v>0</v>
      </c>
      <c r="G372" s="46"/>
      <c r="H372" s="37"/>
      <c r="I372" s="37"/>
      <c r="J372" s="37"/>
      <c r="K372" s="37">
        <f t="shared" si="77"/>
        <v>0</v>
      </c>
      <c r="L372" s="59" t="e">
        <f t="shared" si="72"/>
        <v>#DIV/0!</v>
      </c>
    </row>
    <row r="373" spans="1:12" ht="60.75" hidden="1">
      <c r="A373" s="31" t="s">
        <v>97</v>
      </c>
      <c r="B373" s="42" t="s">
        <v>20</v>
      </c>
      <c r="C373" s="42" t="s">
        <v>14</v>
      </c>
      <c r="D373" s="42" t="s">
        <v>157</v>
      </c>
      <c r="E373" s="42" t="s">
        <v>63</v>
      </c>
      <c r="F373" s="46">
        <f>F374</f>
        <v>0</v>
      </c>
      <c r="G373" s="46"/>
      <c r="H373" s="37"/>
      <c r="I373" s="37"/>
      <c r="J373" s="37"/>
      <c r="K373" s="37">
        <f t="shared" si="77"/>
        <v>0</v>
      </c>
      <c r="L373" s="59" t="e">
        <f t="shared" si="72"/>
        <v>#DIV/0!</v>
      </c>
    </row>
    <row r="374" spans="1:12" ht="30.75" hidden="1">
      <c r="A374" s="36" t="s">
        <v>132</v>
      </c>
      <c r="B374" s="42" t="s">
        <v>155</v>
      </c>
      <c r="C374" s="42" t="s">
        <v>14</v>
      </c>
      <c r="D374" s="42" t="s">
        <v>157</v>
      </c>
      <c r="E374" s="42" t="s">
        <v>133</v>
      </c>
      <c r="F374" s="46"/>
      <c r="G374" s="46"/>
      <c r="H374" s="37"/>
      <c r="I374" s="37"/>
      <c r="J374" s="37"/>
      <c r="K374" s="37">
        <f t="shared" si="77"/>
        <v>0</v>
      </c>
      <c r="L374" s="59" t="e">
        <f t="shared" si="72"/>
        <v>#DIV/0!</v>
      </c>
    </row>
    <row r="375" spans="1:12" ht="30.75" hidden="1">
      <c r="A375" s="36" t="s">
        <v>159</v>
      </c>
      <c r="B375" s="42" t="s">
        <v>20</v>
      </c>
      <c r="C375" s="42" t="s">
        <v>22</v>
      </c>
      <c r="D375" s="42" t="s">
        <v>103</v>
      </c>
      <c r="E375" s="42" t="s">
        <v>63</v>
      </c>
      <c r="F375" s="46">
        <f>F376</f>
        <v>0</v>
      </c>
      <c r="G375" s="46"/>
      <c r="H375" s="37"/>
      <c r="I375" s="37"/>
      <c r="J375" s="37"/>
      <c r="K375" s="37">
        <f t="shared" si="77"/>
        <v>0</v>
      </c>
      <c r="L375" s="59" t="e">
        <f t="shared" si="72"/>
        <v>#DIV/0!</v>
      </c>
    </row>
    <row r="376" spans="1:12" ht="30.75" hidden="1">
      <c r="A376" s="36" t="s">
        <v>160</v>
      </c>
      <c r="B376" s="42" t="s">
        <v>20</v>
      </c>
      <c r="C376" s="42" t="s">
        <v>22</v>
      </c>
      <c r="D376" s="42" t="s">
        <v>162</v>
      </c>
      <c r="E376" s="42" t="s">
        <v>63</v>
      </c>
      <c r="F376" s="46">
        <f>F377</f>
        <v>0</v>
      </c>
      <c r="G376" s="46"/>
      <c r="H376" s="37"/>
      <c r="I376" s="37"/>
      <c r="J376" s="37"/>
      <c r="K376" s="37">
        <f t="shared" si="77"/>
        <v>0</v>
      </c>
      <c r="L376" s="59" t="e">
        <f t="shared" si="72"/>
        <v>#DIV/0!</v>
      </c>
    </row>
    <row r="377" spans="1:12" ht="30.75" hidden="1">
      <c r="A377" s="36" t="s">
        <v>161</v>
      </c>
      <c r="B377" s="42" t="s">
        <v>20</v>
      </c>
      <c r="C377" s="42" t="s">
        <v>22</v>
      </c>
      <c r="D377" s="42" t="s">
        <v>163</v>
      </c>
      <c r="E377" s="42" t="s">
        <v>63</v>
      </c>
      <c r="F377" s="46">
        <f>F378</f>
        <v>0</v>
      </c>
      <c r="G377" s="46"/>
      <c r="H377" s="37"/>
      <c r="I377" s="37"/>
      <c r="J377" s="37"/>
      <c r="K377" s="37">
        <f t="shared" si="77"/>
        <v>0</v>
      </c>
      <c r="L377" s="59" t="e">
        <f t="shared" si="72"/>
        <v>#DIV/0!</v>
      </c>
    </row>
    <row r="378" spans="1:12" ht="30.75" hidden="1">
      <c r="A378" s="36" t="s">
        <v>109</v>
      </c>
      <c r="B378" s="42" t="s">
        <v>20</v>
      </c>
      <c r="C378" s="42" t="s">
        <v>22</v>
      </c>
      <c r="D378" s="42" t="s">
        <v>163</v>
      </c>
      <c r="E378" s="42" t="s">
        <v>110</v>
      </c>
      <c r="F378" s="46"/>
      <c r="G378" s="46"/>
      <c r="H378" s="37"/>
      <c r="I378" s="37"/>
      <c r="J378" s="37"/>
      <c r="K378" s="37">
        <f t="shared" si="77"/>
        <v>0</v>
      </c>
      <c r="L378" s="59" t="e">
        <f t="shared" si="72"/>
        <v>#DIV/0!</v>
      </c>
    </row>
    <row r="379" spans="1:12" ht="25.5" hidden="1" customHeight="1">
      <c r="A379" s="36"/>
      <c r="B379" s="42"/>
      <c r="C379" s="42"/>
      <c r="D379" s="42"/>
      <c r="E379" s="42"/>
      <c r="F379" s="46"/>
      <c r="G379" s="46"/>
      <c r="H379" s="46"/>
      <c r="I379" s="46"/>
      <c r="J379" s="46"/>
      <c r="K379" s="37"/>
      <c r="L379" s="59" t="e">
        <f t="shared" si="72"/>
        <v>#DIV/0!</v>
      </c>
    </row>
    <row r="380" spans="1:12" ht="15.75" hidden="1">
      <c r="A380" s="36"/>
      <c r="B380" s="42"/>
      <c r="C380" s="42"/>
      <c r="D380" s="42"/>
      <c r="E380" s="42"/>
      <c r="F380" s="46"/>
      <c r="G380" s="46"/>
      <c r="H380" s="46"/>
      <c r="I380" s="46"/>
      <c r="J380" s="46"/>
      <c r="K380" s="37"/>
      <c r="L380" s="59" t="e">
        <f t="shared" si="72"/>
        <v>#DIV/0!</v>
      </c>
    </row>
    <row r="381" spans="1:12" ht="15.75" hidden="1">
      <c r="A381" s="36"/>
      <c r="B381" s="42"/>
      <c r="C381" s="42"/>
      <c r="D381" s="42"/>
      <c r="E381" s="42"/>
      <c r="F381" s="46"/>
      <c r="G381" s="46"/>
      <c r="H381" s="37"/>
      <c r="I381" s="37"/>
      <c r="J381" s="37"/>
      <c r="K381" s="37"/>
      <c r="L381" s="59" t="e">
        <f t="shared" si="72"/>
        <v>#DIV/0!</v>
      </c>
    </row>
    <row r="382" spans="1:12" ht="15.75" hidden="1">
      <c r="A382" s="36"/>
      <c r="B382" s="42"/>
      <c r="C382" s="42"/>
      <c r="D382" s="42"/>
      <c r="E382" s="42"/>
      <c r="F382" s="46"/>
      <c r="G382" s="46"/>
      <c r="H382" s="37"/>
      <c r="I382" s="37"/>
      <c r="J382" s="37"/>
      <c r="K382" s="37"/>
      <c r="L382" s="59" t="e">
        <f t="shared" si="72"/>
        <v>#DIV/0!</v>
      </c>
    </row>
    <row r="383" spans="1:12" ht="15.75" hidden="1">
      <c r="A383" s="31"/>
      <c r="B383" s="38"/>
      <c r="C383" s="38"/>
      <c r="D383" s="38"/>
      <c r="E383" s="38"/>
      <c r="F383" s="46"/>
      <c r="G383" s="46"/>
      <c r="H383" s="37"/>
      <c r="I383" s="37"/>
      <c r="J383" s="37"/>
      <c r="K383" s="37">
        <f t="shared" ref="K383:K395" si="78">F383+I383+J383</f>
        <v>0</v>
      </c>
      <c r="L383" s="59" t="e">
        <f t="shared" si="72"/>
        <v>#DIV/0!</v>
      </c>
    </row>
    <row r="384" spans="1:12" s="9" customFormat="1" ht="24" hidden="1" customHeight="1">
      <c r="A384" s="36"/>
      <c r="B384" s="42"/>
      <c r="C384" s="42"/>
      <c r="D384" s="42"/>
      <c r="E384" s="42"/>
      <c r="F384" s="46"/>
      <c r="G384" s="46"/>
      <c r="H384" s="46"/>
      <c r="I384" s="46"/>
      <c r="J384" s="46"/>
      <c r="K384" s="37">
        <f t="shared" si="78"/>
        <v>0</v>
      </c>
      <c r="L384" s="59" t="e">
        <f t="shared" si="72"/>
        <v>#DIV/0!</v>
      </c>
    </row>
    <row r="385" spans="1:12" ht="15.75" hidden="1">
      <c r="A385" s="31"/>
      <c r="B385" s="38"/>
      <c r="C385" s="38"/>
      <c r="D385" s="38"/>
      <c r="E385" s="38"/>
      <c r="F385" s="46"/>
      <c r="G385" s="46"/>
      <c r="H385" s="37"/>
      <c r="I385" s="37"/>
      <c r="J385" s="37"/>
      <c r="K385" s="37">
        <f t="shared" si="78"/>
        <v>0</v>
      </c>
      <c r="L385" s="59" t="e">
        <f t="shared" si="72"/>
        <v>#DIV/0!</v>
      </c>
    </row>
    <row r="386" spans="1:12" ht="15.75" hidden="1">
      <c r="A386" s="31"/>
      <c r="B386" s="38"/>
      <c r="C386" s="38"/>
      <c r="D386" s="38"/>
      <c r="E386" s="38"/>
      <c r="F386" s="46"/>
      <c r="G386" s="46"/>
      <c r="H386" s="37"/>
      <c r="I386" s="37"/>
      <c r="J386" s="37"/>
      <c r="K386" s="37">
        <f t="shared" si="78"/>
        <v>0</v>
      </c>
      <c r="L386" s="59" t="e">
        <f t="shared" si="72"/>
        <v>#DIV/0!</v>
      </c>
    </row>
    <row r="387" spans="1:12" ht="15.75" hidden="1">
      <c r="A387" s="31"/>
      <c r="B387" s="38"/>
      <c r="C387" s="38"/>
      <c r="D387" s="38"/>
      <c r="E387" s="38"/>
      <c r="F387" s="46"/>
      <c r="G387" s="46"/>
      <c r="H387" s="37">
        <f>F387+G387</f>
        <v>0</v>
      </c>
      <c r="I387" s="37"/>
      <c r="J387" s="37"/>
      <c r="K387" s="37">
        <f t="shared" si="78"/>
        <v>0</v>
      </c>
      <c r="L387" s="59" t="e">
        <f t="shared" si="72"/>
        <v>#DIV/0!</v>
      </c>
    </row>
    <row r="388" spans="1:12" ht="15.75" hidden="1">
      <c r="A388" s="36" t="s">
        <v>38</v>
      </c>
      <c r="B388" s="42" t="s">
        <v>20</v>
      </c>
      <c r="C388" s="42" t="s">
        <v>19</v>
      </c>
      <c r="D388" s="42">
        <v>0</v>
      </c>
      <c r="E388" s="42">
        <v>0</v>
      </c>
      <c r="F388" s="46">
        <f>F389</f>
        <v>0</v>
      </c>
      <c r="G388" s="46">
        <f>G389</f>
        <v>0</v>
      </c>
      <c r="H388" s="37">
        <f>F388+G388</f>
        <v>0</v>
      </c>
      <c r="I388" s="37"/>
      <c r="J388" s="37"/>
      <c r="K388" s="37">
        <f t="shared" si="78"/>
        <v>0</v>
      </c>
      <c r="L388" s="59" t="e">
        <f t="shared" si="72"/>
        <v>#DIV/0!</v>
      </c>
    </row>
    <row r="389" spans="1:12" ht="30.75" hidden="1">
      <c r="A389" s="36" t="s">
        <v>39</v>
      </c>
      <c r="B389" s="42" t="s">
        <v>20</v>
      </c>
      <c r="C389" s="42" t="s">
        <v>19</v>
      </c>
      <c r="D389" s="42" t="s">
        <v>40</v>
      </c>
      <c r="E389" s="44">
        <v>0</v>
      </c>
      <c r="F389" s="46">
        <f>F390</f>
        <v>0</v>
      </c>
      <c r="G389" s="46">
        <f>G390</f>
        <v>0</v>
      </c>
      <c r="H389" s="37">
        <f>F389+G389</f>
        <v>0</v>
      </c>
      <c r="I389" s="37"/>
      <c r="J389" s="37"/>
      <c r="K389" s="37">
        <f t="shared" si="78"/>
        <v>0</v>
      </c>
      <c r="L389" s="59" t="e">
        <f t="shared" si="72"/>
        <v>#DIV/0!</v>
      </c>
    </row>
    <row r="390" spans="1:12" ht="30.75" hidden="1">
      <c r="A390" s="31" t="s">
        <v>34</v>
      </c>
      <c r="B390" s="38" t="s">
        <v>20</v>
      </c>
      <c r="C390" s="38" t="s">
        <v>19</v>
      </c>
      <c r="D390" s="38" t="s">
        <v>40</v>
      </c>
      <c r="E390" s="38" t="s">
        <v>37</v>
      </c>
      <c r="F390" s="46"/>
      <c r="G390" s="46"/>
      <c r="H390" s="37">
        <f>F390+G390</f>
        <v>0</v>
      </c>
      <c r="I390" s="37"/>
      <c r="J390" s="37"/>
      <c r="K390" s="37">
        <f t="shared" si="78"/>
        <v>0</v>
      </c>
      <c r="L390" s="59" t="e">
        <f t="shared" si="72"/>
        <v>#DIV/0!</v>
      </c>
    </row>
    <row r="391" spans="1:12" ht="30.75" hidden="1">
      <c r="A391" s="31" t="s">
        <v>94</v>
      </c>
      <c r="B391" s="38" t="s">
        <v>20</v>
      </c>
      <c r="C391" s="38" t="s">
        <v>14</v>
      </c>
      <c r="D391" s="38"/>
      <c r="E391" s="38"/>
      <c r="F391" s="46">
        <f>F394</f>
        <v>0</v>
      </c>
      <c r="G391" s="46">
        <f>G394+G392</f>
        <v>0</v>
      </c>
      <c r="H391" s="37">
        <f>F391+G391</f>
        <v>0</v>
      </c>
      <c r="I391" s="37"/>
      <c r="J391" s="37"/>
      <c r="K391" s="37">
        <f t="shared" si="78"/>
        <v>0</v>
      </c>
      <c r="L391" s="59" t="e">
        <f t="shared" si="72"/>
        <v>#DIV/0!</v>
      </c>
    </row>
    <row r="392" spans="1:12" ht="30.75" hidden="1">
      <c r="A392" s="31" t="s">
        <v>99</v>
      </c>
      <c r="B392" s="38" t="s">
        <v>20</v>
      </c>
      <c r="C392" s="38" t="s">
        <v>14</v>
      </c>
      <c r="D392" s="38" t="s">
        <v>62</v>
      </c>
      <c r="E392" s="38"/>
      <c r="F392" s="46">
        <f>F393</f>
        <v>0</v>
      </c>
      <c r="G392" s="46">
        <f>G393</f>
        <v>0</v>
      </c>
      <c r="H392" s="37">
        <f>H393</f>
        <v>0</v>
      </c>
      <c r="I392" s="37"/>
      <c r="J392" s="37"/>
      <c r="K392" s="37">
        <f t="shared" si="78"/>
        <v>0</v>
      </c>
      <c r="L392" s="59" t="e">
        <f>K392/J392*100</f>
        <v>#DIV/0!</v>
      </c>
    </row>
    <row r="393" spans="1:12" ht="30.75" hidden="1">
      <c r="A393" s="31" t="s">
        <v>65</v>
      </c>
      <c r="B393" s="38" t="s">
        <v>20</v>
      </c>
      <c r="C393" s="38" t="s">
        <v>14</v>
      </c>
      <c r="D393" s="38" t="s">
        <v>62</v>
      </c>
      <c r="E393" s="38" t="s">
        <v>64</v>
      </c>
      <c r="F393" s="46"/>
      <c r="G393" s="46"/>
      <c r="H393" s="37">
        <f>F393+G393</f>
        <v>0</v>
      </c>
      <c r="I393" s="37"/>
      <c r="J393" s="37"/>
      <c r="K393" s="37">
        <f t="shared" si="78"/>
        <v>0</v>
      </c>
      <c r="L393" s="59" t="e">
        <f>K393/J393*100</f>
        <v>#DIV/0!</v>
      </c>
    </row>
    <row r="394" spans="1:12" ht="63.75" hidden="1" customHeight="1" thickBot="1">
      <c r="A394" s="31" t="s">
        <v>95</v>
      </c>
      <c r="B394" s="38" t="s">
        <v>20</v>
      </c>
      <c r="C394" s="38" t="s">
        <v>14</v>
      </c>
      <c r="D394" s="38" t="s">
        <v>47</v>
      </c>
      <c r="E394" s="38"/>
      <c r="F394" s="46">
        <f>F395</f>
        <v>0</v>
      </c>
      <c r="G394" s="46">
        <f>G395</f>
        <v>0</v>
      </c>
      <c r="H394" s="37">
        <f>F394+G394</f>
        <v>0</v>
      </c>
      <c r="I394" s="37"/>
      <c r="J394" s="37"/>
      <c r="K394" s="37">
        <f t="shared" si="78"/>
        <v>0</v>
      </c>
      <c r="L394" s="59" t="e">
        <f>K394/J394*100</f>
        <v>#DIV/0!</v>
      </c>
    </row>
    <row r="395" spans="1:12" ht="30.75" hidden="1">
      <c r="A395" s="31" t="s">
        <v>17</v>
      </c>
      <c r="B395" s="38" t="s">
        <v>20</v>
      </c>
      <c r="C395" s="38" t="s">
        <v>14</v>
      </c>
      <c r="D395" s="38" t="s">
        <v>47</v>
      </c>
      <c r="E395" s="38" t="s">
        <v>18</v>
      </c>
      <c r="F395" s="46">
        <v>0</v>
      </c>
      <c r="G395" s="46"/>
      <c r="H395" s="37">
        <f>F395+G395</f>
        <v>0</v>
      </c>
      <c r="I395" s="37"/>
      <c r="J395" s="37"/>
      <c r="K395" s="37">
        <f t="shared" si="78"/>
        <v>0</v>
      </c>
      <c r="L395" s="59" t="e">
        <f>K395/J395*100</f>
        <v>#DIV/0!</v>
      </c>
    </row>
    <row r="396" spans="1:12" ht="15.75">
      <c r="A396" s="27" t="s">
        <v>42</v>
      </c>
      <c r="B396" s="28" t="s">
        <v>43</v>
      </c>
      <c r="C396" s="28" t="s">
        <v>43</v>
      </c>
      <c r="D396" s="20" t="s">
        <v>98</v>
      </c>
      <c r="E396" s="20" t="s">
        <v>63</v>
      </c>
      <c r="F396" s="57" t="e">
        <f>F12+F88+F144+F181+F326</f>
        <v>#REF!</v>
      </c>
      <c r="G396" s="57" t="e">
        <f>G12+G74+G88+G181+G263+G326+G351+#REF!+#REF!+G81</f>
        <v>#REF!</v>
      </c>
      <c r="H396" s="57" t="e">
        <f>H12+H74+H88+H181+H263+H326+H351+#REF!+#REF!+H81</f>
        <v>#REF!</v>
      </c>
      <c r="I396" s="57"/>
      <c r="J396" s="57">
        <f>J12+J74+J88+J144+J181+J263+J326+J351+J81</f>
        <v>2837.7</v>
      </c>
      <c r="K396" s="30">
        <f>K12+K88+K144+K181+K326</f>
        <v>1635</v>
      </c>
      <c r="L396" s="59">
        <f>K396/J396*100</f>
        <v>57.61708425837827</v>
      </c>
    </row>
    <row r="397" spans="1:12" s="4" customFormat="1">
      <c r="F397" s="5"/>
      <c r="G397" s="5"/>
      <c r="H397" s="5"/>
      <c r="I397" s="5"/>
      <c r="J397" s="5"/>
      <c r="K397" s="5"/>
    </row>
    <row r="398" spans="1:12" s="4" customFormat="1">
      <c r="F398" s="5"/>
      <c r="G398" s="5"/>
      <c r="H398" s="5"/>
      <c r="I398" s="5"/>
      <c r="J398" s="5"/>
      <c r="K398" s="5"/>
    </row>
    <row r="399" spans="1:12" s="4" customFormat="1"/>
    <row r="400" spans="1:12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</sheetData>
  <autoFilter ref="A12:F396"/>
  <mergeCells count="15">
    <mergeCell ref="E1:K1"/>
    <mergeCell ref="G9:G11"/>
    <mergeCell ref="H9:H11"/>
    <mergeCell ref="B9:B11"/>
    <mergeCell ref="A9:A11"/>
    <mergeCell ref="F9:F11"/>
    <mergeCell ref="C3:L3"/>
    <mergeCell ref="A6:L7"/>
    <mergeCell ref="E9:E11"/>
    <mergeCell ref="D9:D11"/>
    <mergeCell ref="C9:C11"/>
    <mergeCell ref="J9:J11"/>
    <mergeCell ref="K9:K11"/>
    <mergeCell ref="I9:I11"/>
    <mergeCell ref="L9:L11"/>
  </mergeCells>
  <phoneticPr fontId="3" type="noConversion"/>
  <pageMargins left="0.82677165354330717" right="0.31496062992125984" top="0.51181102362204722" bottom="0.31496062992125984" header="0.27559055118110237" footer="0.31496062992125984"/>
  <pageSetup paperSize="9" scale="7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Ник</vt:lpstr>
      <vt:lpstr>Ник!Заголовки_для_печати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2015-03-05T11:31:05Z</cp:lastPrinted>
  <dcterms:created xsi:type="dcterms:W3CDTF">2004-10-22T12:47:09Z</dcterms:created>
  <dcterms:modified xsi:type="dcterms:W3CDTF">2015-03-06T06:44:54Z</dcterms:modified>
</cp:coreProperties>
</file>