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600" yWindow="495" windowWidth="12390" windowHeight="8445"/>
  </bookViews>
  <sheets>
    <sheet name=" 2015 вед.струк" sheetId="26" r:id="rId1"/>
  </sheets>
  <definedNames>
    <definedName name="_xlnm._FilterDatabase" localSheetId="0" hidden="1">' 2015 вед.струк'!$A$14:$G$266</definedName>
    <definedName name="_xlnm.Print_Titles" localSheetId="0">' 2015 вед.струк'!$10:$12</definedName>
  </definedNames>
  <calcPr calcId="125725"/>
</workbook>
</file>

<file path=xl/calcChain.xml><?xml version="1.0" encoding="utf-8"?>
<calcChain xmlns="http://schemas.openxmlformats.org/spreadsheetml/2006/main">
  <c r="M132" i="26"/>
  <c r="M131"/>
  <c r="M107" s="1"/>
  <c r="N261"/>
  <c r="M261"/>
  <c r="N269"/>
  <c r="N268"/>
  <c r="N267"/>
  <c r="N266"/>
  <c r="N265"/>
  <c r="N264"/>
  <c r="N263"/>
  <c r="N262"/>
  <c r="N195"/>
  <c r="N194"/>
  <c r="N193"/>
  <c r="N192"/>
  <c r="N191"/>
  <c r="N190"/>
  <c r="N189"/>
  <c r="N188"/>
  <c r="N187"/>
  <c r="N186"/>
  <c r="N185"/>
  <c r="N184"/>
  <c r="N140"/>
  <c r="N139"/>
  <c r="N138"/>
  <c r="N137"/>
  <c r="N132"/>
  <c r="N131"/>
  <c r="N183"/>
  <c r="N182"/>
  <c r="N181"/>
  <c r="N180"/>
  <c r="N144"/>
  <c r="N143"/>
  <c r="N142"/>
  <c r="N141"/>
  <c r="N128"/>
  <c r="N127"/>
  <c r="G107"/>
  <c r="G14"/>
  <c r="N126"/>
  <c r="N125"/>
  <c r="N119"/>
  <c r="N118"/>
  <c r="N117"/>
  <c r="N116"/>
  <c r="N101"/>
  <c r="N260"/>
  <c r="N259"/>
  <c r="N258"/>
  <c r="N198"/>
  <c r="N100"/>
  <c r="N99"/>
  <c r="N98"/>
  <c r="N97"/>
  <c r="N96"/>
  <c r="N95"/>
  <c r="N94"/>
  <c r="N80"/>
  <c r="N79"/>
  <c r="N77"/>
  <c r="N44"/>
  <c r="N40"/>
  <c r="N29"/>
  <c r="N28"/>
  <c r="M14"/>
  <c r="N71"/>
  <c r="N70"/>
  <c r="N69"/>
  <c r="N68"/>
  <c r="N67"/>
  <c r="N66"/>
  <c r="N65"/>
  <c r="N64"/>
  <c r="N63"/>
  <c r="N62"/>
  <c r="N61"/>
  <c r="N60"/>
  <c r="N59"/>
  <c r="N58"/>
  <c r="N57"/>
  <c r="N53"/>
  <c r="N14" s="1"/>
  <c r="L52"/>
  <c r="N47"/>
  <c r="N46"/>
  <c r="N45"/>
  <c r="N30"/>
  <c r="N27"/>
  <c r="N26"/>
  <c r="N25"/>
  <c r="N197"/>
  <c r="N196"/>
  <c r="N33"/>
  <c r="N32"/>
  <c r="L260"/>
  <c r="H260"/>
  <c r="I260" s="1"/>
  <c r="L259"/>
  <c r="I259"/>
  <c r="I258" s="1"/>
  <c r="L258"/>
  <c r="H258"/>
  <c r="L257"/>
  <c r="L256"/>
  <c r="I256"/>
  <c r="L255"/>
  <c r="H255"/>
  <c r="I255" s="1"/>
  <c r="L254"/>
  <c r="L253"/>
  <c r="I253"/>
  <c r="L252"/>
  <c r="L251"/>
  <c r="L250"/>
  <c r="L249"/>
  <c r="L244"/>
  <c r="L243"/>
  <c r="L242"/>
  <c r="L241"/>
  <c r="L240"/>
  <c r="L239"/>
  <c r="L238"/>
  <c r="L237"/>
  <c r="L236"/>
  <c r="L235"/>
  <c r="L234"/>
  <c r="L233"/>
  <c r="L232"/>
  <c r="L231"/>
  <c r="L226"/>
  <c r="I226"/>
  <c r="L225"/>
  <c r="H225"/>
  <c r="I225" s="1"/>
  <c r="L224"/>
  <c r="L223"/>
  <c r="K222"/>
  <c r="L222" s="1"/>
  <c r="I222"/>
  <c r="I221" s="1"/>
  <c r="H219"/>
  <c r="I219" s="1"/>
  <c r="H222"/>
  <c r="H221" s="1"/>
  <c r="L220"/>
  <c r="I220"/>
  <c r="L219"/>
  <c r="K209"/>
  <c r="K208" s="1"/>
  <c r="L208" s="1"/>
  <c r="I209"/>
  <c r="H209"/>
  <c r="I208"/>
  <c r="H208"/>
  <c r="L207"/>
  <c r="I207"/>
  <c r="I206" s="1"/>
  <c r="I205" s="1"/>
  <c r="L206"/>
  <c r="H206"/>
  <c r="H205" s="1"/>
  <c r="L205"/>
  <c r="L204"/>
  <c r="I204"/>
  <c r="L203"/>
  <c r="I203"/>
  <c r="L202"/>
  <c r="I202"/>
  <c r="L201"/>
  <c r="L200"/>
  <c r="L199"/>
  <c r="I197"/>
  <c r="H197"/>
  <c r="L93"/>
  <c r="L92"/>
  <c r="I92"/>
  <c r="L91"/>
  <c r="H91"/>
  <c r="I91" s="1"/>
  <c r="I90" s="1"/>
  <c r="L90"/>
  <c r="L89"/>
  <c r="I89"/>
  <c r="L88"/>
  <c r="I88"/>
  <c r="L87"/>
  <c r="I87"/>
  <c r="L86"/>
  <c r="I86"/>
  <c r="L85"/>
  <c r="I85"/>
  <c r="L84"/>
  <c r="I84"/>
  <c r="L83"/>
  <c r="I83"/>
  <c r="L82"/>
  <c r="I82"/>
  <c r="L81"/>
  <c r="I81"/>
  <c r="L80"/>
  <c r="I80"/>
  <c r="I79" s="1"/>
  <c r="K79"/>
  <c r="K78" s="1"/>
  <c r="L78" s="1"/>
  <c r="H79"/>
  <c r="H78" s="1"/>
  <c r="J77"/>
  <c r="L70"/>
  <c r="I70"/>
  <c r="I69" s="1"/>
  <c r="I68" s="1"/>
  <c r="L69"/>
  <c r="H69"/>
  <c r="H68" s="1"/>
  <c r="L68"/>
  <c r="L67"/>
  <c r="I67"/>
  <c r="I66" s="1"/>
  <c r="I65" s="1"/>
  <c r="K66"/>
  <c r="L66" s="1"/>
  <c r="H66"/>
  <c r="H65" s="1"/>
  <c r="K63"/>
  <c r="L63" s="1"/>
  <c r="I63"/>
  <c r="I58" s="1"/>
  <c r="I57" s="1"/>
  <c r="H63"/>
  <c r="H58" s="1"/>
  <c r="H57" s="1"/>
  <c r="L62"/>
  <c r="I62"/>
  <c r="L61"/>
  <c r="I61"/>
  <c r="L60"/>
  <c r="I60"/>
  <c r="L59"/>
  <c r="I59"/>
  <c r="I55"/>
  <c r="I54" s="1"/>
  <c r="L56"/>
  <c r="K55"/>
  <c r="L55" s="1"/>
  <c r="H55"/>
  <c r="H54" s="1"/>
  <c r="L51"/>
  <c r="K50"/>
  <c r="L50" s="1"/>
  <c r="I50"/>
  <c r="H50"/>
  <c r="H49" s="1"/>
  <c r="L49"/>
  <c r="L48"/>
  <c r="L43"/>
  <c r="I43"/>
  <c r="L42"/>
  <c r="I42"/>
  <c r="L41"/>
  <c r="H41"/>
  <c r="I41" s="1"/>
  <c r="K39"/>
  <c r="L39" s="1"/>
  <c r="I39"/>
  <c r="I38" s="1"/>
  <c r="H39"/>
  <c r="H38" s="1"/>
  <c r="J38"/>
  <c r="L37"/>
  <c r="I37"/>
  <c r="L36"/>
  <c r="H36"/>
  <c r="I36" s="1"/>
  <c r="L35"/>
  <c r="L34"/>
  <c r="L33" s="1"/>
  <c r="L32" s="1"/>
  <c r="K33"/>
  <c r="K32" s="1"/>
  <c r="J33"/>
  <c r="J32" s="1"/>
  <c r="I33"/>
  <c r="I32" s="1"/>
  <c r="H33"/>
  <c r="H32" s="1"/>
  <c r="L24"/>
  <c r="L20" s="1"/>
  <c r="L19" s="1"/>
  <c r="L18" s="1"/>
  <c r="L23"/>
  <c r="I23"/>
  <c r="L22"/>
  <c r="I22"/>
  <c r="L21"/>
  <c r="I21"/>
  <c r="K20"/>
  <c r="J20"/>
  <c r="J19" s="1"/>
  <c r="J18" s="1"/>
  <c r="I20"/>
  <c r="I19" s="1"/>
  <c r="I18" s="1"/>
  <c r="H20"/>
  <c r="H19" s="1"/>
  <c r="H18" s="1"/>
  <c r="K19"/>
  <c r="K18" s="1"/>
  <c r="L17"/>
  <c r="L16" s="1"/>
  <c r="L15" s="1"/>
  <c r="K16"/>
  <c r="K15" s="1"/>
  <c r="J16"/>
  <c r="J15" s="1"/>
  <c r="I16"/>
  <c r="I15" s="1"/>
  <c r="H16"/>
  <c r="H15" s="1"/>
  <c r="J14"/>
  <c r="L79"/>
  <c r="L77" s="1"/>
  <c r="K197"/>
  <c r="L209"/>
  <c r="H90"/>
  <c r="L197"/>
  <c r="H257"/>
  <c r="I257" s="1"/>
  <c r="K58"/>
  <c r="L58" s="1"/>
  <c r="K65"/>
  <c r="L65" s="1"/>
  <c r="K77"/>
  <c r="H254"/>
  <c r="I254" s="1"/>
  <c r="K57"/>
  <c r="L57" s="1"/>
  <c r="K64"/>
  <c r="L64" s="1"/>
  <c r="M270" l="1"/>
  <c r="N107"/>
  <c r="N270" s="1"/>
  <c r="N31"/>
  <c r="N34"/>
  <c r="G270"/>
  <c r="H218"/>
  <c r="I78"/>
  <c r="I77"/>
  <c r="H35"/>
  <c r="I35" s="1"/>
  <c r="K54"/>
  <c r="H53"/>
  <c r="H64"/>
  <c r="K196"/>
  <c r="L196" s="1"/>
  <c r="H196"/>
  <c r="H48"/>
  <c r="H14" s="1"/>
  <c r="I49"/>
  <c r="I218"/>
  <c r="I217" s="1"/>
  <c r="H217"/>
  <c r="K38"/>
  <c r="L38" s="1"/>
  <c r="I53"/>
  <c r="I196"/>
  <c r="K221"/>
  <c r="I64"/>
  <c r="H77"/>
  <c r="I48" l="1"/>
  <c r="I14" s="1"/>
  <c r="L54"/>
  <c r="K53"/>
  <c r="L221"/>
  <c r="K218"/>
  <c r="L53" l="1"/>
  <c r="L14" s="1"/>
  <c r="K14"/>
  <c r="L218"/>
  <c r="K217"/>
  <c r="L217" s="1"/>
</calcChain>
</file>

<file path=xl/sharedStrings.xml><?xml version="1.0" encoding="utf-8"?>
<sst xmlns="http://schemas.openxmlformats.org/spreadsheetml/2006/main" count="1086" uniqueCount="206">
  <si>
    <t>Наименование</t>
  </si>
  <si>
    <t>Рз</t>
  </si>
  <si>
    <t>ПР</t>
  </si>
  <si>
    <t>ЦСТ</t>
  </si>
  <si>
    <t>ВР</t>
  </si>
  <si>
    <t>БК: Раздел</t>
  </si>
  <si>
    <t>БК:Подр</t>
  </si>
  <si>
    <t>БК: ц.ст.</t>
  </si>
  <si>
    <t>БК:ВР</t>
  </si>
  <si>
    <t>Общегосударственные вопросы</t>
  </si>
  <si>
    <t>01</t>
  </si>
  <si>
    <t>0010000</t>
  </si>
  <si>
    <t>Центральный аппарат</t>
  </si>
  <si>
    <t>04</t>
  </si>
  <si>
    <t>05</t>
  </si>
  <si>
    <t>Обеспечение деятельности подведомственных учреждений</t>
  </si>
  <si>
    <t>02</t>
  </si>
  <si>
    <t>09</t>
  </si>
  <si>
    <t>08</t>
  </si>
  <si>
    <t>Другие вопросы в области национальной экономики</t>
  </si>
  <si>
    <t>11</t>
  </si>
  <si>
    <t>2600000</t>
  </si>
  <si>
    <t>406</t>
  </si>
  <si>
    <t>Жилищно-коммунальное хозяйство</t>
  </si>
  <si>
    <t>Мероприятия в области здравоохранения, спорта и физической культуры, туризма</t>
  </si>
  <si>
    <t>Больницы, клиники, госпитали, медико-санитарные части</t>
  </si>
  <si>
    <t>455</t>
  </si>
  <si>
    <t>Спорт и физическая культура</t>
  </si>
  <si>
    <t>Реализация государственных функций в области здравоохранения, спорта и туризма</t>
  </si>
  <si>
    <t>4850000</t>
  </si>
  <si>
    <t>5190000</t>
  </si>
  <si>
    <t>Всего расходов</t>
  </si>
  <si>
    <t>00</t>
  </si>
  <si>
    <t>4520000</t>
  </si>
  <si>
    <t>Резервные фонды</t>
  </si>
  <si>
    <t>216</t>
  </si>
  <si>
    <t>06</t>
  </si>
  <si>
    <t>Национальная безопасность и правоохранительная деятельность</t>
  </si>
  <si>
    <t>03</t>
  </si>
  <si>
    <t>Обеспечение функционирования рганов в сфере национальной безопасности и правоохранительной деятельности</t>
  </si>
  <si>
    <t>Воинские формирования</t>
  </si>
  <si>
    <t>Органы внутренних дел</t>
  </si>
  <si>
    <t>2020000</t>
  </si>
  <si>
    <t>253</t>
  </si>
  <si>
    <t>342</t>
  </si>
  <si>
    <t>1001100</t>
  </si>
  <si>
    <t>000</t>
  </si>
  <si>
    <t>213</t>
  </si>
  <si>
    <t>3400000</t>
  </si>
  <si>
    <t>Периодическая печать и издательства</t>
  </si>
  <si>
    <t>Периодические издания, учреждённые органами законодательной и исполнительной власти</t>
  </si>
  <si>
    <t>Государственная поддержка в сфере культуры, кинематографии и средств массовой информации</t>
  </si>
  <si>
    <t>453</t>
  </si>
  <si>
    <t>Члены законодательной (представительной) власти местного самоуправления</t>
  </si>
  <si>
    <t>097</t>
  </si>
  <si>
    <t>Другие вопросы в области культуры,кинематографии,средств массовой информации</t>
  </si>
  <si>
    <t xml:space="preserve">                                                           Приложение 5 </t>
  </si>
  <si>
    <t>Другие общегосударственные вопросы</t>
  </si>
  <si>
    <t>Учебно-методические кабинеты,централизованные бухгалтерии,группы хозяйственного обслуживания ,учебно-производственные комбинаты,логопедические функции</t>
  </si>
  <si>
    <t>Поравки</t>
  </si>
  <si>
    <t>С учётом поравок</t>
  </si>
  <si>
    <t>Фонд компенсаций</t>
  </si>
  <si>
    <t>070</t>
  </si>
  <si>
    <t>027</t>
  </si>
  <si>
    <t>4560000</t>
  </si>
  <si>
    <t>Органы юстиции</t>
  </si>
  <si>
    <t>Государственная поддержка актов гражданского состояния</t>
  </si>
  <si>
    <t>608</t>
  </si>
  <si>
    <t>Другие вопросы в области здравоохранения и спорта</t>
  </si>
  <si>
    <t>Иные безвозмездные и безвозвратные перечисления</t>
  </si>
  <si>
    <t xml:space="preserve">Денежные выплаты медицинскому персоналу  фельдшерско-акушерских пунктов, врачам, фельдшерам и медицинским сестрам "Скорой помощи" </t>
  </si>
  <si>
    <t>0000000</t>
  </si>
  <si>
    <t>Глава муниципального образования</t>
  </si>
  <si>
    <t xml:space="preserve">                                                    Совета народных депутатов </t>
  </si>
  <si>
    <t>Бюджетное финансирование</t>
  </si>
  <si>
    <t>Расходы за счёт средств от предпринимательской и иной приносящей доход деятельности</t>
  </si>
  <si>
    <t>Всего</t>
  </si>
  <si>
    <t>Функционирование высшего должностного лица субъекта РФ и муниципального образования</t>
  </si>
  <si>
    <t>000 00 00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</si>
  <si>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</si>
  <si>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</si>
  <si>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002 03 00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</si>
  <si>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</si>
  <si>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002 04 00</t>
  </si>
  <si>
    <t>Выполнение функций органами местного самоуправления</t>
  </si>
  <si>
    <t>500</t>
  </si>
  <si>
    <t>12</t>
  </si>
  <si>
    <t>Резервные фонды местных администраций</t>
  </si>
  <si>
    <t>14</t>
  </si>
  <si>
    <t xml:space="preserve">002 04 00 </t>
  </si>
  <si>
    <t>Функционирование органов в сфере национальной безопасности и правоохранительной деятельности</t>
  </si>
  <si>
    <t>Функционирование органов в сфере национальной безопасности и правоохранительной деятельности и обороны</t>
  </si>
  <si>
    <t>014</t>
  </si>
  <si>
    <t>Транспорт</t>
  </si>
  <si>
    <t>Другие виды транспорта</t>
  </si>
  <si>
    <t>317 00 00</t>
  </si>
  <si>
    <t>Субсидии на проведение отдельных мероприятий по другим видам транспорта</t>
  </si>
  <si>
    <t>317 01 00</t>
  </si>
  <si>
    <t>Субсидии юридическим лицам</t>
  </si>
  <si>
    <t>04 08</t>
  </si>
  <si>
    <t>006</t>
  </si>
  <si>
    <t>Выполнение функций бюджетными учреждениями</t>
  </si>
  <si>
    <t>001</t>
  </si>
  <si>
    <t>520 00 00</t>
  </si>
  <si>
    <t>457 00 00</t>
  </si>
  <si>
    <t>457 85 00</t>
  </si>
  <si>
    <t>Здравоохранение, физическая культура и спорт</t>
  </si>
  <si>
    <t>Стационарная медицинская помощь</t>
  </si>
  <si>
    <t>470 00 00</t>
  </si>
  <si>
    <t>470 99 00</t>
  </si>
  <si>
    <t xml:space="preserve">09 </t>
  </si>
  <si>
    <t>Амбулаторная помощь</t>
  </si>
  <si>
    <t>520 18 00</t>
  </si>
  <si>
    <t>Скорая медицинская помощь</t>
  </si>
  <si>
    <t>Физическая культура и спорт</t>
  </si>
  <si>
    <t>Физкультурно-оздоровительная работа и спортивные мероприятия</t>
  </si>
  <si>
    <t>Мероприятия в области здравоохранения ,спорта и физической культуры, туризма</t>
  </si>
  <si>
    <t>512 00 00</t>
  </si>
  <si>
    <t>512 97 00</t>
  </si>
  <si>
    <t>Мероприятия в сфере культуры,кмнематографии и средств массовой информации</t>
  </si>
  <si>
    <t>450 00 00</t>
  </si>
  <si>
    <t>Комплектование книжных фонгдов библиотек муниципальных образований</t>
  </si>
  <si>
    <t>450 06 00</t>
  </si>
  <si>
    <t>Мероприятия в области коммунального хозяйства</t>
  </si>
  <si>
    <t>Поправки</t>
  </si>
  <si>
    <t>Национальная  оборона</t>
  </si>
  <si>
    <t>Коммунальное  хозяйство</t>
  </si>
  <si>
    <t>Благоустройсво</t>
  </si>
  <si>
    <t>Строительство и содержание автомобильных дорог и инженерных сооружений на них в границах городских округов и сельских поселений в рамках благоустройства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</si>
  <si>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</si>
  <si>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</si>
  <si>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Вед</t>
  </si>
  <si>
    <t>Администрация Ломовецкого сельского поселения</t>
  </si>
  <si>
    <t xml:space="preserve">                                                            № 30 от 26 декабря  2008 года</t>
  </si>
  <si>
    <t>Функционирование высшего должносного лица субъекта РФ и муниципального образования</t>
  </si>
  <si>
    <t>Функционирование правительства РФ, высших исполнительных органов государственной власти субъектов РФ,местных администраций</t>
  </si>
  <si>
    <t xml:space="preserve">                               к Решению Ломовецкого сельского </t>
  </si>
  <si>
    <t>поправки</t>
  </si>
  <si>
    <t xml:space="preserve">план с </t>
  </si>
  <si>
    <t>учетом</t>
  </si>
  <si>
    <t>поправок</t>
  </si>
  <si>
    <t>13</t>
  </si>
  <si>
    <t>Непрограммная часть бюджета сельского поселения</t>
  </si>
  <si>
    <t>БФ0 00 00</t>
  </si>
  <si>
    <t>БФ0 80 03</t>
  </si>
  <si>
    <t>Расходы на выплату персоналу в целях обеспечения выполнения функций государственными (муниципальными )органами,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</si>
  <si>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 )органов</t>
  </si>
  <si>
    <t>Фонд оплаты труда государственных (муниципальных )органов  и взносы по обязательному социальному страхованию</t>
  </si>
  <si>
    <t>БФ0 80 04</t>
  </si>
  <si>
    <t>100</t>
  </si>
  <si>
    <t>Закупка товаров, работ и услуг для  государственных (муниципальных ) нужд</t>
  </si>
  <si>
    <t>Иные закупки товаров, работ и услуг для  государственных (муниципальных ) нужд</t>
  </si>
  <si>
    <t>Прочая закупка товаров, работ и услуг для  государственных (муниципальных ) нужд</t>
  </si>
  <si>
    <t>120</t>
  </si>
  <si>
    <t>121</t>
  </si>
  <si>
    <t>200</t>
  </si>
  <si>
    <t>240</t>
  </si>
  <si>
    <t>244</t>
  </si>
  <si>
    <t>Иные бюджетные ассигнования</t>
  </si>
  <si>
    <t>БФ0 80 05</t>
  </si>
  <si>
    <t>800</t>
  </si>
  <si>
    <t>Резервные средства</t>
  </si>
  <si>
    <t>870</t>
  </si>
  <si>
    <t>БФ0 80 07</t>
  </si>
  <si>
    <t>БФ0 80 06</t>
  </si>
  <si>
    <t>Меры противодействия и злоупотребление наркотиков</t>
  </si>
  <si>
    <t>Мобилизация и вневедомственная подготовка</t>
  </si>
  <si>
    <t>Осуществление первичного воинского учета на территориях, где отсутствуют военные комиссариаты</t>
  </si>
  <si>
    <t>БФ0 51 18</t>
  </si>
  <si>
    <t>БФ0 80 09</t>
  </si>
  <si>
    <t>БФ0 80 02</t>
  </si>
  <si>
    <t>БФ0 80 44</t>
  </si>
  <si>
    <t>БФ0 80 45</t>
  </si>
  <si>
    <t xml:space="preserve">Культура, кинематография </t>
  </si>
  <si>
    <t>Обеспечение деятельности ( оказания услуг) домов культуры, других учреждений культуры</t>
  </si>
  <si>
    <t>БФ0 80 99</t>
  </si>
  <si>
    <t xml:space="preserve">Предоставление субсидий бюджетным, автономным учреждениям и иным некомерчнским организациям </t>
  </si>
  <si>
    <t xml:space="preserve">Субсидии бюджетным учреждениям </t>
  </si>
  <si>
    <t>600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</si>
  <si>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</si>
  <si>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(выполненных работ)</t>
  </si>
  <si>
    <t>Поправки  ведомственная структура расходов  бюджета Ломовецкого сельского поселения</t>
  </si>
  <si>
    <t>2015 год</t>
  </si>
  <si>
    <t>Национальная экономика</t>
  </si>
  <si>
    <t>Дорожное хозяйство</t>
  </si>
  <si>
    <t>БФ0 83 08</t>
  </si>
  <si>
    <t>Приложение № 5</t>
  </si>
  <si>
    <t>Организация в границах поселения водоотведения,тепло и водоснабжения</t>
  </si>
  <si>
    <t>БФ0 81 72</t>
  </si>
  <si>
    <t>БФ0 80 00</t>
  </si>
  <si>
    <t>Организация ритуальных услуг и содержание мест захоронения</t>
  </si>
  <si>
    <t>БФ0 81 74</t>
  </si>
  <si>
    <t>Организация и осуществление мероприятий по территориальной обороне и гражданской обороне,защите населения и территории поселения от чрезвычайных ситуаций природного и техногенного характера</t>
  </si>
  <si>
    <t>БФ0 81 77</t>
  </si>
  <si>
    <t>Создание условий массового отдыха жителейпоселения и организация обустройства мест массового отдыха населения,включая обеспечение свободного доступа граждан к водным объектам общего пользования и их береговым полосам</t>
  </si>
  <si>
    <t>БФ0 80 41</t>
  </si>
  <si>
    <t>Обеспечение безопастности людей на водных объектах,охране их жизни и здоровья</t>
  </si>
  <si>
    <t>БФ0 81 71</t>
  </si>
  <si>
    <t>Организация сбора мусора и вывоза бытовых отходов и мусора</t>
  </si>
  <si>
    <t>БФ0 81 75</t>
  </si>
  <si>
    <t>Культура</t>
  </si>
  <si>
    <t>Сохранение,использование и популяризация объктов культурного наследия(памятников истории и культуры местного (муниципального)значения),расположенных на территории поселения в части содержания мемориального комплекса "Вечный огонь"</t>
  </si>
  <si>
    <t>БФ0 81 73</t>
  </si>
  <si>
    <t>Реализация мероприятий подпрограммы "Сохранение и реконструкция военно-мемориальных объектов в Орловской области на 2013-2017г."Государственной программы Орловской области "Развитие культуры и искусства,туризма,архивного дела,сохранение и реконструкция военно-мемориальных объектов в орловской области 2013-2017 годы</t>
  </si>
  <si>
    <t>БФ0 71 79</t>
  </si>
  <si>
    <t>№131   от 14.04. 2015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</si>
</sst>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2"/>
      <name val="Arial"/>
      <family val="2"/>
    </font>
    <font>
      <b/>
      <sz val="11"/>
      <name val="Arial Cyr"/>
      <family val="2"/>
      <charset val="204"/>
    </font>
    <font>
      <b/>
      <sz val="10"/>
      <name val="Arial"/>
      <charset val="204"/>
    </font>
    <font>
      <sz val="11"/>
      <name val="Arial Cyr"/>
      <charset val="204"/>
    </font>
    <font>
      <i/>
      <sz val="10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</font>
    <font>
      <i/>
      <sz val="10"/>
      <name val="Arial"/>
      <charset val="204"/>
    </font>
    <font>
      <sz val="11"/>
      <name val="Arial"/>
      <charset val="204"/>
    </font>
    <font>
      <i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"/>
      <charset val="204"/>
    </font>
    <font>
      <b/>
      <i/>
      <sz val="11"/>
      <name val="Arial Cyr"/>
      <family val="2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"/>
      <charset val="204"/>
    </font>
    <font>
      <sz val="12"/>
      <name val="Arial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3" fillId="0" borderId="0" xfId="0" applyFont="1"/>
    <xf numFmtId="49" fontId="11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0" xfId="0" applyFont="1"/>
    <xf numFmtId="0" fontId="0" fillId="0" borderId="0" xfId="0" applyAlignment="1"/>
    <xf numFmtId="0" fontId="1" fillId="0" borderId="0" xfId="0" applyFont="1"/>
    <xf numFmtId="164" fontId="1" fillId="0" borderId="0" xfId="0" applyNumberFormat="1" applyFont="1" applyFill="1" applyAlignment="1"/>
    <xf numFmtId="0" fontId="3" fillId="0" borderId="0" xfId="0" applyFont="1" applyAlignment="1">
      <alignment horizontal="center" wrapText="1"/>
    </xf>
    <xf numFmtId="0" fontId="6" fillId="0" borderId="1" xfId="1" applyFont="1" applyFill="1" applyBorder="1" applyAlignment="1" applyProtection="1">
      <alignment horizontal="left" wrapText="1"/>
      <protection hidden="1"/>
    </xf>
    <xf numFmtId="0" fontId="7" fillId="0" borderId="1" xfId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left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9" fillId="0" borderId="1" xfId="1" applyNumberFormat="1" applyFont="1" applyFill="1" applyBorder="1" applyAlignment="1" applyProtection="1">
      <alignment horizontal="center" wrapText="1"/>
      <protection hidden="1"/>
    </xf>
    <xf numFmtId="164" fontId="1" fillId="0" borderId="0" xfId="0" applyNumberFormat="1" applyFont="1" applyFill="1" applyAlignment="1">
      <alignment horizontal="justify"/>
    </xf>
    <xf numFmtId="0" fontId="20" fillId="0" borderId="0" xfId="0" applyFont="1"/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/>
    <xf numFmtId="0" fontId="18" fillId="0" borderId="1" xfId="1" applyFont="1" applyFill="1" applyBorder="1" applyAlignment="1" applyProtection="1">
      <alignment horizontal="left" wrapText="1"/>
      <protection hidden="1"/>
    </xf>
    <xf numFmtId="49" fontId="21" fillId="0" borderId="1" xfId="1" applyNumberFormat="1" applyFont="1" applyFill="1" applyBorder="1" applyAlignment="1" applyProtection="1">
      <alignment horizontal="center" wrapText="1"/>
      <protection hidden="1"/>
    </xf>
    <xf numFmtId="49" fontId="20" fillId="0" borderId="1" xfId="0" applyNumberFormat="1" applyFont="1" applyFill="1" applyBorder="1"/>
    <xf numFmtId="49" fontId="5" fillId="0" borderId="1" xfId="0" applyNumberFormat="1" applyFont="1" applyFill="1" applyBorder="1"/>
    <xf numFmtId="0" fontId="15" fillId="0" borderId="1" xfId="1" applyFont="1" applyFill="1" applyBorder="1" applyAlignment="1" applyProtection="1">
      <alignment horizontal="left" wrapText="1"/>
      <protection hidden="1"/>
    </xf>
    <xf numFmtId="49" fontId="13" fillId="0" borderId="1" xfId="0" applyNumberFormat="1" applyFont="1" applyFill="1" applyBorder="1"/>
    <xf numFmtId="0" fontId="13" fillId="0" borderId="1" xfId="0" applyFont="1" applyFill="1" applyBorder="1"/>
    <xf numFmtId="0" fontId="11" fillId="0" borderId="1" xfId="1" applyFont="1" applyFill="1" applyBorder="1" applyAlignment="1" applyProtection="1">
      <alignment horizontal="left" wrapText="1"/>
      <protection hidden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7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/>
      <protection hidden="1"/>
    </xf>
    <xf numFmtId="0" fontId="9" fillId="0" borderId="1" xfId="1" applyFont="1" applyFill="1" applyBorder="1" applyAlignment="1" applyProtection="1">
      <alignment horizontal="left" wrapText="1"/>
      <protection hidden="1"/>
    </xf>
    <xf numFmtId="49" fontId="15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49" fontId="1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 applyProtection="1">
      <alignment horizontal="left" wrapText="1"/>
      <protection hidden="1"/>
    </xf>
    <xf numFmtId="49" fontId="22" fillId="0" borderId="1" xfId="0" applyNumberFormat="1" applyFont="1" applyFill="1" applyBorder="1"/>
    <xf numFmtId="49" fontId="23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14" fillId="0" borderId="0" xfId="0" applyFont="1" applyBorder="1"/>
    <xf numFmtId="49" fontId="24" fillId="0" borderId="1" xfId="1" applyNumberFormat="1" applyFont="1" applyFill="1" applyBorder="1" applyAlignment="1" applyProtection="1">
      <alignment horizontal="center" wrapText="1"/>
      <protection hidden="1"/>
    </xf>
    <xf numFmtId="0" fontId="27" fillId="0" borderId="0" xfId="0" applyFont="1"/>
    <xf numFmtId="0" fontId="1" fillId="0" borderId="0" xfId="0" applyFont="1" applyBorder="1"/>
    <xf numFmtId="0" fontId="0" fillId="0" borderId="1" xfId="0" applyBorder="1"/>
    <xf numFmtId="4" fontId="5" fillId="0" borderId="1" xfId="0" applyNumberFormat="1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 wrapText="1"/>
      <protection hidden="1"/>
    </xf>
    <xf numFmtId="4" fontId="10" fillId="0" borderId="1" xfId="1" applyNumberFormat="1" applyFont="1" applyFill="1" applyBorder="1" applyAlignment="1" applyProtection="1">
      <alignment horizontal="center" wrapText="1"/>
      <protection hidden="1"/>
    </xf>
    <xf numFmtId="4" fontId="0" fillId="0" borderId="1" xfId="0" applyNumberFormat="1" applyFill="1" applyBorder="1" applyAlignment="1">
      <alignment horizontal="center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18" fillId="0" borderId="1" xfId="1" applyNumberFormat="1" applyFont="1" applyFill="1" applyBorder="1" applyAlignment="1" applyProtection="1">
      <alignment horizontal="left" wrapText="1"/>
      <protection hidden="1"/>
    </xf>
    <xf numFmtId="49" fontId="6" fillId="0" borderId="1" xfId="1" applyNumberFormat="1" applyFont="1" applyFill="1" applyBorder="1" applyAlignment="1" applyProtection="1">
      <alignment horizontal="left" wrapText="1"/>
      <protection hidden="1"/>
    </xf>
    <xf numFmtId="49" fontId="15" fillId="0" borderId="1" xfId="1" applyNumberFormat="1" applyFont="1" applyFill="1" applyBorder="1" applyAlignment="1" applyProtection="1">
      <alignment horizontal="left" wrapText="1"/>
      <protection hidden="1"/>
    </xf>
    <xf numFmtId="49" fontId="11" fillId="0" borderId="1" xfId="1" applyNumberFormat="1" applyFont="1" applyFill="1" applyBorder="1" applyAlignment="1" applyProtection="1">
      <alignment horizontal="left" wrapText="1"/>
      <protection hidden="1"/>
    </xf>
    <xf numFmtId="49" fontId="9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17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left" wrapText="1"/>
      <protection hidden="1"/>
    </xf>
    <xf numFmtId="49" fontId="24" fillId="0" borderId="1" xfId="1" applyNumberFormat="1" applyFont="1" applyFill="1" applyBorder="1" applyAlignment="1" applyProtection="1">
      <alignment horizontal="left" wrapText="1"/>
      <protection hidden="1"/>
    </xf>
    <xf numFmtId="49" fontId="19" fillId="0" borderId="1" xfId="1" applyNumberFormat="1" applyFont="1" applyFill="1" applyBorder="1" applyAlignment="1" applyProtection="1">
      <alignment horizontal="left" wrapText="1"/>
      <protection hidden="1"/>
    </xf>
    <xf numFmtId="49" fontId="10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1" applyFont="1" applyFill="1" applyBorder="1" applyAlignment="1" applyProtection="1">
      <alignment horizontal="left" wrapText="1"/>
      <protection hidden="1"/>
    </xf>
    <xf numFmtId="0" fontId="29" fillId="0" borderId="0" xfId="0" applyFont="1" applyBorder="1"/>
    <xf numFmtId="0" fontId="0" fillId="0" borderId="1" xfId="0" quotePrefix="1" applyBorder="1"/>
    <xf numFmtId="0" fontId="5" fillId="0" borderId="1" xfId="0" applyFont="1" applyBorder="1"/>
    <xf numFmtId="0" fontId="14" fillId="0" borderId="1" xfId="0" applyFont="1" applyBorder="1"/>
    <xf numFmtId="4" fontId="5" fillId="0" borderId="1" xfId="0" applyNumberFormat="1" applyFont="1" applyBorder="1"/>
    <xf numFmtId="4" fontId="0" fillId="0" borderId="1" xfId="0" applyNumberFormat="1" applyBorder="1"/>
    <xf numFmtId="0" fontId="23" fillId="0" borderId="1" xfId="0" applyFont="1" applyFill="1" applyBorder="1"/>
    <xf numFmtId="0" fontId="23" fillId="0" borderId="1" xfId="0" quotePrefix="1" applyFont="1" applyFill="1" applyBorder="1" applyAlignment="1">
      <alignment horizontal="left"/>
    </xf>
    <xf numFmtId="4" fontId="23" fillId="0" borderId="1" xfId="0" applyNumberFormat="1" applyFont="1" applyFill="1" applyBorder="1" applyAlignment="1">
      <alignment horizontal="center"/>
    </xf>
    <xf numFmtId="0" fontId="23" fillId="0" borderId="1" xfId="0" applyFont="1" applyBorder="1"/>
    <xf numFmtId="49" fontId="28" fillId="0" borderId="1" xfId="1" applyNumberFormat="1" applyFont="1" applyFill="1" applyBorder="1" applyAlignment="1" applyProtection="1">
      <alignment horizontal="left" wrapText="1"/>
      <protection hidden="1"/>
    </xf>
    <xf numFmtId="0" fontId="16" fillId="0" borderId="1" xfId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left" wrapText="1"/>
      <protection hidden="1"/>
    </xf>
    <xf numFmtId="0" fontId="34" fillId="0" borderId="1" xfId="0" applyFont="1" applyFill="1" applyBorder="1"/>
    <xf numFmtId="4" fontId="34" fillId="0" borderId="1" xfId="0" applyNumberFormat="1" applyFont="1" applyFill="1" applyBorder="1" applyAlignment="1">
      <alignment horizontal="center"/>
    </xf>
    <xf numFmtId="49" fontId="36" fillId="0" borderId="1" xfId="0" applyNumberFormat="1" applyFont="1" applyFill="1" applyBorder="1"/>
    <xf numFmtId="0" fontId="36" fillId="0" borderId="1" xfId="0" applyFont="1" applyFill="1" applyBorder="1"/>
    <xf numFmtId="0" fontId="36" fillId="0" borderId="1" xfId="0" quotePrefix="1" applyFont="1" applyFill="1" applyBorder="1" applyAlignment="1">
      <alignment horizontal="left"/>
    </xf>
    <xf numFmtId="4" fontId="36" fillId="0" borderId="1" xfId="0" applyNumberFormat="1" applyFont="1" applyFill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/>
    <xf numFmtId="0" fontId="36" fillId="0" borderId="0" xfId="0" applyFont="1"/>
    <xf numFmtId="0" fontId="37" fillId="0" borderId="0" xfId="0" applyFont="1"/>
    <xf numFmtId="4" fontId="18" fillId="0" borderId="1" xfId="1" applyNumberFormat="1" applyFont="1" applyFill="1" applyBorder="1" applyAlignment="1" applyProtection="1">
      <alignment horizontal="center" wrapText="1"/>
      <protection hidden="1"/>
    </xf>
    <xf numFmtId="0" fontId="36" fillId="0" borderId="2" xfId="0" applyFont="1" applyBorder="1"/>
    <xf numFmtId="0" fontId="36" fillId="0" borderId="3" xfId="0" applyFont="1" applyBorder="1"/>
    <xf numFmtId="0" fontId="36" fillId="0" borderId="4" xfId="0" applyFont="1" applyBorder="1"/>
    <xf numFmtId="0" fontId="36" fillId="0" borderId="5" xfId="0" applyFont="1" applyBorder="1"/>
    <xf numFmtId="0" fontId="34" fillId="0" borderId="1" xfId="0" applyFont="1" applyBorder="1"/>
    <xf numFmtId="0" fontId="34" fillId="0" borderId="0" xfId="0" applyFont="1" applyBorder="1"/>
    <xf numFmtId="0" fontId="34" fillId="0" borderId="6" xfId="0" applyFont="1" applyBorder="1"/>
    <xf numFmtId="0" fontId="34" fillId="0" borderId="2" xfId="0" applyFont="1" applyBorder="1"/>
    <xf numFmtId="0" fontId="34" fillId="0" borderId="5" xfId="0" applyFont="1" applyBorder="1"/>
    <xf numFmtId="49" fontId="23" fillId="0" borderId="1" xfId="0" applyNumberFormat="1" applyFont="1" applyFill="1" applyBorder="1" applyAlignment="1">
      <alignment horizontal="center"/>
    </xf>
    <xf numFmtId="49" fontId="34" fillId="0" borderId="1" xfId="0" applyNumberFormat="1" applyFont="1" applyFill="1" applyBorder="1"/>
    <xf numFmtId="49" fontId="34" fillId="0" borderId="1" xfId="0" applyNumberFormat="1" applyFont="1" applyFill="1" applyBorder="1" applyAlignment="1">
      <alignment horizontal="center"/>
    </xf>
    <xf numFmtId="2" fontId="36" fillId="0" borderId="1" xfId="0" applyNumberFormat="1" applyFont="1" applyBorder="1"/>
    <xf numFmtId="2" fontId="36" fillId="0" borderId="0" xfId="0" applyNumberFormat="1" applyFont="1"/>
    <xf numFmtId="2" fontId="37" fillId="0" borderId="0" xfId="0" applyNumberFormat="1" applyFont="1"/>
    <xf numFmtId="2" fontId="36" fillId="0" borderId="2" xfId="0" applyNumberFormat="1" applyFont="1" applyBorder="1"/>
    <xf numFmtId="2" fontId="34" fillId="0" borderId="1" xfId="0" applyNumberFormat="1" applyFont="1" applyBorder="1"/>
    <xf numFmtId="2" fontId="2" fillId="0" borderId="1" xfId="1" applyNumberFormat="1" applyFont="1" applyFill="1" applyBorder="1" applyAlignment="1" applyProtection="1">
      <alignment horizontal="center" wrapText="1"/>
      <protection hidden="1"/>
    </xf>
    <xf numFmtId="2" fontId="34" fillId="0" borderId="1" xfId="0" applyNumberFormat="1" applyFont="1" applyFill="1" applyBorder="1" applyAlignment="1">
      <alignment horizontal="center"/>
    </xf>
    <xf numFmtId="2" fontId="34" fillId="0" borderId="2" xfId="0" applyNumberFormat="1" applyFont="1" applyBorder="1"/>
    <xf numFmtId="2" fontId="5" fillId="0" borderId="1" xfId="0" applyNumberFormat="1" applyFont="1" applyBorder="1"/>
    <xf numFmtId="2" fontId="5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13" fillId="0" borderId="0" xfId="0" applyNumberFormat="1" applyFont="1"/>
    <xf numFmtId="2" fontId="0" fillId="0" borderId="2" xfId="0" applyNumberFormat="1" applyBorder="1"/>
    <xf numFmtId="2" fontId="0" fillId="0" borderId="1" xfId="0" applyNumberFormat="1" applyBorder="1"/>
    <xf numFmtId="2" fontId="23" fillId="0" borderId="2" xfId="0" applyNumberFormat="1" applyFont="1" applyBorder="1"/>
    <xf numFmtId="2" fontId="17" fillId="0" borderId="1" xfId="1" applyNumberFormat="1" applyFont="1" applyFill="1" applyBorder="1" applyAlignment="1" applyProtection="1">
      <alignment horizontal="center" wrapText="1"/>
      <protection hidden="1"/>
    </xf>
    <xf numFmtId="2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Border="1"/>
    <xf numFmtId="2" fontId="23" fillId="0" borderId="1" xfId="0" applyNumberFormat="1" applyFont="1" applyBorder="1" applyAlignment="1"/>
    <xf numFmtId="2" fontId="36" fillId="0" borderId="1" xfId="0" applyNumberFormat="1" applyFont="1" applyBorder="1" applyAlignment="1"/>
    <xf numFmtId="4" fontId="14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30" fillId="0" borderId="1" xfId="0" applyNumberFormat="1" applyFont="1" applyBorder="1"/>
    <xf numFmtId="2" fontId="19" fillId="0" borderId="1" xfId="1" applyNumberFormat="1" applyFont="1" applyFill="1" applyBorder="1" applyAlignment="1" applyProtection="1">
      <alignment horizontal="center" wrapText="1"/>
      <protection hidden="1"/>
    </xf>
    <xf numFmtId="2" fontId="37" fillId="0" borderId="1" xfId="0" applyNumberFormat="1" applyFont="1" applyBorder="1"/>
    <xf numFmtId="2" fontId="10" fillId="0" borderId="1" xfId="1" applyNumberFormat="1" applyFont="1" applyFill="1" applyBorder="1" applyAlignment="1" applyProtection="1">
      <alignment horizontal="center" wrapText="1"/>
      <protection hidden="1"/>
    </xf>
    <xf numFmtId="2" fontId="36" fillId="0" borderId="1" xfId="0" applyNumberFormat="1" applyFont="1" applyFill="1" applyBorder="1" applyAlignment="1">
      <alignment horizontal="center"/>
    </xf>
    <xf numFmtId="2" fontId="31" fillId="0" borderId="1" xfId="1" applyNumberFormat="1" applyFont="1" applyFill="1" applyBorder="1" applyAlignment="1" applyProtection="1">
      <alignment horizontal="center" wrapText="1"/>
      <protection hidden="1"/>
    </xf>
    <xf numFmtId="2" fontId="32" fillId="0" borderId="1" xfId="0" applyNumberFormat="1" applyFont="1" applyBorder="1"/>
    <xf numFmtId="2" fontId="25" fillId="0" borderId="1" xfId="1" applyNumberFormat="1" applyFont="1" applyFill="1" applyBorder="1" applyAlignment="1" applyProtection="1">
      <alignment horizontal="center" wrapText="1"/>
      <protection hidden="1"/>
    </xf>
    <xf numFmtId="2" fontId="27" fillId="0" borderId="0" xfId="0" applyNumberFormat="1" applyFont="1"/>
    <xf numFmtId="2" fontId="33" fillId="0" borderId="1" xfId="0" applyNumberFormat="1" applyFont="1" applyBorder="1"/>
    <xf numFmtId="2" fontId="35" fillId="0" borderId="1" xfId="0" applyNumberFormat="1" applyFont="1" applyBorder="1"/>
    <xf numFmtId="2" fontId="34" fillId="0" borderId="0" xfId="0" applyNumberFormat="1" applyFont="1"/>
    <xf numFmtId="2" fontId="33" fillId="0" borderId="2" xfId="0" applyNumberFormat="1" applyFont="1" applyFill="1" applyBorder="1"/>
    <xf numFmtId="2" fontId="30" fillId="0" borderId="2" xfId="0" applyNumberFormat="1" applyFont="1" applyFill="1" applyBorder="1"/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3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center" vertical="center" wrapText="1"/>
      <protection hidden="1"/>
    </xf>
    <xf numFmtId="0" fontId="28" fillId="2" borderId="1" xfId="1" applyFont="1" applyFill="1" applyBorder="1" applyAlignment="1" applyProtection="1">
      <alignment horizontal="left" wrapText="1"/>
      <protection hidden="1"/>
    </xf>
    <xf numFmtId="49" fontId="16" fillId="2" borderId="1" xfId="1" applyNumberFormat="1" applyFont="1" applyFill="1" applyBorder="1" applyAlignment="1" applyProtection="1">
      <alignment horizontal="left" wrapText="1"/>
      <protection hidden="1"/>
    </xf>
    <xf numFmtId="49" fontId="16" fillId="2" borderId="1" xfId="1" applyNumberFormat="1" applyFont="1" applyFill="1" applyBorder="1" applyAlignment="1" applyProtection="1">
      <alignment horizontal="center" wrapText="1"/>
      <protection hidden="1"/>
    </xf>
    <xf numFmtId="0" fontId="23" fillId="2" borderId="1" xfId="0" applyFont="1" applyFill="1" applyBorder="1"/>
    <xf numFmtId="2" fontId="23" fillId="2" borderId="1" xfId="0" applyNumberFormat="1" applyFont="1" applyFill="1" applyBorder="1"/>
    <xf numFmtId="4" fontId="17" fillId="2" borderId="1" xfId="1" applyNumberFormat="1" applyFont="1" applyFill="1" applyBorder="1" applyAlignment="1" applyProtection="1">
      <alignment horizontal="center" wrapText="1"/>
      <protection hidden="1"/>
    </xf>
    <xf numFmtId="4" fontId="23" fillId="2" borderId="1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9" fillId="2" borderId="1" xfId="1" applyFont="1" applyFill="1" applyBorder="1" applyAlignment="1" applyProtection="1">
      <alignment horizontal="left" wrapText="1"/>
      <protection hidden="1"/>
    </xf>
    <xf numFmtId="49" fontId="11" fillId="2" borderId="1" xfId="1" applyNumberFormat="1" applyFont="1" applyFill="1" applyBorder="1" applyAlignment="1" applyProtection="1">
      <alignment horizontal="left" wrapText="1"/>
      <protection hidden="1"/>
    </xf>
    <xf numFmtId="49" fontId="11" fillId="2" borderId="1" xfId="1" applyNumberFormat="1" applyFont="1" applyFill="1" applyBorder="1" applyAlignment="1" applyProtection="1">
      <alignment horizontal="center" wrapText="1"/>
      <protection hidden="1"/>
    </xf>
    <xf numFmtId="0" fontId="14" fillId="2" borderId="0" xfId="0" applyFont="1" applyFill="1" applyBorder="1"/>
    <xf numFmtId="4" fontId="6" fillId="2" borderId="1" xfId="1" applyNumberFormat="1" applyFont="1" applyFill="1" applyBorder="1" applyAlignment="1" applyProtection="1">
      <alignment horizontal="center" wrapText="1"/>
      <protection hidden="1"/>
    </xf>
    <xf numFmtId="4" fontId="22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2" fontId="14" fillId="2" borderId="0" xfId="0" applyNumberFormat="1" applyFont="1" applyFill="1" applyBorder="1"/>
    <xf numFmtId="0" fontId="7" fillId="2" borderId="1" xfId="1" applyFont="1" applyFill="1" applyBorder="1" applyAlignment="1" applyProtection="1">
      <alignment horizontal="left" wrapText="1"/>
      <protection hidden="1"/>
    </xf>
    <xf numFmtId="49" fontId="7" fillId="2" borderId="1" xfId="1" applyNumberFormat="1" applyFont="1" applyFill="1" applyBorder="1" applyAlignment="1" applyProtection="1">
      <alignment horizontal="left" wrapText="1"/>
      <protection hidden="1"/>
    </xf>
    <xf numFmtId="49" fontId="7" fillId="2" borderId="1" xfId="1" applyNumberFormat="1" applyFont="1" applyFill="1" applyBorder="1" applyAlignment="1" applyProtection="1">
      <alignment horizontal="center" wrapText="1"/>
      <protection hidden="1"/>
    </xf>
    <xf numFmtId="0" fontId="0" fillId="2" borderId="0" xfId="0" applyFill="1" applyBorder="1"/>
    <xf numFmtId="4" fontId="2" fillId="2" borderId="1" xfId="1" applyNumberFormat="1" applyFont="1" applyFill="1" applyBorder="1" applyAlignment="1" applyProtection="1">
      <alignment horizontal="center" wrapText="1"/>
      <protection hidden="1"/>
    </xf>
    <xf numFmtId="2" fontId="0" fillId="2" borderId="0" xfId="0" applyNumberFormat="1" applyFill="1" applyBorder="1"/>
    <xf numFmtId="49" fontId="4" fillId="2" borderId="1" xfId="1" applyNumberFormat="1" applyFont="1" applyFill="1" applyBorder="1" applyAlignment="1" applyProtection="1">
      <alignment horizontal="left" wrapText="1"/>
      <protection hidden="1"/>
    </xf>
    <xf numFmtId="49" fontId="4" fillId="2" borderId="1" xfId="1" applyNumberFormat="1" applyFont="1" applyFill="1" applyBorder="1" applyAlignment="1" applyProtection="1">
      <alignment horizontal="center" wrapText="1"/>
      <protection hidden="1"/>
    </xf>
    <xf numFmtId="49" fontId="23" fillId="2" borderId="1" xfId="0" applyNumberFormat="1" applyFont="1" applyFill="1" applyBorder="1" applyAlignment="1">
      <alignment horizontal="center"/>
    </xf>
    <xf numFmtId="49" fontId="23" fillId="2" borderId="1" xfId="0" applyNumberFormat="1" applyFont="1" applyFill="1" applyBorder="1"/>
    <xf numFmtId="2" fontId="34" fillId="2" borderId="1" xfId="0" applyNumberFormat="1" applyFont="1" applyFill="1" applyBorder="1"/>
    <xf numFmtId="0" fontId="5" fillId="2" borderId="0" xfId="0" applyFont="1" applyFill="1" applyBorder="1"/>
    <xf numFmtId="0" fontId="2" fillId="2" borderId="1" xfId="1" applyFont="1" applyFill="1" applyBorder="1" applyAlignment="1" applyProtection="1">
      <alignment horizontal="left" wrapText="1"/>
      <protection hidden="1"/>
    </xf>
    <xf numFmtId="49" fontId="9" fillId="2" borderId="1" xfId="1" applyNumberFormat="1" applyFont="1" applyFill="1" applyBorder="1" applyAlignment="1" applyProtection="1">
      <alignment horizontal="left" wrapText="1"/>
      <protection hidden="1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left"/>
    </xf>
    <xf numFmtId="0" fontId="34" fillId="2" borderId="1" xfId="0" applyFont="1" applyFill="1" applyBorder="1"/>
    <xf numFmtId="49" fontId="24" fillId="2" borderId="1" xfId="1" applyNumberFormat="1" applyFont="1" applyFill="1" applyBorder="1" applyAlignment="1" applyProtection="1">
      <alignment horizontal="left" wrapText="1"/>
      <protection hidden="1"/>
    </xf>
    <xf numFmtId="49" fontId="24" fillId="2" borderId="1" xfId="1" applyNumberFormat="1" applyFont="1" applyFill="1" applyBorder="1" applyAlignment="1" applyProtection="1">
      <alignment horizontal="center" wrapText="1"/>
      <protection hidden="1"/>
    </xf>
    <xf numFmtId="49" fontId="27" fillId="2" borderId="1" xfId="0" applyNumberFormat="1" applyFont="1" applyFill="1" applyBorder="1" applyAlignment="1">
      <alignment horizontal="center"/>
    </xf>
    <xf numFmtId="49" fontId="27" fillId="2" borderId="1" xfId="0" applyNumberFormat="1" applyFont="1" applyFill="1" applyBorder="1"/>
    <xf numFmtId="4" fontId="27" fillId="2" borderId="1" xfId="0" applyNumberFormat="1" applyFont="1" applyFill="1" applyBorder="1" applyAlignment="1">
      <alignment horizontal="center"/>
    </xf>
    <xf numFmtId="0" fontId="26" fillId="2" borderId="0" xfId="0" applyFont="1" applyFill="1" applyBorder="1"/>
    <xf numFmtId="49" fontId="34" fillId="2" borderId="1" xfId="0" applyNumberFormat="1" applyFont="1" applyFill="1" applyBorder="1"/>
    <xf numFmtId="49" fontId="34" fillId="2" borderId="1" xfId="0" applyNumberFormat="1" applyFont="1" applyFill="1" applyBorder="1" applyAlignment="1">
      <alignment horizontal="center"/>
    </xf>
    <xf numFmtId="0" fontId="16" fillId="2" borderId="1" xfId="1" applyFont="1" applyFill="1" applyBorder="1" applyAlignment="1" applyProtection="1">
      <alignment horizontal="left" wrapText="1"/>
      <protection hidden="1"/>
    </xf>
    <xf numFmtId="4" fontId="34" fillId="2" borderId="1" xfId="0" applyNumberFormat="1" applyFont="1" applyFill="1" applyBorder="1" applyAlignment="1">
      <alignment horizontal="center"/>
    </xf>
    <xf numFmtId="0" fontId="38" fillId="2" borderId="1" xfId="1" applyFont="1" applyFill="1" applyBorder="1" applyAlignment="1" applyProtection="1">
      <alignment horizontal="left" wrapText="1"/>
      <protection hidden="1"/>
    </xf>
    <xf numFmtId="0" fontId="0" fillId="2" borderId="0" xfId="0" applyFill="1"/>
    <xf numFmtId="0" fontId="1" fillId="2" borderId="0" xfId="0" applyFont="1" applyFill="1"/>
    <xf numFmtId="49" fontId="9" fillId="2" borderId="1" xfId="1" applyNumberFormat="1" applyFont="1" applyFill="1" applyBorder="1" applyAlignment="1" applyProtection="1">
      <alignment horizontal="center" wrapText="1"/>
      <protection hidden="1"/>
    </xf>
    <xf numFmtId="0" fontId="13" fillId="2" borderId="0" xfId="0" applyFont="1" applyFill="1"/>
    <xf numFmtId="49" fontId="6" fillId="2" borderId="1" xfId="1" applyNumberFormat="1" applyFont="1" applyFill="1" applyBorder="1" applyAlignment="1" applyProtection="1">
      <alignment horizontal="left" wrapText="1"/>
      <protection hidden="1"/>
    </xf>
    <xf numFmtId="49" fontId="6" fillId="2" borderId="1" xfId="1" applyNumberFormat="1" applyFont="1" applyFill="1" applyBorder="1" applyAlignment="1" applyProtection="1">
      <alignment horizontal="center" wrapText="1"/>
      <protection hidden="1"/>
    </xf>
    <xf numFmtId="49" fontId="2" fillId="2" borderId="1" xfId="1" applyNumberFormat="1" applyFont="1" applyFill="1" applyBorder="1" applyAlignment="1" applyProtection="1">
      <alignment horizontal="left" wrapText="1"/>
      <protection hidden="1"/>
    </xf>
    <xf numFmtId="49" fontId="2" fillId="2" borderId="1" xfId="1" applyNumberFormat="1" applyFont="1" applyFill="1" applyBorder="1" applyAlignment="1" applyProtection="1">
      <alignment horizontal="center" wrapText="1"/>
      <protection hidden="1"/>
    </xf>
    <xf numFmtId="0" fontId="14" fillId="2" borderId="0" xfId="0" applyFont="1" applyFill="1"/>
    <xf numFmtId="2" fontId="5" fillId="2" borderId="1" xfId="0" applyNumberFormat="1" applyFont="1" applyFill="1" applyBorder="1"/>
    <xf numFmtId="2" fontId="8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2" fontId="34" fillId="2" borderId="1" xfId="0" applyNumberFormat="1" applyFont="1" applyFill="1" applyBorder="1" applyAlignment="1">
      <alignment horizontal="center"/>
    </xf>
    <xf numFmtId="2" fontId="14" fillId="2" borderId="0" xfId="0" applyNumberFormat="1" applyFont="1" applyFill="1"/>
    <xf numFmtId="2" fontId="14" fillId="2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2" fontId="1" fillId="2" borderId="1" xfId="0" applyNumberFormat="1" applyFont="1" applyFill="1" applyBorder="1" applyAlignment="1">
      <alignment horizontal="center"/>
    </xf>
    <xf numFmtId="2" fontId="0" fillId="2" borderId="0" xfId="0" applyNumberFormat="1" applyFill="1"/>
    <xf numFmtId="2" fontId="0" fillId="2" borderId="1" xfId="0" applyNumberFormat="1" applyFill="1" applyBorder="1" applyAlignment="1">
      <alignment horizontal="center"/>
    </xf>
    <xf numFmtId="0" fontId="17" fillId="2" borderId="1" xfId="1" applyFont="1" applyFill="1" applyBorder="1" applyAlignment="1" applyProtection="1">
      <alignment horizontal="left" wrapText="1"/>
      <protection hidden="1"/>
    </xf>
    <xf numFmtId="49" fontId="17" fillId="2" borderId="1" xfId="1" applyNumberFormat="1" applyFont="1" applyFill="1" applyBorder="1" applyAlignment="1" applyProtection="1">
      <alignment horizontal="left" wrapText="1"/>
      <protection hidden="1"/>
    </xf>
    <xf numFmtId="2" fontId="5" fillId="2" borderId="0" xfId="0" applyNumberFormat="1" applyFont="1" applyFill="1"/>
    <xf numFmtId="49" fontId="10" fillId="2" borderId="1" xfId="1" applyNumberFormat="1" applyFont="1" applyFill="1" applyBorder="1" applyAlignment="1" applyProtection="1">
      <alignment horizontal="center" wrapText="1"/>
      <protection hidden="1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left" wrapText="1"/>
      <protection hidden="1"/>
    </xf>
    <xf numFmtId="49" fontId="10" fillId="2" borderId="1" xfId="1" applyNumberFormat="1" applyFont="1" applyFill="1" applyBorder="1" applyAlignment="1" applyProtection="1">
      <alignment horizontal="left" wrapText="1"/>
      <protection hidden="1"/>
    </xf>
    <xf numFmtId="2" fontId="0" fillId="2" borderId="2" xfId="0" applyNumberFormat="1" applyFill="1" applyBorder="1"/>
    <xf numFmtId="2" fontId="0" fillId="2" borderId="1" xfId="0" applyNumberFormat="1" applyFill="1" applyBorder="1"/>
    <xf numFmtId="0" fontId="5" fillId="2" borderId="1" xfId="0" applyFont="1" applyFill="1" applyBorder="1"/>
    <xf numFmtId="4" fontId="8" fillId="2" borderId="1" xfId="0" applyNumberFormat="1" applyFont="1" applyFill="1" applyBorder="1" applyAlignment="1">
      <alignment horizontal="center"/>
    </xf>
    <xf numFmtId="49" fontId="28" fillId="2" borderId="1" xfId="1" applyNumberFormat="1" applyFont="1" applyFill="1" applyBorder="1" applyAlignment="1" applyProtection="1">
      <alignment horizontal="left" wrapText="1"/>
      <protection hidden="1"/>
    </xf>
    <xf numFmtId="4" fontId="12" fillId="2" borderId="1" xfId="0" applyNumberFormat="1" applyFont="1" applyFill="1" applyBorder="1" applyAlignment="1">
      <alignment horizontal="center"/>
    </xf>
  </cellXfs>
  <cellStyles count="2">
    <cellStyle name="Normal_для Игоря копия с внесенными уведомлениями напрямую без экономической классификации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4"/>
  <sheetViews>
    <sheetView showZeros="0" tabSelected="1" topLeftCell="A4" zoomScale="75" zoomScaleNormal="75" workbookViewId="0">
      <selection activeCell="V134" sqref="V134"/>
    </sheetView>
  </sheetViews>
  <sheetFormatPr defaultRowHeight="12.75"/>
  <cols>
    <col min="1" max="1" width="52" customWidth="1"/>
    <col min="2" max="2" width="12" customWidth="1"/>
    <col min="3" max="3" width="5.85546875" customWidth="1"/>
    <col min="4" max="4" width="6.7109375" customWidth="1"/>
    <col min="5" max="5" width="11.85546875" customWidth="1"/>
    <col min="6" max="6" width="7.7109375" customWidth="1"/>
    <col min="7" max="7" width="10.7109375" customWidth="1"/>
    <col min="8" max="10" width="9.7109375" hidden="1" customWidth="1"/>
    <col min="11" max="11" width="16.28515625" hidden="1" customWidth="1"/>
    <col min="12" max="12" width="11.42578125" hidden="1" customWidth="1"/>
    <col min="13" max="13" width="11.5703125" customWidth="1"/>
    <col min="14" max="14" width="9.28515625" bestFit="1" customWidth="1"/>
  </cols>
  <sheetData>
    <row r="1" spans="1:14">
      <c r="D1" s="14" t="s">
        <v>56</v>
      </c>
      <c r="E1" s="14"/>
      <c r="F1" s="147" t="s">
        <v>186</v>
      </c>
      <c r="G1" s="148"/>
      <c r="H1" s="148"/>
      <c r="I1" s="148"/>
      <c r="J1" s="148"/>
      <c r="K1" s="148"/>
      <c r="L1" s="148"/>
    </row>
    <row r="2" spans="1:14">
      <c r="D2" s="14" t="s">
        <v>136</v>
      </c>
      <c r="E2" s="14"/>
      <c r="G2" s="14"/>
      <c r="H2" s="14"/>
      <c r="I2" s="14"/>
      <c r="J2" s="14"/>
      <c r="K2" s="14"/>
      <c r="L2" s="14"/>
    </row>
    <row r="3" spans="1:14">
      <c r="C3" s="12"/>
      <c r="D3" s="14" t="s">
        <v>73</v>
      </c>
      <c r="E3" s="21"/>
      <c r="F3" s="21"/>
      <c r="G3" s="21"/>
      <c r="H3" s="21"/>
      <c r="I3" s="21"/>
      <c r="J3" s="21"/>
      <c r="K3" s="21"/>
      <c r="L3" s="21"/>
    </row>
    <row r="4" spans="1:14">
      <c r="C4" s="12" t="s">
        <v>133</v>
      </c>
      <c r="E4" s="12"/>
      <c r="F4" s="12"/>
      <c r="G4" s="12" t="s">
        <v>205</v>
      </c>
      <c r="H4" s="12"/>
      <c r="I4" s="12"/>
      <c r="J4" s="12"/>
      <c r="K4" s="12"/>
      <c r="L4" s="12"/>
    </row>
    <row r="5" spans="1:14">
      <c r="E5" s="12"/>
      <c r="F5" s="12"/>
      <c r="G5" s="12"/>
      <c r="H5" s="12"/>
      <c r="I5" s="12"/>
      <c r="J5" s="12"/>
      <c r="K5" s="12"/>
      <c r="L5" s="12"/>
    </row>
    <row r="6" spans="1:14" ht="29.25" customHeight="1">
      <c r="A6" s="149" t="s">
        <v>181</v>
      </c>
      <c r="B6" s="149"/>
      <c r="C6" s="149"/>
      <c r="D6" s="149"/>
      <c r="E6" s="149"/>
      <c r="F6" s="149"/>
      <c r="G6" s="149"/>
      <c r="H6" s="15"/>
      <c r="I6" s="15"/>
      <c r="J6" s="15"/>
      <c r="K6" s="15"/>
      <c r="L6" s="15"/>
    </row>
    <row r="7" spans="1:14" ht="16.5" customHeight="1">
      <c r="A7" s="149"/>
      <c r="B7" s="149"/>
      <c r="C7" s="149"/>
      <c r="D7" s="149"/>
      <c r="E7" s="149"/>
      <c r="F7" s="149"/>
      <c r="G7" s="149"/>
      <c r="H7" s="15"/>
      <c r="I7" s="15"/>
      <c r="J7" s="15"/>
      <c r="K7" s="15"/>
      <c r="L7" s="15"/>
    </row>
    <row r="8" spans="1:14">
      <c r="G8" s="1"/>
      <c r="H8" s="1"/>
      <c r="I8" s="1"/>
      <c r="J8" s="1"/>
      <c r="K8" s="1"/>
      <c r="L8" s="1"/>
    </row>
    <row r="9" spans="1:14">
      <c r="A9" s="49"/>
      <c r="B9" s="49"/>
      <c r="C9" s="49"/>
      <c r="D9" s="49"/>
      <c r="E9" s="49"/>
      <c r="F9" s="49"/>
      <c r="G9" s="150" t="s">
        <v>182</v>
      </c>
      <c r="H9" s="150"/>
      <c r="I9" s="150"/>
      <c r="J9" s="150"/>
      <c r="K9" s="150"/>
      <c r="L9" s="150"/>
      <c r="M9" s="49" t="s">
        <v>137</v>
      </c>
      <c r="N9" s="49" t="s">
        <v>138</v>
      </c>
    </row>
    <row r="10" spans="1:14" ht="13.5" customHeight="1">
      <c r="A10" s="146" t="s">
        <v>0</v>
      </c>
      <c r="B10" s="151" t="s">
        <v>131</v>
      </c>
      <c r="C10" s="146" t="s">
        <v>1</v>
      </c>
      <c r="D10" s="146" t="s">
        <v>2</v>
      </c>
      <c r="E10" s="146" t="s">
        <v>3</v>
      </c>
      <c r="F10" s="146" t="s">
        <v>4</v>
      </c>
      <c r="G10" s="146" t="s">
        <v>74</v>
      </c>
      <c r="H10" s="146" t="s">
        <v>59</v>
      </c>
      <c r="I10" s="146" t="s">
        <v>60</v>
      </c>
      <c r="J10" s="146" t="s">
        <v>124</v>
      </c>
      <c r="K10" s="146" t="s">
        <v>75</v>
      </c>
      <c r="L10" s="146" t="s">
        <v>76</v>
      </c>
      <c r="M10" s="49"/>
      <c r="N10" s="49" t="s">
        <v>139</v>
      </c>
    </row>
    <row r="11" spans="1:14" ht="15" customHeight="1">
      <c r="A11" s="146"/>
      <c r="B11" s="152"/>
      <c r="C11" s="146" t="s">
        <v>5</v>
      </c>
      <c r="D11" s="146" t="s">
        <v>6</v>
      </c>
      <c r="E11" s="146" t="s">
        <v>7</v>
      </c>
      <c r="F11" s="146" t="s">
        <v>8</v>
      </c>
      <c r="G11" s="146"/>
      <c r="H11" s="146"/>
      <c r="I11" s="146"/>
      <c r="J11" s="146"/>
      <c r="K11" s="146"/>
      <c r="L11" s="146"/>
      <c r="M11" s="49"/>
      <c r="N11" s="49" t="s">
        <v>140</v>
      </c>
    </row>
    <row r="12" spans="1:14" ht="110.25" customHeight="1">
      <c r="A12" s="146"/>
      <c r="B12" s="153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49"/>
      <c r="N12" s="49"/>
    </row>
    <row r="13" spans="1:14" ht="36" customHeight="1">
      <c r="A13" s="69" t="s">
        <v>132</v>
      </c>
      <c r="B13" s="70" t="s">
        <v>102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49"/>
      <c r="N13" s="49"/>
    </row>
    <row r="14" spans="1:14" s="2" customFormat="1" ht="15" customHeight="1">
      <c r="A14" s="18" t="s">
        <v>9</v>
      </c>
      <c r="B14" s="57" t="s">
        <v>102</v>
      </c>
      <c r="C14" s="19" t="s">
        <v>10</v>
      </c>
      <c r="D14" s="42" t="s">
        <v>32</v>
      </c>
      <c r="E14" s="42" t="s">
        <v>78</v>
      </c>
      <c r="F14" s="42" t="s">
        <v>46</v>
      </c>
      <c r="G14" s="76">
        <f>G25+G31+G48+G53+G72</f>
        <v>226.5</v>
      </c>
      <c r="H14" s="50" t="e">
        <f>#REF!+H48+H53</f>
        <v>#REF!</v>
      </c>
      <c r="I14" s="50" t="e">
        <f>#REF!+I48+I53</f>
        <v>#REF!</v>
      </c>
      <c r="J14" s="50" t="e">
        <f>#REF!+J48+J53</f>
        <v>#REF!</v>
      </c>
      <c r="K14" s="50" t="e">
        <f>#REF!+K48+K53</f>
        <v>#REF!</v>
      </c>
      <c r="L14" s="50" t="e">
        <f>#REF!+L48+L53</f>
        <v>#REF!</v>
      </c>
      <c r="M14" s="116">
        <f>M31+M53</f>
        <v>7.8</v>
      </c>
      <c r="N14" s="76">
        <f>N25+N31+N48+N53+N72</f>
        <v>234.3</v>
      </c>
    </row>
    <row r="15" spans="1:14" s="22" customFormat="1" ht="48.75" hidden="1" customHeight="1">
      <c r="A15" s="25" t="s">
        <v>77</v>
      </c>
      <c r="B15" s="58"/>
      <c r="C15" s="26" t="s">
        <v>10</v>
      </c>
      <c r="D15" s="43" t="s">
        <v>16</v>
      </c>
      <c r="E15" s="27" t="s">
        <v>78</v>
      </c>
      <c r="F15" s="27" t="s">
        <v>46</v>
      </c>
      <c r="H15" s="51">
        <f t="shared" ref="H15:L16" si="0">H16</f>
        <v>0</v>
      </c>
      <c r="I15" s="51">
        <f t="shared" si="0"/>
        <v>0</v>
      </c>
      <c r="J15" s="51">
        <f t="shared" si="0"/>
        <v>0</v>
      </c>
      <c r="K15" s="51">
        <f t="shared" si="0"/>
        <v>0</v>
      </c>
      <c r="L15" s="51">
        <f t="shared" si="0"/>
        <v>0</v>
      </c>
    </row>
    <row r="16" spans="1:14" s="2" customFormat="1" ht="61.5" hidden="1" customHeight="1">
      <c r="A16" s="16" t="s">
        <v>79</v>
      </c>
      <c r="B16" s="59"/>
      <c r="C16" s="19" t="s">
        <v>10</v>
      </c>
      <c r="D16" s="28" t="s">
        <v>16</v>
      </c>
      <c r="E16" s="28" t="s">
        <v>80</v>
      </c>
      <c r="F16" s="28" t="s">
        <v>46</v>
      </c>
      <c r="H16" s="50">
        <f t="shared" si="0"/>
        <v>0</v>
      </c>
      <c r="I16" s="50">
        <f t="shared" si="0"/>
        <v>0</v>
      </c>
      <c r="J16" s="50">
        <f t="shared" si="0"/>
        <v>0</v>
      </c>
      <c r="K16" s="50">
        <f t="shared" si="0"/>
        <v>0</v>
      </c>
      <c r="L16" s="50">
        <f t="shared" si="0"/>
        <v>0</v>
      </c>
    </row>
    <row r="17" spans="1:17" s="2" customFormat="1" ht="17.25" hidden="1" customHeight="1">
      <c r="A17" s="16" t="s">
        <v>72</v>
      </c>
      <c r="B17" s="59"/>
      <c r="C17" s="19" t="s">
        <v>10</v>
      </c>
      <c r="D17" s="28" t="s">
        <v>16</v>
      </c>
      <c r="E17" s="28" t="s">
        <v>81</v>
      </c>
      <c r="F17" s="28" t="s">
        <v>85</v>
      </c>
      <c r="H17" s="50"/>
      <c r="I17" s="50"/>
      <c r="J17" s="50"/>
      <c r="K17" s="50"/>
      <c r="L17" s="50">
        <f>G17+J17+K17</f>
        <v>0</v>
      </c>
    </row>
    <row r="18" spans="1:17" s="9" customFormat="1" ht="57" hidden="1" customHeight="1">
      <c r="A18" s="29" t="s">
        <v>82</v>
      </c>
      <c r="B18" s="60"/>
      <c r="C18" s="5" t="s">
        <v>10</v>
      </c>
      <c r="D18" s="30" t="s">
        <v>38</v>
      </c>
      <c r="E18" s="31" t="s">
        <v>78</v>
      </c>
      <c r="F18" s="31">
        <v>0</v>
      </c>
      <c r="H18" s="52">
        <f t="shared" ref="H18:L19" si="1">H19</f>
        <v>0</v>
      </c>
      <c r="I18" s="52">
        <f t="shared" si="1"/>
        <v>0</v>
      </c>
      <c r="J18" s="52">
        <f t="shared" si="1"/>
        <v>0</v>
      </c>
      <c r="K18" s="52">
        <f t="shared" si="1"/>
        <v>0</v>
      </c>
      <c r="L18" s="52">
        <f t="shared" si="1"/>
        <v>0</v>
      </c>
    </row>
    <row r="19" spans="1:17" s="2" customFormat="1" ht="60" hidden="1" customHeight="1">
      <c r="A19" s="32" t="s">
        <v>79</v>
      </c>
      <c r="B19" s="61"/>
      <c r="C19" s="20" t="s">
        <v>10</v>
      </c>
      <c r="D19" s="33" t="s">
        <v>38</v>
      </c>
      <c r="E19" s="33" t="s">
        <v>80</v>
      </c>
      <c r="F19" s="34"/>
      <c r="H19" s="53">
        <f t="shared" si="1"/>
        <v>0</v>
      </c>
      <c r="I19" s="53">
        <f t="shared" si="1"/>
        <v>0</v>
      </c>
      <c r="J19" s="53">
        <f t="shared" si="1"/>
        <v>0</v>
      </c>
      <c r="K19" s="53">
        <f t="shared" si="1"/>
        <v>0</v>
      </c>
      <c r="L19" s="53">
        <f t="shared" si="1"/>
        <v>0</v>
      </c>
    </row>
    <row r="20" spans="1:17" s="2" customFormat="1" ht="15.75" hidden="1" customHeight="1">
      <c r="A20" s="32" t="s">
        <v>12</v>
      </c>
      <c r="B20" s="61"/>
      <c r="C20" s="20" t="s">
        <v>10</v>
      </c>
      <c r="D20" s="33" t="s">
        <v>38</v>
      </c>
      <c r="E20" s="33" t="s">
        <v>83</v>
      </c>
      <c r="F20" s="33" t="s">
        <v>46</v>
      </c>
      <c r="H20" s="53">
        <f>H24</f>
        <v>0</v>
      </c>
      <c r="I20" s="53">
        <f>I24</f>
        <v>0</v>
      </c>
      <c r="J20" s="53">
        <f>J24</f>
        <v>0</v>
      </c>
      <c r="K20" s="53">
        <f>K24</f>
        <v>0</v>
      </c>
      <c r="L20" s="53">
        <f>L24</f>
        <v>0</v>
      </c>
    </row>
    <row r="21" spans="1:17" s="2" customFormat="1" ht="33" hidden="1" customHeight="1" thickBot="1">
      <c r="A21" s="32" t="s">
        <v>53</v>
      </c>
      <c r="B21" s="61"/>
      <c r="C21" s="20" t="s">
        <v>10</v>
      </c>
      <c r="D21" s="33" t="s">
        <v>38</v>
      </c>
      <c r="E21" s="33" t="s">
        <v>11</v>
      </c>
      <c r="F21" s="33" t="s">
        <v>63</v>
      </c>
      <c r="H21" s="53"/>
      <c r="I21" s="50">
        <f>G21+H21</f>
        <v>0</v>
      </c>
      <c r="J21" s="50"/>
      <c r="K21" s="50"/>
      <c r="L21" s="50">
        <f>G21+J21+K21</f>
        <v>0</v>
      </c>
    </row>
    <row r="22" spans="1:17" s="2" customFormat="1" ht="15" hidden="1" customHeight="1">
      <c r="A22" s="18"/>
      <c r="B22" s="57"/>
      <c r="C22" s="19"/>
      <c r="D22" s="28"/>
      <c r="E22" s="24"/>
      <c r="F22" s="24"/>
      <c r="H22" s="50"/>
      <c r="I22" s="50">
        <f>G22+H22</f>
        <v>0</v>
      </c>
      <c r="J22" s="50"/>
      <c r="K22" s="50"/>
      <c r="L22" s="50">
        <f>G22+J22+K22</f>
        <v>0</v>
      </c>
    </row>
    <row r="23" spans="1:17" s="2" customFormat="1" ht="15" hidden="1" customHeight="1">
      <c r="A23" s="18"/>
      <c r="B23" s="57"/>
      <c r="C23" s="19"/>
      <c r="D23" s="28"/>
      <c r="E23" s="24"/>
      <c r="F23" s="24"/>
      <c r="H23" s="50"/>
      <c r="I23" s="50">
        <f>G23+H23</f>
        <v>0</v>
      </c>
      <c r="J23" s="50"/>
      <c r="K23" s="50"/>
      <c r="L23" s="50">
        <f>G23+J23+K23</f>
        <v>0</v>
      </c>
    </row>
    <row r="24" spans="1:17" s="2" customFormat="1" ht="33" hidden="1" customHeight="1">
      <c r="A24" s="16" t="s">
        <v>84</v>
      </c>
      <c r="B24" s="59"/>
      <c r="C24" s="19" t="s">
        <v>10</v>
      </c>
      <c r="D24" s="28" t="s">
        <v>38</v>
      </c>
      <c r="E24" s="24" t="s">
        <v>83</v>
      </c>
      <c r="F24" s="44">
        <v>500</v>
      </c>
      <c r="H24" s="50"/>
      <c r="I24" s="50"/>
      <c r="J24" s="50"/>
      <c r="K24" s="50"/>
      <c r="L24" s="50">
        <f>G24+J24+K24</f>
        <v>0</v>
      </c>
    </row>
    <row r="25" spans="1:17" s="2" customFormat="1" ht="33" customHeight="1">
      <c r="A25" s="35" t="s">
        <v>134</v>
      </c>
      <c r="B25" s="67" t="s">
        <v>102</v>
      </c>
      <c r="C25" s="19" t="s">
        <v>10</v>
      </c>
      <c r="D25" s="43" t="s">
        <v>16</v>
      </c>
      <c r="E25" s="78" t="s">
        <v>78</v>
      </c>
      <c r="F25" s="79" t="s">
        <v>46</v>
      </c>
      <c r="G25" s="80">
        <v>81</v>
      </c>
      <c r="H25" s="80"/>
      <c r="I25" s="80"/>
      <c r="J25" s="80"/>
      <c r="K25" s="80"/>
      <c r="L25" s="80"/>
      <c r="M25" s="81"/>
      <c r="N25" s="80">
        <f t="shared" ref="N25:N33" si="2">G25+M25</f>
        <v>81</v>
      </c>
    </row>
    <row r="26" spans="1:17" s="2" customFormat="1" ht="34.5" customHeight="1">
      <c r="A26" s="36" t="s">
        <v>142</v>
      </c>
      <c r="B26" s="58" t="s">
        <v>102</v>
      </c>
      <c r="C26" s="38" t="s">
        <v>10</v>
      </c>
      <c r="D26" s="87" t="s">
        <v>16</v>
      </c>
      <c r="E26" s="88" t="s">
        <v>143</v>
      </c>
      <c r="F26" s="89" t="s">
        <v>46</v>
      </c>
      <c r="G26" s="90">
        <v>81</v>
      </c>
      <c r="H26" s="90"/>
      <c r="I26" s="90"/>
      <c r="J26" s="90"/>
      <c r="K26" s="90"/>
      <c r="L26" s="90"/>
      <c r="M26" s="91"/>
      <c r="N26" s="90">
        <f t="shared" si="2"/>
        <v>81</v>
      </c>
    </row>
    <row r="27" spans="1:17" s="2" customFormat="1" ht="21" customHeight="1">
      <c r="A27" s="36" t="s">
        <v>72</v>
      </c>
      <c r="B27" s="58" t="s">
        <v>102</v>
      </c>
      <c r="C27" s="38" t="s">
        <v>10</v>
      </c>
      <c r="D27" s="87" t="s">
        <v>16</v>
      </c>
      <c r="E27" s="88" t="s">
        <v>144</v>
      </c>
      <c r="F27" s="89" t="s">
        <v>46</v>
      </c>
      <c r="G27" s="90">
        <v>81</v>
      </c>
      <c r="H27" s="90"/>
      <c r="I27" s="90"/>
      <c r="J27" s="90"/>
      <c r="K27" s="90"/>
      <c r="L27" s="90"/>
      <c r="M27" s="91"/>
      <c r="N27" s="90">
        <f t="shared" si="2"/>
        <v>81</v>
      </c>
    </row>
    <row r="28" spans="1:17" s="2" customFormat="1" ht="69.75" customHeight="1">
      <c r="A28" s="36" t="s">
        <v>145</v>
      </c>
      <c r="B28" s="58" t="s">
        <v>102</v>
      </c>
      <c r="C28" s="38" t="s">
        <v>10</v>
      </c>
      <c r="D28" s="87" t="s">
        <v>16</v>
      </c>
      <c r="E28" s="88" t="s">
        <v>144</v>
      </c>
      <c r="F28" s="89">
        <v>100</v>
      </c>
      <c r="G28" s="90">
        <v>81</v>
      </c>
      <c r="H28" s="90"/>
      <c r="I28" s="90"/>
      <c r="J28" s="90"/>
      <c r="K28" s="90"/>
      <c r="L28" s="90"/>
      <c r="M28" s="91"/>
      <c r="N28" s="90">
        <f>G28+M28</f>
        <v>81</v>
      </c>
    </row>
    <row r="29" spans="1:17" s="2" customFormat="1" ht="30.75" customHeight="1">
      <c r="A29" s="36" t="s">
        <v>146</v>
      </c>
      <c r="B29" s="58" t="s">
        <v>102</v>
      </c>
      <c r="C29" s="38" t="s">
        <v>10</v>
      </c>
      <c r="D29" s="87" t="s">
        <v>16</v>
      </c>
      <c r="E29" s="88" t="s">
        <v>144</v>
      </c>
      <c r="F29" s="89">
        <v>120</v>
      </c>
      <c r="G29" s="90">
        <v>81</v>
      </c>
      <c r="H29" s="90"/>
      <c r="I29" s="90"/>
      <c r="J29" s="90"/>
      <c r="K29" s="90"/>
      <c r="L29" s="90"/>
      <c r="M29" s="91"/>
      <c r="N29" s="90">
        <f>G29+M29</f>
        <v>81</v>
      </c>
    </row>
    <row r="30" spans="1:17" s="2" customFormat="1" ht="37.5" customHeight="1">
      <c r="A30" s="36" t="s">
        <v>147</v>
      </c>
      <c r="B30" s="58" t="s">
        <v>102</v>
      </c>
      <c r="C30" s="38" t="s">
        <v>10</v>
      </c>
      <c r="D30" s="87" t="s">
        <v>16</v>
      </c>
      <c r="E30" s="88" t="s">
        <v>144</v>
      </c>
      <c r="F30" s="89">
        <v>121</v>
      </c>
      <c r="G30" s="90">
        <v>81</v>
      </c>
      <c r="H30" s="90"/>
      <c r="I30" s="90"/>
      <c r="J30" s="90"/>
      <c r="K30" s="90"/>
      <c r="L30" s="90"/>
      <c r="M30" s="91"/>
      <c r="N30" s="90">
        <f t="shared" si="2"/>
        <v>81</v>
      </c>
    </row>
    <row r="31" spans="1:17" s="2" customFormat="1" ht="42.75" customHeight="1">
      <c r="A31" s="35" t="s">
        <v>135</v>
      </c>
      <c r="B31" s="67" t="s">
        <v>102</v>
      </c>
      <c r="C31" s="19" t="s">
        <v>10</v>
      </c>
      <c r="D31" s="43" t="s">
        <v>13</v>
      </c>
      <c r="E31" s="78" t="s">
        <v>143</v>
      </c>
      <c r="F31" s="79" t="s">
        <v>46</v>
      </c>
      <c r="G31" s="81">
        <v>142.5</v>
      </c>
      <c r="H31" s="80"/>
      <c r="I31" s="80"/>
      <c r="J31" s="80"/>
      <c r="K31" s="80"/>
      <c r="L31" s="80"/>
      <c r="M31" s="126">
        <v>1.8</v>
      </c>
      <c r="N31" s="125">
        <f>N40+N45</f>
        <v>144.30000000000001</v>
      </c>
      <c r="Q31" s="74"/>
    </row>
    <row r="32" spans="1:17" ht="28.5" customHeight="1">
      <c r="A32" s="36" t="s">
        <v>142</v>
      </c>
      <c r="B32" s="58" t="s">
        <v>102</v>
      </c>
      <c r="C32" s="23" t="s">
        <v>10</v>
      </c>
      <c r="D32" s="23" t="s">
        <v>13</v>
      </c>
      <c r="E32" s="88" t="s">
        <v>148</v>
      </c>
      <c r="F32" s="23" t="s">
        <v>46</v>
      </c>
      <c r="G32" s="91">
        <v>142.5</v>
      </c>
      <c r="H32" s="55" t="e">
        <f>H33+#REF!</f>
        <v>#REF!</v>
      </c>
      <c r="I32" s="55" t="e">
        <f>I33+#REF!</f>
        <v>#REF!</v>
      </c>
      <c r="J32" s="55" t="e">
        <f>J33+#REF!</f>
        <v>#REF!</v>
      </c>
      <c r="K32" s="55" t="e">
        <f>K33+#REF!</f>
        <v>#REF!</v>
      </c>
      <c r="L32" s="55" t="e">
        <f>L33+#REF!</f>
        <v>#REF!</v>
      </c>
      <c r="M32" s="127">
        <v>1.8</v>
      </c>
      <c r="N32" s="91">
        <f t="shared" si="2"/>
        <v>144.30000000000001</v>
      </c>
      <c r="P32" s="74"/>
    </row>
    <row r="33" spans="1:14" s="13" customFormat="1" ht="21" customHeight="1">
      <c r="A33" s="37" t="s">
        <v>12</v>
      </c>
      <c r="B33" s="65" t="s">
        <v>102</v>
      </c>
      <c r="C33" s="5" t="s">
        <v>10</v>
      </c>
      <c r="D33" s="5" t="s">
        <v>13</v>
      </c>
      <c r="E33" s="88" t="s">
        <v>148</v>
      </c>
      <c r="F33" s="5" t="s">
        <v>46</v>
      </c>
      <c r="G33" s="91">
        <v>142.5</v>
      </c>
      <c r="H33" s="55">
        <f>H34</f>
        <v>0</v>
      </c>
      <c r="I33" s="55">
        <f>I34</f>
        <v>0</v>
      </c>
      <c r="J33" s="55">
        <f>J34</f>
        <v>0</v>
      </c>
      <c r="K33" s="55">
        <f>K34</f>
        <v>0</v>
      </c>
      <c r="L33" s="55">
        <f>L34</f>
        <v>105</v>
      </c>
      <c r="M33" s="127">
        <v>1.8</v>
      </c>
      <c r="N33" s="91">
        <f t="shared" si="2"/>
        <v>144.30000000000001</v>
      </c>
    </row>
    <row r="34" spans="1:14" ht="64.5" customHeight="1">
      <c r="A34" s="36" t="s">
        <v>145</v>
      </c>
      <c r="B34" s="68" t="s">
        <v>102</v>
      </c>
      <c r="C34" s="5" t="s">
        <v>10</v>
      </c>
      <c r="D34" s="5" t="s">
        <v>13</v>
      </c>
      <c r="E34" s="88" t="s">
        <v>148</v>
      </c>
      <c r="F34" s="5" t="s">
        <v>149</v>
      </c>
      <c r="G34" s="108">
        <v>105</v>
      </c>
      <c r="H34" s="55"/>
      <c r="I34" s="90"/>
      <c r="J34" s="90"/>
      <c r="K34" s="90"/>
      <c r="L34" s="90">
        <f t="shared" ref="L34:L70" si="3">G34+J34+K34</f>
        <v>105</v>
      </c>
      <c r="M34" s="92"/>
      <c r="N34" s="108">
        <f>N40</f>
        <v>105</v>
      </c>
    </row>
    <row r="35" spans="1:14" ht="12.75" hidden="1" customHeight="1">
      <c r="A35" s="35" t="s">
        <v>146</v>
      </c>
      <c r="B35" s="68"/>
      <c r="C35" s="5" t="s">
        <v>10</v>
      </c>
      <c r="D35" s="5" t="s">
        <v>14</v>
      </c>
      <c r="E35" s="5"/>
      <c r="F35" s="5"/>
      <c r="G35" s="109"/>
      <c r="H35" s="55">
        <f>H36</f>
        <v>0</v>
      </c>
      <c r="I35" s="90">
        <f>G35+H35</f>
        <v>0</v>
      </c>
      <c r="J35" s="90"/>
      <c r="K35" s="90"/>
      <c r="L35" s="90">
        <f t="shared" si="3"/>
        <v>0</v>
      </c>
      <c r="M35" s="93"/>
      <c r="N35" s="93"/>
    </row>
    <row r="36" spans="1:14" ht="12.75" hidden="1" customHeight="1">
      <c r="A36" s="36" t="s">
        <v>147</v>
      </c>
      <c r="B36" s="68"/>
      <c r="C36" s="5" t="s">
        <v>10</v>
      </c>
      <c r="D36" s="5" t="s">
        <v>14</v>
      </c>
      <c r="E36" s="5" t="s">
        <v>30</v>
      </c>
      <c r="F36" s="5"/>
      <c r="G36" s="109"/>
      <c r="H36" s="55">
        <f>H37</f>
        <v>0</v>
      </c>
      <c r="I36" s="90">
        <f>G36+H36</f>
        <v>0</v>
      </c>
      <c r="J36" s="90"/>
      <c r="K36" s="90"/>
      <c r="L36" s="90">
        <f t="shared" si="3"/>
        <v>0</v>
      </c>
      <c r="M36" s="93"/>
      <c r="N36" s="93"/>
    </row>
    <row r="37" spans="1:14" ht="37.5" hidden="1" customHeight="1">
      <c r="A37" s="17" t="s">
        <v>150</v>
      </c>
      <c r="B37" s="65"/>
      <c r="C37" s="5" t="s">
        <v>10</v>
      </c>
      <c r="D37" s="5" t="s">
        <v>14</v>
      </c>
      <c r="E37" s="5" t="s">
        <v>30</v>
      </c>
      <c r="F37" s="5" t="s">
        <v>62</v>
      </c>
      <c r="G37" s="109"/>
      <c r="H37" s="55"/>
      <c r="I37" s="90">
        <f>G37+H37</f>
        <v>0</v>
      </c>
      <c r="J37" s="90"/>
      <c r="K37" s="90"/>
      <c r="L37" s="90">
        <f t="shared" si="3"/>
        <v>0</v>
      </c>
      <c r="M37" s="93"/>
      <c r="N37" s="93"/>
    </row>
    <row r="38" spans="1:14" ht="45.75" hidden="1" customHeight="1">
      <c r="A38" s="37" t="s">
        <v>151</v>
      </c>
      <c r="B38" s="60"/>
      <c r="C38" s="5" t="s">
        <v>10</v>
      </c>
      <c r="D38" s="5" t="s">
        <v>36</v>
      </c>
      <c r="E38" s="5" t="s">
        <v>78</v>
      </c>
      <c r="F38" s="5" t="s">
        <v>46</v>
      </c>
      <c r="G38" s="109"/>
      <c r="H38" s="55" t="e">
        <f>H39</f>
        <v>#REF!</v>
      </c>
      <c r="I38" s="55" t="e">
        <f>I39</f>
        <v>#REF!</v>
      </c>
      <c r="J38" s="55">
        <f>J39</f>
        <v>0</v>
      </c>
      <c r="K38" s="55" t="e">
        <f>K39</f>
        <v>#REF!</v>
      </c>
      <c r="L38" s="90" t="e">
        <f t="shared" si="3"/>
        <v>#REF!</v>
      </c>
      <c r="M38" s="93"/>
      <c r="N38" s="93"/>
    </row>
    <row r="39" spans="1:14" ht="51" hidden="1" customHeight="1">
      <c r="A39" s="37" t="s">
        <v>152</v>
      </c>
      <c r="B39" s="65"/>
      <c r="C39" s="5" t="s">
        <v>10</v>
      </c>
      <c r="D39" s="5" t="s">
        <v>13</v>
      </c>
      <c r="E39" s="5" t="s">
        <v>80</v>
      </c>
      <c r="F39" s="5" t="s">
        <v>46</v>
      </c>
      <c r="G39" s="109"/>
      <c r="H39" s="55" t="e">
        <f>#REF!</f>
        <v>#REF!</v>
      </c>
      <c r="I39" s="55" t="e">
        <f>#REF!</f>
        <v>#REF!</v>
      </c>
      <c r="J39" s="55"/>
      <c r="K39" s="55" t="e">
        <f>#REF!</f>
        <v>#REF!</v>
      </c>
      <c r="L39" s="90" t="e">
        <f t="shared" si="3"/>
        <v>#REF!</v>
      </c>
      <c r="M39" s="93"/>
      <c r="N39" s="93"/>
    </row>
    <row r="40" spans="1:14" s="13" customFormat="1" ht="39.75" customHeight="1">
      <c r="A40" s="37" t="s">
        <v>146</v>
      </c>
      <c r="B40" s="68" t="s">
        <v>102</v>
      </c>
      <c r="C40" s="5" t="s">
        <v>10</v>
      </c>
      <c r="D40" s="5" t="s">
        <v>13</v>
      </c>
      <c r="E40" s="88" t="s">
        <v>148</v>
      </c>
      <c r="F40" s="5" t="s">
        <v>153</v>
      </c>
      <c r="G40" s="108">
        <v>105</v>
      </c>
      <c r="H40" s="55"/>
      <c r="I40" s="90"/>
      <c r="J40" s="90"/>
      <c r="K40" s="90"/>
      <c r="L40" s="90"/>
      <c r="M40" s="91"/>
      <c r="N40" s="108">
        <f>G40+M40</f>
        <v>105</v>
      </c>
    </row>
    <row r="41" spans="1:14" s="11" customFormat="1" ht="27" hidden="1" customHeight="1">
      <c r="A41" s="36" t="s">
        <v>146</v>
      </c>
      <c r="B41" s="68" t="s">
        <v>102</v>
      </c>
      <c r="C41" s="5" t="s">
        <v>10</v>
      </c>
      <c r="D41" s="5" t="s">
        <v>13</v>
      </c>
      <c r="E41" s="88" t="s">
        <v>148</v>
      </c>
      <c r="F41" s="38"/>
      <c r="G41" s="110"/>
      <c r="H41" s="95">
        <f>H42</f>
        <v>0</v>
      </c>
      <c r="I41" s="90">
        <f>G41+H41</f>
        <v>0</v>
      </c>
      <c r="J41" s="90"/>
      <c r="K41" s="90"/>
      <c r="L41" s="90">
        <f t="shared" si="3"/>
        <v>0</v>
      </c>
      <c r="M41" s="94"/>
      <c r="N41" s="91">
        <v>175.7</v>
      </c>
    </row>
    <row r="42" spans="1:14" ht="12.75" hidden="1" customHeight="1">
      <c r="A42" s="17" t="s">
        <v>147</v>
      </c>
      <c r="B42" s="68" t="s">
        <v>102</v>
      </c>
      <c r="C42" s="5" t="s">
        <v>10</v>
      </c>
      <c r="D42" s="5" t="s">
        <v>13</v>
      </c>
      <c r="E42" s="88" t="s">
        <v>148</v>
      </c>
      <c r="F42" s="5" t="s">
        <v>54</v>
      </c>
      <c r="G42" s="109"/>
      <c r="H42" s="55"/>
      <c r="I42" s="90">
        <f>G42+H42</f>
        <v>0</v>
      </c>
      <c r="J42" s="90"/>
      <c r="K42" s="90"/>
      <c r="L42" s="90">
        <f t="shared" si="3"/>
        <v>0</v>
      </c>
      <c r="M42" s="93"/>
      <c r="N42" s="91">
        <v>175.7</v>
      </c>
    </row>
    <row r="43" spans="1:14" ht="12.75" hidden="1" customHeight="1">
      <c r="A43" s="17" t="s">
        <v>150</v>
      </c>
      <c r="B43" s="68" t="s">
        <v>102</v>
      </c>
      <c r="C43" s="5" t="s">
        <v>10</v>
      </c>
      <c r="D43" s="5" t="s">
        <v>13</v>
      </c>
      <c r="E43" s="88" t="s">
        <v>148</v>
      </c>
      <c r="F43" s="5"/>
      <c r="G43" s="109"/>
      <c r="H43" s="55"/>
      <c r="I43" s="90">
        <f>G43+H43</f>
        <v>0</v>
      </c>
      <c r="J43" s="90"/>
      <c r="K43" s="90"/>
      <c r="L43" s="90">
        <f t="shared" si="3"/>
        <v>0</v>
      </c>
      <c r="M43" s="93"/>
      <c r="N43" s="91">
        <v>175.7</v>
      </c>
    </row>
    <row r="44" spans="1:14" ht="47.25" customHeight="1">
      <c r="A44" s="17" t="s">
        <v>147</v>
      </c>
      <c r="B44" s="68" t="s">
        <v>102</v>
      </c>
      <c r="C44" s="5" t="s">
        <v>10</v>
      </c>
      <c r="D44" s="5" t="s">
        <v>13</v>
      </c>
      <c r="E44" s="88" t="s">
        <v>148</v>
      </c>
      <c r="F44" s="5" t="s">
        <v>154</v>
      </c>
      <c r="G44" s="111">
        <v>105</v>
      </c>
      <c r="H44" s="55"/>
      <c r="I44" s="90"/>
      <c r="J44" s="90"/>
      <c r="K44" s="90"/>
      <c r="L44" s="90"/>
      <c r="M44" s="96"/>
      <c r="N44" s="108">
        <f>G44+M44</f>
        <v>105</v>
      </c>
    </row>
    <row r="45" spans="1:14" ht="32.25" customHeight="1">
      <c r="A45" s="17" t="s">
        <v>150</v>
      </c>
      <c r="B45" s="68" t="s">
        <v>102</v>
      </c>
      <c r="C45" s="5" t="s">
        <v>10</v>
      </c>
      <c r="D45" s="5" t="s">
        <v>13</v>
      </c>
      <c r="E45" s="88" t="s">
        <v>148</v>
      </c>
      <c r="F45" s="5" t="s">
        <v>155</v>
      </c>
      <c r="G45" s="97">
        <v>37.5</v>
      </c>
      <c r="H45" s="55"/>
      <c r="I45" s="90"/>
      <c r="J45" s="90"/>
      <c r="K45" s="90"/>
      <c r="L45" s="90"/>
      <c r="M45" s="108">
        <v>1.8</v>
      </c>
      <c r="N45" s="98">
        <f>G45+M45</f>
        <v>39.299999999999997</v>
      </c>
    </row>
    <row r="46" spans="1:14" ht="31.5" customHeight="1">
      <c r="A46" s="17" t="s">
        <v>151</v>
      </c>
      <c r="B46" s="68" t="s">
        <v>102</v>
      </c>
      <c r="C46" s="5" t="s">
        <v>10</v>
      </c>
      <c r="D46" s="5" t="s">
        <v>13</v>
      </c>
      <c r="E46" s="88" t="s">
        <v>148</v>
      </c>
      <c r="F46" s="5" t="s">
        <v>156</v>
      </c>
      <c r="G46" s="99">
        <v>37.5</v>
      </c>
      <c r="H46" s="55"/>
      <c r="I46" s="90"/>
      <c r="J46" s="90"/>
      <c r="K46" s="90"/>
      <c r="L46" s="90"/>
      <c r="M46" s="108">
        <v>1.8</v>
      </c>
      <c r="N46" s="98">
        <f>G46+M46</f>
        <v>39.299999999999997</v>
      </c>
    </row>
    <row r="47" spans="1:14" ht="39" customHeight="1">
      <c r="A47" s="17" t="s">
        <v>152</v>
      </c>
      <c r="B47" s="68" t="s">
        <v>102</v>
      </c>
      <c r="C47" s="5" t="s">
        <v>10</v>
      </c>
      <c r="D47" s="5" t="s">
        <v>13</v>
      </c>
      <c r="E47" s="88" t="s">
        <v>148</v>
      </c>
      <c r="F47" s="5" t="s">
        <v>157</v>
      </c>
      <c r="G47" s="88">
        <v>37.5</v>
      </c>
      <c r="H47" s="55"/>
      <c r="I47" s="90"/>
      <c r="J47" s="90"/>
      <c r="K47" s="90"/>
      <c r="L47" s="90"/>
      <c r="M47" s="108">
        <v>1.8</v>
      </c>
      <c r="N47" s="98">
        <f>G47+M47</f>
        <v>39.299999999999997</v>
      </c>
    </row>
    <row r="48" spans="1:14" s="11" customFormat="1" ht="15">
      <c r="A48" s="71" t="s">
        <v>34</v>
      </c>
      <c r="B48" s="57" t="s">
        <v>102</v>
      </c>
      <c r="C48" s="19" t="s">
        <v>10</v>
      </c>
      <c r="D48" s="19" t="s">
        <v>20</v>
      </c>
      <c r="E48" s="78" t="s">
        <v>143</v>
      </c>
      <c r="F48" s="19" t="s">
        <v>46</v>
      </c>
      <c r="G48" s="132">
        <v>1</v>
      </c>
      <c r="H48" s="133">
        <f>H49</f>
        <v>0</v>
      </c>
      <c r="I48" s="124">
        <f>G48+H48</f>
        <v>1</v>
      </c>
      <c r="J48" s="124"/>
      <c r="K48" s="124"/>
      <c r="L48" s="124">
        <f t="shared" si="3"/>
        <v>1</v>
      </c>
      <c r="M48" s="132"/>
      <c r="N48" s="132">
        <v>1</v>
      </c>
    </row>
    <row r="49" spans="1:14" s="13" customFormat="1" ht="29.25" customHeight="1">
      <c r="A49" s="36" t="s">
        <v>142</v>
      </c>
      <c r="B49" s="65" t="s">
        <v>102</v>
      </c>
      <c r="C49" s="5" t="s">
        <v>10</v>
      </c>
      <c r="D49" s="38" t="s">
        <v>20</v>
      </c>
      <c r="E49" s="88" t="s">
        <v>143</v>
      </c>
      <c r="F49" s="5" t="s">
        <v>46</v>
      </c>
      <c r="G49" s="134">
        <v>1</v>
      </c>
      <c r="H49" s="135">
        <f>H50</f>
        <v>0</v>
      </c>
      <c r="I49" s="136">
        <f>G49+H49</f>
        <v>1</v>
      </c>
      <c r="J49" s="136"/>
      <c r="K49" s="136"/>
      <c r="L49" s="136">
        <f t="shared" si="3"/>
        <v>1</v>
      </c>
      <c r="M49" s="108"/>
      <c r="N49" s="134">
        <v>1</v>
      </c>
    </row>
    <row r="50" spans="1:14" s="13" customFormat="1" ht="18" customHeight="1">
      <c r="A50" s="36" t="s">
        <v>87</v>
      </c>
      <c r="B50" s="58" t="s">
        <v>102</v>
      </c>
      <c r="C50" s="5" t="s">
        <v>10</v>
      </c>
      <c r="D50" s="38" t="s">
        <v>20</v>
      </c>
      <c r="E50" s="88" t="s">
        <v>159</v>
      </c>
      <c r="F50" s="5" t="s">
        <v>46</v>
      </c>
      <c r="G50" s="134">
        <v>1</v>
      </c>
      <c r="H50" s="135">
        <f>H51</f>
        <v>0</v>
      </c>
      <c r="I50" s="135">
        <f>I51</f>
        <v>0</v>
      </c>
      <c r="J50" s="135"/>
      <c r="K50" s="135">
        <f>K51</f>
        <v>0</v>
      </c>
      <c r="L50" s="136">
        <f t="shared" si="3"/>
        <v>1</v>
      </c>
      <c r="M50" s="108"/>
      <c r="N50" s="134">
        <v>1</v>
      </c>
    </row>
    <row r="51" spans="1:14" s="13" customFormat="1" ht="18" customHeight="1">
      <c r="A51" s="36" t="s">
        <v>158</v>
      </c>
      <c r="B51" s="58" t="s">
        <v>102</v>
      </c>
      <c r="C51" s="5" t="s">
        <v>10</v>
      </c>
      <c r="D51" s="38" t="s">
        <v>20</v>
      </c>
      <c r="E51" s="88" t="s">
        <v>159</v>
      </c>
      <c r="F51" s="5" t="s">
        <v>160</v>
      </c>
      <c r="G51" s="134">
        <v>1</v>
      </c>
      <c r="H51" s="135"/>
      <c r="I51" s="136"/>
      <c r="J51" s="136"/>
      <c r="K51" s="136"/>
      <c r="L51" s="136">
        <f t="shared" si="3"/>
        <v>1</v>
      </c>
      <c r="M51" s="108"/>
      <c r="N51" s="134">
        <v>1</v>
      </c>
    </row>
    <row r="52" spans="1:14" s="13" customFormat="1" ht="18" customHeight="1">
      <c r="A52" s="41" t="s">
        <v>161</v>
      </c>
      <c r="B52" s="58" t="s">
        <v>102</v>
      </c>
      <c r="C52" s="5" t="s">
        <v>10</v>
      </c>
      <c r="D52" s="38" t="s">
        <v>20</v>
      </c>
      <c r="E52" s="88" t="s">
        <v>159</v>
      </c>
      <c r="F52" s="5" t="s">
        <v>162</v>
      </c>
      <c r="G52" s="134">
        <v>1</v>
      </c>
      <c r="H52" s="135"/>
      <c r="I52" s="136"/>
      <c r="J52" s="136"/>
      <c r="K52" s="136"/>
      <c r="L52" s="136">
        <f t="shared" si="3"/>
        <v>1</v>
      </c>
      <c r="M52" s="108"/>
      <c r="N52" s="134">
        <v>1</v>
      </c>
    </row>
    <row r="53" spans="1:14" s="47" customFormat="1" ht="18.75" customHeight="1">
      <c r="A53" s="71" t="s">
        <v>57</v>
      </c>
      <c r="B53" s="82" t="s">
        <v>102</v>
      </c>
      <c r="C53" s="39" t="s">
        <v>10</v>
      </c>
      <c r="D53" s="39" t="s">
        <v>141</v>
      </c>
      <c r="E53" s="78" t="s">
        <v>143</v>
      </c>
      <c r="F53" s="39" t="s">
        <v>46</v>
      </c>
      <c r="G53" s="132">
        <v>1</v>
      </c>
      <c r="H53" s="137" t="e">
        <f>#REF!+H54+H57</f>
        <v>#REF!</v>
      </c>
      <c r="I53" s="137" t="e">
        <f>#REF!+I54+I57</f>
        <v>#REF!</v>
      </c>
      <c r="J53" s="137"/>
      <c r="K53" s="137" t="e">
        <f>#REF!+K54+K57</f>
        <v>#REF!</v>
      </c>
      <c r="L53" s="124" t="e">
        <f t="shared" si="3"/>
        <v>#REF!</v>
      </c>
      <c r="M53" s="138">
        <v>6</v>
      </c>
      <c r="N53" s="132">
        <f>G53+M53</f>
        <v>7</v>
      </c>
    </row>
    <row r="54" spans="1:14" s="47" customFormat="1" ht="75" hidden="1" customHeight="1">
      <c r="A54" s="37" t="s">
        <v>79</v>
      </c>
      <c r="B54" s="66"/>
      <c r="C54" s="46" t="s">
        <v>10</v>
      </c>
      <c r="D54" s="46" t="s">
        <v>88</v>
      </c>
      <c r="E54" s="46" t="s">
        <v>80</v>
      </c>
      <c r="F54" s="46" t="s">
        <v>46</v>
      </c>
      <c r="G54" s="131">
        <v>1</v>
      </c>
      <c r="H54" s="139">
        <f>H55</f>
        <v>0</v>
      </c>
      <c r="I54" s="139">
        <f>I55</f>
        <v>0</v>
      </c>
      <c r="J54" s="139"/>
      <c r="K54" s="139">
        <f>K55</f>
        <v>0</v>
      </c>
      <c r="L54" s="117">
        <f t="shared" si="3"/>
        <v>1</v>
      </c>
      <c r="M54" s="140"/>
      <c r="N54" s="131">
        <v>2</v>
      </c>
    </row>
    <row r="55" spans="1:14" ht="14.25" hidden="1" customHeight="1">
      <c r="A55" s="37" t="s">
        <v>12</v>
      </c>
      <c r="B55" s="61"/>
      <c r="C55" s="5" t="s">
        <v>10</v>
      </c>
      <c r="D55" s="5" t="s">
        <v>88</v>
      </c>
      <c r="E55" s="5" t="s">
        <v>89</v>
      </c>
      <c r="F55" s="5" t="s">
        <v>46</v>
      </c>
      <c r="G55" s="131">
        <v>1</v>
      </c>
      <c r="H55" s="113">
        <f>H56</f>
        <v>0</v>
      </c>
      <c r="I55" s="113">
        <f>I56</f>
        <v>0</v>
      </c>
      <c r="J55" s="113"/>
      <c r="K55" s="113">
        <f>K56</f>
        <v>0</v>
      </c>
      <c r="L55" s="117">
        <f t="shared" si="3"/>
        <v>1</v>
      </c>
      <c r="M55" s="118"/>
      <c r="N55" s="131">
        <v>2</v>
      </c>
    </row>
    <row r="56" spans="1:14" s="9" customFormat="1" ht="28.5" hidden="1" customHeight="1">
      <c r="A56" s="17" t="s">
        <v>84</v>
      </c>
      <c r="B56" s="60"/>
      <c r="C56" s="5" t="s">
        <v>10</v>
      </c>
      <c r="D56" s="5" t="s">
        <v>88</v>
      </c>
      <c r="E56" s="5" t="s">
        <v>83</v>
      </c>
      <c r="F56" s="5" t="s">
        <v>85</v>
      </c>
      <c r="G56" s="131">
        <v>1</v>
      </c>
      <c r="H56" s="135"/>
      <c r="I56" s="135"/>
      <c r="J56" s="135"/>
      <c r="K56" s="135"/>
      <c r="L56" s="117">
        <f t="shared" si="3"/>
        <v>1</v>
      </c>
      <c r="M56" s="119"/>
      <c r="N56" s="131">
        <v>2</v>
      </c>
    </row>
    <row r="57" spans="1:14" ht="27" customHeight="1">
      <c r="A57" s="36" t="s">
        <v>142</v>
      </c>
      <c r="B57" s="61" t="s">
        <v>102</v>
      </c>
      <c r="C57" s="5" t="s">
        <v>10</v>
      </c>
      <c r="D57" s="5" t="s">
        <v>141</v>
      </c>
      <c r="E57" s="85" t="s">
        <v>163</v>
      </c>
      <c r="F57" s="5" t="s">
        <v>46</v>
      </c>
      <c r="G57" s="141">
        <v>1</v>
      </c>
      <c r="H57" s="113" t="e">
        <f>H58</f>
        <v>#REF!</v>
      </c>
      <c r="I57" s="113" t="e">
        <f>I58</f>
        <v>#REF!</v>
      </c>
      <c r="J57" s="113"/>
      <c r="K57" s="113" t="e">
        <f>K58</f>
        <v>#REF!</v>
      </c>
      <c r="L57" s="114" t="e">
        <f t="shared" si="3"/>
        <v>#REF!</v>
      </c>
      <c r="M57" s="142">
        <v>6</v>
      </c>
      <c r="N57" s="141">
        <f t="shared" ref="N57:N71" si="4">G57+M57</f>
        <v>7</v>
      </c>
    </row>
    <row r="58" spans="1:14" ht="26.25" customHeight="1">
      <c r="A58" s="17" t="s">
        <v>150</v>
      </c>
      <c r="B58" s="62" t="s">
        <v>102</v>
      </c>
      <c r="C58" s="5" t="s">
        <v>10</v>
      </c>
      <c r="D58" s="5" t="s">
        <v>141</v>
      </c>
      <c r="E58" s="85" t="s">
        <v>163</v>
      </c>
      <c r="F58" s="5" t="s">
        <v>155</v>
      </c>
      <c r="G58" s="141">
        <v>1</v>
      </c>
      <c r="H58" s="113" t="e">
        <f>H63</f>
        <v>#REF!</v>
      </c>
      <c r="I58" s="113" t="e">
        <f>I63</f>
        <v>#REF!</v>
      </c>
      <c r="J58" s="113"/>
      <c r="K58" s="113" t="e">
        <f>K63</f>
        <v>#REF!</v>
      </c>
      <c r="L58" s="114" t="e">
        <f t="shared" si="3"/>
        <v>#REF!</v>
      </c>
      <c r="M58" s="142">
        <v>6</v>
      </c>
      <c r="N58" s="141">
        <f t="shared" si="4"/>
        <v>7</v>
      </c>
    </row>
    <row r="59" spans="1:14" s="2" customFormat="1" ht="26.25" hidden="1">
      <c r="A59" s="71" t="s">
        <v>37</v>
      </c>
      <c r="B59" s="57"/>
      <c r="C59" s="39" t="s">
        <v>38</v>
      </c>
      <c r="D59" s="5" t="s">
        <v>141</v>
      </c>
      <c r="E59" s="5"/>
      <c r="F59" s="5"/>
      <c r="G59" s="141">
        <v>2</v>
      </c>
      <c r="H59" s="113"/>
      <c r="I59" s="114">
        <f>G59+H59</f>
        <v>2</v>
      </c>
      <c r="J59" s="114"/>
      <c r="K59" s="114"/>
      <c r="L59" s="114">
        <f t="shared" si="3"/>
        <v>2</v>
      </c>
      <c r="M59" s="142">
        <v>6</v>
      </c>
      <c r="N59" s="141">
        <f t="shared" si="4"/>
        <v>8</v>
      </c>
    </row>
    <row r="60" spans="1:14" ht="15" hidden="1">
      <c r="A60" s="37" t="s">
        <v>41</v>
      </c>
      <c r="B60" s="62"/>
      <c r="C60" s="5" t="s">
        <v>38</v>
      </c>
      <c r="D60" s="5" t="s">
        <v>141</v>
      </c>
      <c r="E60" s="5"/>
      <c r="F60" s="5"/>
      <c r="G60" s="141">
        <v>2</v>
      </c>
      <c r="H60" s="113"/>
      <c r="I60" s="114">
        <f>G60+H60</f>
        <v>2</v>
      </c>
      <c r="J60" s="114"/>
      <c r="K60" s="114"/>
      <c r="L60" s="114">
        <f t="shared" si="3"/>
        <v>2</v>
      </c>
      <c r="M60" s="142">
        <v>6</v>
      </c>
      <c r="N60" s="141">
        <f t="shared" si="4"/>
        <v>8</v>
      </c>
    </row>
    <row r="61" spans="1:14" ht="15" hidden="1">
      <c r="A61" s="17" t="s">
        <v>40</v>
      </c>
      <c r="B61" s="65"/>
      <c r="C61" s="5" t="s">
        <v>38</v>
      </c>
      <c r="D61" s="5" t="s">
        <v>141</v>
      </c>
      <c r="E61" s="5" t="s">
        <v>42</v>
      </c>
      <c r="F61" s="5"/>
      <c r="G61" s="141">
        <v>2</v>
      </c>
      <c r="H61" s="113"/>
      <c r="I61" s="114">
        <f>G61+H61</f>
        <v>2</v>
      </c>
      <c r="J61" s="114"/>
      <c r="K61" s="114"/>
      <c r="L61" s="114">
        <f t="shared" si="3"/>
        <v>2</v>
      </c>
      <c r="M61" s="142">
        <v>6</v>
      </c>
      <c r="N61" s="141">
        <f t="shared" si="4"/>
        <v>8</v>
      </c>
    </row>
    <row r="62" spans="1:14" ht="38.25" hidden="1">
      <c r="A62" s="17" t="s">
        <v>39</v>
      </c>
      <c r="B62" s="65"/>
      <c r="C62" s="5" t="s">
        <v>38</v>
      </c>
      <c r="D62" s="5" t="s">
        <v>141</v>
      </c>
      <c r="E62" s="5" t="s">
        <v>42</v>
      </c>
      <c r="F62" s="5" t="s">
        <v>43</v>
      </c>
      <c r="G62" s="141">
        <v>2</v>
      </c>
      <c r="H62" s="113"/>
      <c r="I62" s="114">
        <f>G62+H62</f>
        <v>2</v>
      </c>
      <c r="J62" s="114"/>
      <c r="K62" s="114"/>
      <c r="L62" s="114">
        <f t="shared" si="3"/>
        <v>2</v>
      </c>
      <c r="M62" s="142">
        <v>6</v>
      </c>
      <c r="N62" s="141">
        <f t="shared" si="4"/>
        <v>8</v>
      </c>
    </row>
    <row r="63" spans="1:14" ht="25.5">
      <c r="A63" s="17" t="s">
        <v>151</v>
      </c>
      <c r="B63" s="65" t="s">
        <v>102</v>
      </c>
      <c r="C63" s="5" t="s">
        <v>10</v>
      </c>
      <c r="D63" s="5" t="s">
        <v>141</v>
      </c>
      <c r="E63" s="85" t="s">
        <v>163</v>
      </c>
      <c r="F63" s="5" t="s">
        <v>156</v>
      </c>
      <c r="G63" s="141">
        <v>1</v>
      </c>
      <c r="H63" s="113" t="e">
        <f>#REF!</f>
        <v>#REF!</v>
      </c>
      <c r="I63" s="113" t="e">
        <f>#REF!</f>
        <v>#REF!</v>
      </c>
      <c r="J63" s="113"/>
      <c r="K63" s="113" t="e">
        <f>#REF!</f>
        <v>#REF!</v>
      </c>
      <c r="L63" s="114" t="e">
        <f t="shared" si="3"/>
        <v>#REF!</v>
      </c>
      <c r="M63" s="142">
        <v>6</v>
      </c>
      <c r="N63" s="141">
        <f t="shared" si="4"/>
        <v>7</v>
      </c>
    </row>
    <row r="64" spans="1:14" ht="26.25" hidden="1">
      <c r="A64" s="17" t="s">
        <v>152</v>
      </c>
      <c r="B64" s="67"/>
      <c r="C64" s="5" t="s">
        <v>38</v>
      </c>
      <c r="D64" s="5" t="s">
        <v>32</v>
      </c>
      <c r="E64" s="85" t="s">
        <v>163</v>
      </c>
      <c r="F64" s="5" t="s">
        <v>46</v>
      </c>
      <c r="G64" s="143"/>
      <c r="H64" s="113">
        <f>H65+H68</f>
        <v>0</v>
      </c>
      <c r="I64" s="113">
        <f>I65+I68</f>
        <v>0</v>
      </c>
      <c r="J64" s="113"/>
      <c r="K64" s="113">
        <f>K65+K68</f>
        <v>0</v>
      </c>
      <c r="L64" s="114">
        <f t="shared" si="3"/>
        <v>0</v>
      </c>
      <c r="M64" s="142">
        <v>6</v>
      </c>
      <c r="N64" s="141">
        <f t="shared" si="4"/>
        <v>6</v>
      </c>
    </row>
    <row r="65" spans="1:14" ht="15" hidden="1">
      <c r="A65" s="36" t="s">
        <v>41</v>
      </c>
      <c r="B65" s="63"/>
      <c r="C65" s="5" t="s">
        <v>38</v>
      </c>
      <c r="D65" s="5" t="s">
        <v>16</v>
      </c>
      <c r="E65" s="85" t="s">
        <v>163</v>
      </c>
      <c r="F65" s="5" t="s">
        <v>46</v>
      </c>
      <c r="G65" s="143"/>
      <c r="H65" s="113">
        <f>H66</f>
        <v>0</v>
      </c>
      <c r="I65" s="113">
        <f>I66</f>
        <v>0</v>
      </c>
      <c r="J65" s="113"/>
      <c r="K65" s="113">
        <f>K66</f>
        <v>0</v>
      </c>
      <c r="L65" s="114">
        <f t="shared" si="3"/>
        <v>0</v>
      </c>
      <c r="M65" s="142">
        <v>6</v>
      </c>
      <c r="N65" s="141">
        <f t="shared" si="4"/>
        <v>6</v>
      </c>
    </row>
    <row r="66" spans="1:14" ht="25.5" hidden="1">
      <c r="A66" s="36" t="s">
        <v>90</v>
      </c>
      <c r="B66" s="63"/>
      <c r="C66" s="5" t="s">
        <v>38</v>
      </c>
      <c r="D66" s="5" t="s">
        <v>16</v>
      </c>
      <c r="E66" s="85" t="s">
        <v>163</v>
      </c>
      <c r="F66" s="5" t="s">
        <v>46</v>
      </c>
      <c r="G66" s="143"/>
      <c r="H66" s="113">
        <f>H67</f>
        <v>0</v>
      </c>
      <c r="I66" s="113">
        <f>I67</f>
        <v>0</v>
      </c>
      <c r="J66" s="113"/>
      <c r="K66" s="113">
        <f>K67</f>
        <v>0</v>
      </c>
      <c r="L66" s="114">
        <f t="shared" si="3"/>
        <v>0</v>
      </c>
      <c r="M66" s="142">
        <v>6</v>
      </c>
      <c r="N66" s="141">
        <f t="shared" si="4"/>
        <v>6</v>
      </c>
    </row>
    <row r="67" spans="1:14" ht="38.25" hidden="1">
      <c r="A67" s="17" t="s">
        <v>91</v>
      </c>
      <c r="B67" s="65"/>
      <c r="C67" s="5" t="s">
        <v>38</v>
      </c>
      <c r="D67" s="5" t="s">
        <v>16</v>
      </c>
      <c r="E67" s="85" t="s">
        <v>163</v>
      </c>
      <c r="F67" s="5" t="s">
        <v>92</v>
      </c>
      <c r="G67" s="143"/>
      <c r="H67" s="113"/>
      <c r="I67" s="114">
        <f>G67+H67</f>
        <v>0</v>
      </c>
      <c r="J67" s="114"/>
      <c r="K67" s="114"/>
      <c r="L67" s="114">
        <f t="shared" si="3"/>
        <v>0</v>
      </c>
      <c r="M67" s="142">
        <v>6</v>
      </c>
      <c r="N67" s="141">
        <f t="shared" si="4"/>
        <v>6</v>
      </c>
    </row>
    <row r="68" spans="1:14" ht="15" hidden="1">
      <c r="A68" s="35" t="s">
        <v>65</v>
      </c>
      <c r="B68" s="64"/>
      <c r="C68" s="5" t="s">
        <v>38</v>
      </c>
      <c r="D68" s="5" t="s">
        <v>13</v>
      </c>
      <c r="E68" s="85" t="s">
        <v>163</v>
      </c>
      <c r="F68" s="5"/>
      <c r="G68" s="143"/>
      <c r="H68" s="113">
        <f>H69</f>
        <v>0</v>
      </c>
      <c r="I68" s="113">
        <f>I69</f>
        <v>0</v>
      </c>
      <c r="J68" s="113"/>
      <c r="K68" s="113"/>
      <c r="L68" s="114">
        <f t="shared" si="3"/>
        <v>0</v>
      </c>
      <c r="M68" s="142">
        <v>6</v>
      </c>
      <c r="N68" s="141">
        <f t="shared" si="4"/>
        <v>6</v>
      </c>
    </row>
    <row r="69" spans="1:14" ht="15" hidden="1">
      <c r="A69" s="36" t="s">
        <v>61</v>
      </c>
      <c r="B69" s="63"/>
      <c r="C69" s="5" t="s">
        <v>38</v>
      </c>
      <c r="D69" s="5" t="s">
        <v>13</v>
      </c>
      <c r="E69" s="85" t="s">
        <v>163</v>
      </c>
      <c r="F69" s="5"/>
      <c r="G69" s="143"/>
      <c r="H69" s="113">
        <f>H70</f>
        <v>0</v>
      </c>
      <c r="I69" s="113">
        <f>I70</f>
        <v>0</v>
      </c>
      <c r="J69" s="113"/>
      <c r="K69" s="113"/>
      <c r="L69" s="114">
        <f t="shared" si="3"/>
        <v>0</v>
      </c>
      <c r="M69" s="142">
        <v>6</v>
      </c>
      <c r="N69" s="141">
        <f t="shared" si="4"/>
        <v>6</v>
      </c>
    </row>
    <row r="70" spans="1:14" ht="25.5" hidden="1">
      <c r="A70" s="17" t="s">
        <v>66</v>
      </c>
      <c r="B70" s="65"/>
      <c r="C70" s="5" t="s">
        <v>38</v>
      </c>
      <c r="D70" s="5" t="s">
        <v>13</v>
      </c>
      <c r="E70" s="85" t="s">
        <v>163</v>
      </c>
      <c r="F70" s="5" t="s">
        <v>67</v>
      </c>
      <c r="G70" s="143"/>
      <c r="H70" s="113"/>
      <c r="I70" s="114">
        <f>G70+H70</f>
        <v>0</v>
      </c>
      <c r="J70" s="114"/>
      <c r="K70" s="114"/>
      <c r="L70" s="114">
        <f t="shared" si="3"/>
        <v>0</v>
      </c>
      <c r="M70" s="142">
        <v>6</v>
      </c>
      <c r="N70" s="141">
        <f t="shared" si="4"/>
        <v>6</v>
      </c>
    </row>
    <row r="71" spans="1:14" ht="27" customHeight="1">
      <c r="A71" s="17" t="s">
        <v>152</v>
      </c>
      <c r="B71" s="65" t="s">
        <v>102</v>
      </c>
      <c r="C71" s="5" t="s">
        <v>10</v>
      </c>
      <c r="D71" s="5" t="s">
        <v>141</v>
      </c>
      <c r="E71" s="85" t="s">
        <v>163</v>
      </c>
      <c r="F71" s="5" t="s">
        <v>157</v>
      </c>
      <c r="G71" s="144">
        <v>1</v>
      </c>
      <c r="H71" s="113"/>
      <c r="I71" s="114"/>
      <c r="J71" s="114"/>
      <c r="K71" s="114"/>
      <c r="L71" s="114"/>
      <c r="M71" s="142">
        <v>6</v>
      </c>
      <c r="N71" s="141">
        <f t="shared" si="4"/>
        <v>7</v>
      </c>
    </row>
    <row r="72" spans="1:14" ht="27" customHeight="1">
      <c r="A72" s="83" t="s">
        <v>165</v>
      </c>
      <c r="B72" s="84" t="s">
        <v>102</v>
      </c>
      <c r="C72" s="39" t="s">
        <v>10</v>
      </c>
      <c r="D72" s="39" t="s">
        <v>141</v>
      </c>
      <c r="E72" s="78" t="s">
        <v>143</v>
      </c>
      <c r="F72" s="39" t="s">
        <v>32</v>
      </c>
      <c r="G72" s="145">
        <v>1</v>
      </c>
      <c r="H72" s="123"/>
      <c r="I72" s="124"/>
      <c r="J72" s="124"/>
      <c r="K72" s="124"/>
      <c r="L72" s="124"/>
      <c r="M72" s="122"/>
      <c r="N72" s="145">
        <v>1</v>
      </c>
    </row>
    <row r="73" spans="1:14" ht="27" customHeight="1">
      <c r="A73" s="36" t="s">
        <v>142</v>
      </c>
      <c r="B73" s="65" t="s">
        <v>102</v>
      </c>
      <c r="C73" s="5" t="s">
        <v>10</v>
      </c>
      <c r="D73" s="5" t="s">
        <v>141</v>
      </c>
      <c r="E73" s="78" t="s">
        <v>164</v>
      </c>
      <c r="F73" s="5" t="s">
        <v>32</v>
      </c>
      <c r="G73" s="144">
        <v>1</v>
      </c>
      <c r="H73" s="113"/>
      <c r="I73" s="117"/>
      <c r="J73" s="117"/>
      <c r="K73" s="117"/>
      <c r="L73" s="117"/>
      <c r="M73" s="120"/>
      <c r="N73" s="144">
        <v>1</v>
      </c>
    </row>
    <row r="74" spans="1:14" ht="27" customHeight="1">
      <c r="A74" s="17" t="s">
        <v>150</v>
      </c>
      <c r="B74" s="65" t="s">
        <v>102</v>
      </c>
      <c r="C74" s="5" t="s">
        <v>10</v>
      </c>
      <c r="D74" s="5" t="s">
        <v>141</v>
      </c>
      <c r="E74" s="78" t="s">
        <v>164</v>
      </c>
      <c r="F74" s="5" t="s">
        <v>155</v>
      </c>
      <c r="G74" s="144">
        <v>1</v>
      </c>
      <c r="H74" s="113"/>
      <c r="I74" s="117"/>
      <c r="J74" s="117"/>
      <c r="K74" s="117"/>
      <c r="L74" s="117"/>
      <c r="M74" s="120"/>
      <c r="N74" s="144">
        <v>1</v>
      </c>
    </row>
    <row r="75" spans="1:14" ht="27" customHeight="1">
      <c r="A75" s="17" t="s">
        <v>151</v>
      </c>
      <c r="B75" s="65" t="s">
        <v>102</v>
      </c>
      <c r="C75" s="5" t="s">
        <v>10</v>
      </c>
      <c r="D75" s="5" t="s">
        <v>141</v>
      </c>
      <c r="E75" s="78" t="s">
        <v>164</v>
      </c>
      <c r="F75" s="5" t="s">
        <v>156</v>
      </c>
      <c r="G75" s="144">
        <v>1</v>
      </c>
      <c r="H75" s="113"/>
      <c r="I75" s="117"/>
      <c r="J75" s="117"/>
      <c r="K75" s="117"/>
      <c r="L75" s="117"/>
      <c r="M75" s="120"/>
      <c r="N75" s="144">
        <v>1</v>
      </c>
    </row>
    <row r="76" spans="1:14" ht="27" customHeight="1">
      <c r="A76" s="17" t="s">
        <v>152</v>
      </c>
      <c r="B76" s="65" t="s">
        <v>102</v>
      </c>
      <c r="C76" s="5" t="s">
        <v>10</v>
      </c>
      <c r="D76" s="5" t="s">
        <v>141</v>
      </c>
      <c r="E76" s="78" t="s">
        <v>164</v>
      </c>
      <c r="F76" s="5" t="s">
        <v>157</v>
      </c>
      <c r="G76" s="144">
        <v>1</v>
      </c>
      <c r="H76" s="113"/>
      <c r="I76" s="117"/>
      <c r="J76" s="117"/>
      <c r="K76" s="117"/>
      <c r="L76" s="117"/>
      <c r="M76" s="120"/>
      <c r="N76" s="144">
        <v>1</v>
      </c>
    </row>
    <row r="77" spans="1:14" s="6" customFormat="1" ht="18" customHeight="1">
      <c r="A77" s="71" t="s">
        <v>125</v>
      </c>
      <c r="B77" s="57" t="s">
        <v>102</v>
      </c>
      <c r="C77" s="19" t="s">
        <v>16</v>
      </c>
      <c r="D77" s="28" t="s">
        <v>32</v>
      </c>
      <c r="E77" s="78" t="s">
        <v>143</v>
      </c>
      <c r="F77" s="28" t="s">
        <v>46</v>
      </c>
      <c r="G77" s="74">
        <v>25.5</v>
      </c>
      <c r="H77" s="50">
        <f>H79</f>
        <v>0</v>
      </c>
      <c r="I77" s="50">
        <f>I79</f>
        <v>25.5</v>
      </c>
      <c r="J77" s="50">
        <f>J79</f>
        <v>0</v>
      </c>
      <c r="K77" s="50">
        <f>K79</f>
        <v>0</v>
      </c>
      <c r="L77" s="50">
        <f>L79</f>
        <v>25.5</v>
      </c>
      <c r="M77" s="74"/>
      <c r="N77" s="74">
        <f>G77+M77</f>
        <v>25.5</v>
      </c>
    </row>
    <row r="78" spans="1:14" s="7" customFormat="1" ht="16.149999999999999" hidden="1" customHeight="1">
      <c r="A78" s="36"/>
      <c r="B78" s="59"/>
      <c r="C78" s="3" t="s">
        <v>13</v>
      </c>
      <c r="D78" s="3" t="s">
        <v>14</v>
      </c>
      <c r="E78" s="3" t="s">
        <v>78</v>
      </c>
      <c r="F78" s="3" t="s">
        <v>46</v>
      </c>
      <c r="G78" s="74">
        <v>20.7</v>
      </c>
      <c r="H78" s="56">
        <f>H79+H82</f>
        <v>0</v>
      </c>
      <c r="I78" s="56">
        <f>I79+I82</f>
        <v>51</v>
      </c>
      <c r="J78" s="56"/>
      <c r="K78" s="56">
        <f>K79+K82</f>
        <v>0</v>
      </c>
      <c r="L78" s="50">
        <f t="shared" ref="L78:L93" si="5">G78+J78+K78</f>
        <v>20.7</v>
      </c>
      <c r="N78" s="74">
        <v>22.7</v>
      </c>
    </row>
    <row r="79" spans="1:14" s="7" customFormat="1" ht="25.5" customHeight="1">
      <c r="A79" s="36" t="s">
        <v>166</v>
      </c>
      <c r="B79" s="59" t="s">
        <v>102</v>
      </c>
      <c r="C79" s="3" t="s">
        <v>16</v>
      </c>
      <c r="D79" s="3" t="s">
        <v>38</v>
      </c>
      <c r="E79" s="85" t="s">
        <v>143</v>
      </c>
      <c r="F79" s="3" t="s">
        <v>46</v>
      </c>
      <c r="G79" s="100">
        <v>25.5</v>
      </c>
      <c r="H79" s="86">
        <f>H80</f>
        <v>0</v>
      </c>
      <c r="I79" s="86">
        <f>I80</f>
        <v>25.5</v>
      </c>
      <c r="J79" s="86"/>
      <c r="K79" s="86">
        <f>K80</f>
        <v>0</v>
      </c>
      <c r="L79" s="86">
        <f t="shared" si="5"/>
        <v>25.5</v>
      </c>
      <c r="M79" s="100"/>
      <c r="N79" s="100">
        <f>G79+M79</f>
        <v>25.5</v>
      </c>
    </row>
    <row r="80" spans="1:14" s="48" customFormat="1" ht="36.75" customHeight="1">
      <c r="A80" s="36" t="s">
        <v>142</v>
      </c>
      <c r="B80" s="62" t="s">
        <v>102</v>
      </c>
      <c r="C80" s="3" t="s">
        <v>16</v>
      </c>
      <c r="D80" s="3" t="s">
        <v>38</v>
      </c>
      <c r="E80" s="85" t="s">
        <v>143</v>
      </c>
      <c r="F80" s="3" t="s">
        <v>46</v>
      </c>
      <c r="G80" s="100">
        <v>25.5</v>
      </c>
      <c r="H80" s="86"/>
      <c r="I80" s="86">
        <f t="shared" ref="I80:I89" si="6">G80+H80</f>
        <v>25.5</v>
      </c>
      <c r="J80" s="86"/>
      <c r="K80" s="86"/>
      <c r="L80" s="86">
        <f t="shared" si="5"/>
        <v>25.5</v>
      </c>
      <c r="M80" s="100"/>
      <c r="N80" s="100">
        <f>G80+M80</f>
        <v>25.5</v>
      </c>
    </row>
    <row r="81" spans="1:14" s="7" customFormat="1" ht="25.9" hidden="1" customHeight="1">
      <c r="A81" s="17"/>
      <c r="B81" s="60"/>
      <c r="C81" s="3" t="s">
        <v>13</v>
      </c>
      <c r="D81" s="3" t="s">
        <v>14</v>
      </c>
      <c r="E81" s="3" t="s">
        <v>45</v>
      </c>
      <c r="F81" s="3" t="s">
        <v>44</v>
      </c>
      <c r="G81" s="100">
        <v>25.5</v>
      </c>
      <c r="H81" s="86"/>
      <c r="I81" s="86">
        <f t="shared" si="6"/>
        <v>25.5</v>
      </c>
      <c r="J81" s="86"/>
      <c r="K81" s="86"/>
      <c r="L81" s="86">
        <f t="shared" si="5"/>
        <v>25.5</v>
      </c>
      <c r="M81" s="101"/>
      <c r="N81" s="100">
        <v>22.7</v>
      </c>
    </row>
    <row r="82" spans="1:14" s="7" customFormat="1" ht="16.899999999999999" hidden="1" customHeight="1">
      <c r="A82" s="37"/>
      <c r="B82" s="61"/>
      <c r="C82" s="3" t="s">
        <v>13</v>
      </c>
      <c r="D82" s="3" t="s">
        <v>14</v>
      </c>
      <c r="E82" s="3" t="s">
        <v>21</v>
      </c>
      <c r="F82" s="3" t="s">
        <v>46</v>
      </c>
      <c r="G82" s="100">
        <v>25.5</v>
      </c>
      <c r="H82" s="86"/>
      <c r="I82" s="86">
        <f t="shared" si="6"/>
        <v>25.5</v>
      </c>
      <c r="J82" s="86"/>
      <c r="K82" s="86"/>
      <c r="L82" s="86">
        <f t="shared" si="5"/>
        <v>25.5</v>
      </c>
      <c r="M82" s="101"/>
      <c r="N82" s="100">
        <v>22.7</v>
      </c>
    </row>
    <row r="83" spans="1:14" s="7" customFormat="1" ht="26.45" hidden="1" customHeight="1">
      <c r="A83" s="17"/>
      <c r="B83" s="65"/>
      <c r="C83" s="4" t="s">
        <v>13</v>
      </c>
      <c r="D83" s="4" t="s">
        <v>14</v>
      </c>
      <c r="E83" s="4">
        <v>2600000</v>
      </c>
      <c r="F83" s="4" t="s">
        <v>44</v>
      </c>
      <c r="G83" s="100">
        <v>25.5</v>
      </c>
      <c r="H83" s="54"/>
      <c r="I83" s="86">
        <f t="shared" si="6"/>
        <v>25.5</v>
      </c>
      <c r="J83" s="86"/>
      <c r="K83" s="86"/>
      <c r="L83" s="86">
        <f t="shared" si="5"/>
        <v>25.5</v>
      </c>
      <c r="M83" s="101"/>
      <c r="N83" s="100">
        <v>22.7</v>
      </c>
    </row>
    <row r="84" spans="1:14" s="7" customFormat="1" ht="26.45" hidden="1" customHeight="1">
      <c r="A84" s="37"/>
      <c r="B84" s="61"/>
      <c r="C84" s="4" t="s">
        <v>13</v>
      </c>
      <c r="D84" s="4" t="s">
        <v>20</v>
      </c>
      <c r="E84" s="4"/>
      <c r="F84" s="4"/>
      <c r="G84" s="100">
        <v>25.5</v>
      </c>
      <c r="H84" s="54"/>
      <c r="I84" s="86">
        <f t="shared" si="6"/>
        <v>25.5</v>
      </c>
      <c r="J84" s="86"/>
      <c r="K84" s="86"/>
      <c r="L84" s="86">
        <f t="shared" si="5"/>
        <v>25.5</v>
      </c>
      <c r="M84" s="101"/>
      <c r="N84" s="100">
        <v>22.7</v>
      </c>
    </row>
    <row r="85" spans="1:14" s="7" customFormat="1" ht="15.75" hidden="1" customHeight="1">
      <c r="A85" s="36"/>
      <c r="B85" s="59"/>
      <c r="C85" s="4" t="s">
        <v>13</v>
      </c>
      <c r="D85" s="4" t="s">
        <v>20</v>
      </c>
      <c r="E85" s="4" t="s">
        <v>45</v>
      </c>
      <c r="F85" s="4">
        <v>0</v>
      </c>
      <c r="G85" s="100">
        <v>25.5</v>
      </c>
      <c r="H85" s="54"/>
      <c r="I85" s="86">
        <f t="shared" si="6"/>
        <v>25.5</v>
      </c>
      <c r="J85" s="86"/>
      <c r="K85" s="86"/>
      <c r="L85" s="86">
        <f t="shared" si="5"/>
        <v>25.5</v>
      </c>
      <c r="M85" s="101"/>
      <c r="N85" s="100">
        <v>22.7</v>
      </c>
    </row>
    <row r="86" spans="1:14" s="7" customFormat="1" hidden="1">
      <c r="A86" s="17"/>
      <c r="B86" s="65"/>
      <c r="C86" s="5" t="s">
        <v>13</v>
      </c>
      <c r="D86" s="5" t="s">
        <v>20</v>
      </c>
      <c r="E86" s="5" t="s">
        <v>45</v>
      </c>
      <c r="F86" s="5" t="s">
        <v>47</v>
      </c>
      <c r="G86" s="100">
        <v>25.5</v>
      </c>
      <c r="H86" s="54"/>
      <c r="I86" s="86">
        <f t="shared" si="6"/>
        <v>25.5</v>
      </c>
      <c r="J86" s="86"/>
      <c r="K86" s="86"/>
      <c r="L86" s="86">
        <f t="shared" si="5"/>
        <v>25.5</v>
      </c>
      <c r="M86" s="101"/>
      <c r="N86" s="100">
        <v>22.7</v>
      </c>
    </row>
    <row r="87" spans="1:14" s="7" customFormat="1" ht="14.25" hidden="1">
      <c r="A87" s="37"/>
      <c r="B87" s="61"/>
      <c r="C87" s="5" t="s">
        <v>13</v>
      </c>
      <c r="D87" s="5" t="s">
        <v>20</v>
      </c>
      <c r="E87" s="5" t="s">
        <v>48</v>
      </c>
      <c r="F87" s="5" t="s">
        <v>46</v>
      </c>
      <c r="G87" s="100">
        <v>25.5</v>
      </c>
      <c r="H87" s="54"/>
      <c r="I87" s="86">
        <f t="shared" si="6"/>
        <v>25.5</v>
      </c>
      <c r="J87" s="86"/>
      <c r="K87" s="86"/>
      <c r="L87" s="86">
        <f t="shared" si="5"/>
        <v>25.5</v>
      </c>
      <c r="M87" s="101"/>
      <c r="N87" s="100">
        <v>22.7</v>
      </c>
    </row>
    <row r="88" spans="1:14" s="7" customFormat="1" hidden="1">
      <c r="A88" s="17"/>
      <c r="B88" s="65"/>
      <c r="C88" s="5" t="s">
        <v>13</v>
      </c>
      <c r="D88" s="5" t="s">
        <v>20</v>
      </c>
      <c r="E88" s="5" t="s">
        <v>48</v>
      </c>
      <c r="F88" s="5" t="s">
        <v>35</v>
      </c>
      <c r="G88" s="100">
        <v>25.5</v>
      </c>
      <c r="H88" s="54"/>
      <c r="I88" s="86">
        <f t="shared" si="6"/>
        <v>25.5</v>
      </c>
      <c r="J88" s="86"/>
      <c r="K88" s="86"/>
      <c r="L88" s="86">
        <f t="shared" si="5"/>
        <v>25.5</v>
      </c>
      <c r="M88" s="101"/>
      <c r="N88" s="100">
        <v>22.7</v>
      </c>
    </row>
    <row r="89" spans="1:14" s="7" customFormat="1" hidden="1">
      <c r="A89" s="17"/>
      <c r="B89" s="65"/>
      <c r="C89" s="5" t="s">
        <v>13</v>
      </c>
      <c r="D89" s="5" t="s">
        <v>20</v>
      </c>
      <c r="E89" s="5" t="s">
        <v>48</v>
      </c>
      <c r="F89" s="5" t="s">
        <v>22</v>
      </c>
      <c r="G89" s="100">
        <v>25.5</v>
      </c>
      <c r="H89" s="54"/>
      <c r="I89" s="86">
        <f t="shared" si="6"/>
        <v>25.5</v>
      </c>
      <c r="J89" s="86"/>
      <c r="K89" s="86"/>
      <c r="L89" s="86">
        <f t="shared" si="5"/>
        <v>25.5</v>
      </c>
      <c r="M89" s="101"/>
      <c r="N89" s="100">
        <v>22.7</v>
      </c>
    </row>
    <row r="90" spans="1:14" s="7" customFormat="1" ht="26.25" hidden="1" customHeight="1" thickBot="1">
      <c r="A90" s="35"/>
      <c r="B90" s="63"/>
      <c r="C90" s="5" t="s">
        <v>13</v>
      </c>
      <c r="D90" s="5" t="s">
        <v>20</v>
      </c>
      <c r="E90" s="5"/>
      <c r="F90" s="5"/>
      <c r="G90" s="100">
        <v>25.5</v>
      </c>
      <c r="H90" s="54">
        <f>H91</f>
        <v>0</v>
      </c>
      <c r="I90" s="54">
        <f>I91</f>
        <v>25.5</v>
      </c>
      <c r="J90" s="54"/>
      <c r="K90" s="54"/>
      <c r="L90" s="86">
        <f t="shared" si="5"/>
        <v>25.5</v>
      </c>
      <c r="M90" s="101"/>
      <c r="N90" s="100">
        <v>22.7</v>
      </c>
    </row>
    <row r="91" spans="1:14" s="7" customFormat="1" hidden="1">
      <c r="A91" s="36"/>
      <c r="B91" s="63"/>
      <c r="C91" s="5" t="s">
        <v>13</v>
      </c>
      <c r="D91" s="5" t="s">
        <v>20</v>
      </c>
      <c r="E91" s="5" t="s">
        <v>48</v>
      </c>
      <c r="F91" s="5"/>
      <c r="G91" s="100">
        <v>25.5</v>
      </c>
      <c r="H91" s="54">
        <f>H92</f>
        <v>0</v>
      </c>
      <c r="I91" s="86">
        <f>G91+H91</f>
        <v>25.5</v>
      </c>
      <c r="J91" s="86"/>
      <c r="K91" s="86"/>
      <c r="L91" s="86">
        <f t="shared" si="5"/>
        <v>25.5</v>
      </c>
      <c r="M91" s="101"/>
      <c r="N91" s="100">
        <v>22.7</v>
      </c>
    </row>
    <row r="92" spans="1:14" s="7" customFormat="1" hidden="1">
      <c r="A92" s="17"/>
      <c r="B92" s="65"/>
      <c r="C92" s="5" t="s">
        <v>13</v>
      </c>
      <c r="D92" s="5" t="s">
        <v>20</v>
      </c>
      <c r="E92" s="5" t="s">
        <v>48</v>
      </c>
      <c r="F92" s="5" t="s">
        <v>35</v>
      </c>
      <c r="G92" s="100">
        <v>25.5</v>
      </c>
      <c r="H92" s="54"/>
      <c r="I92" s="86">
        <f>G92+H92</f>
        <v>25.5</v>
      </c>
      <c r="J92" s="86"/>
      <c r="K92" s="86"/>
      <c r="L92" s="86">
        <f t="shared" si="5"/>
        <v>25.5</v>
      </c>
      <c r="M92" s="101"/>
      <c r="N92" s="100">
        <v>22.7</v>
      </c>
    </row>
    <row r="93" spans="1:14" s="7" customFormat="1" hidden="1">
      <c r="A93" s="17"/>
      <c r="B93" s="65"/>
      <c r="C93" s="5"/>
      <c r="D93" s="5"/>
      <c r="E93" s="5"/>
      <c r="F93" s="5"/>
      <c r="G93" s="100">
        <v>25.5</v>
      </c>
      <c r="H93" s="54"/>
      <c r="I93" s="86"/>
      <c r="J93" s="86"/>
      <c r="K93" s="86"/>
      <c r="L93" s="86">
        <f t="shared" si="5"/>
        <v>25.5</v>
      </c>
      <c r="M93" s="101"/>
      <c r="N93" s="100">
        <v>22.7</v>
      </c>
    </row>
    <row r="94" spans="1:14" s="7" customFormat="1" ht="42.75" customHeight="1">
      <c r="A94" s="17" t="s">
        <v>167</v>
      </c>
      <c r="B94" s="65" t="s">
        <v>102</v>
      </c>
      <c r="C94" s="5" t="s">
        <v>16</v>
      </c>
      <c r="D94" s="5" t="s">
        <v>38</v>
      </c>
      <c r="E94" s="85" t="s">
        <v>168</v>
      </c>
      <c r="F94" s="5" t="s">
        <v>46</v>
      </c>
      <c r="G94" s="100">
        <v>25.5</v>
      </c>
      <c r="H94" s="54"/>
      <c r="I94" s="86"/>
      <c r="J94" s="86"/>
      <c r="K94" s="86"/>
      <c r="L94" s="86"/>
      <c r="M94" s="100"/>
      <c r="N94" s="100">
        <f>G94+M94</f>
        <v>25.5</v>
      </c>
    </row>
    <row r="95" spans="1:14" s="7" customFormat="1" ht="64.5" customHeight="1">
      <c r="A95" s="36" t="s">
        <v>145</v>
      </c>
      <c r="B95" s="65" t="s">
        <v>102</v>
      </c>
      <c r="C95" s="5" t="s">
        <v>16</v>
      </c>
      <c r="D95" s="5" t="s">
        <v>38</v>
      </c>
      <c r="E95" s="85" t="s">
        <v>168</v>
      </c>
      <c r="F95" s="5" t="s">
        <v>149</v>
      </c>
      <c r="G95" s="102">
        <v>17.5</v>
      </c>
      <c r="H95" s="54"/>
      <c r="I95" s="86"/>
      <c r="J95" s="86"/>
      <c r="K95" s="86"/>
      <c r="L95" s="86"/>
      <c r="M95" s="100"/>
      <c r="N95" s="102">
        <f>G95+M95</f>
        <v>17.5</v>
      </c>
    </row>
    <row r="96" spans="1:14" s="7" customFormat="1" ht="33.75" customHeight="1">
      <c r="A96" s="37" t="s">
        <v>146</v>
      </c>
      <c r="B96" s="65" t="s">
        <v>102</v>
      </c>
      <c r="C96" s="5" t="s">
        <v>16</v>
      </c>
      <c r="D96" s="5" t="s">
        <v>38</v>
      </c>
      <c r="E96" s="85" t="s">
        <v>168</v>
      </c>
      <c r="F96" s="5" t="s">
        <v>153</v>
      </c>
      <c r="G96" s="102">
        <v>17.5</v>
      </c>
      <c r="H96" s="54"/>
      <c r="I96" s="86"/>
      <c r="J96" s="86"/>
      <c r="K96" s="86"/>
      <c r="L96" s="86"/>
      <c r="M96" s="104"/>
      <c r="N96" s="103">
        <f>G96+M96</f>
        <v>17.5</v>
      </c>
    </row>
    <row r="97" spans="1:14" s="7" customFormat="1" ht="45.75" customHeight="1">
      <c r="A97" s="17" t="s">
        <v>147</v>
      </c>
      <c r="B97" s="65" t="s">
        <v>102</v>
      </c>
      <c r="C97" s="5" t="s">
        <v>16</v>
      </c>
      <c r="D97" s="5" t="s">
        <v>38</v>
      </c>
      <c r="E97" s="85" t="s">
        <v>168</v>
      </c>
      <c r="F97" s="5" t="s">
        <v>154</v>
      </c>
      <c r="G97" s="102">
        <v>17.5</v>
      </c>
      <c r="H97" s="54"/>
      <c r="I97" s="86"/>
      <c r="J97" s="86"/>
      <c r="K97" s="86"/>
      <c r="L97" s="86"/>
      <c r="M97" s="104"/>
      <c r="N97" s="100">
        <f>G97+M97</f>
        <v>17.5</v>
      </c>
    </row>
    <row r="98" spans="1:14" s="7" customFormat="1" ht="29.25" customHeight="1">
      <c r="A98" s="17" t="s">
        <v>150</v>
      </c>
      <c r="B98" s="65" t="s">
        <v>102</v>
      </c>
      <c r="C98" s="5" t="s">
        <v>16</v>
      </c>
      <c r="D98" s="5" t="s">
        <v>38</v>
      </c>
      <c r="E98" s="85" t="s">
        <v>168</v>
      </c>
      <c r="F98" s="5" t="s">
        <v>155</v>
      </c>
      <c r="G98" s="112">
        <v>8</v>
      </c>
      <c r="H98" s="113"/>
      <c r="I98" s="114"/>
      <c r="J98" s="114"/>
      <c r="K98" s="114"/>
      <c r="L98" s="114"/>
      <c r="M98" s="112"/>
      <c r="N98" s="112">
        <f>G98</f>
        <v>8</v>
      </c>
    </row>
    <row r="99" spans="1:14" s="7" customFormat="1" ht="27.75" customHeight="1">
      <c r="A99" s="17" t="s">
        <v>151</v>
      </c>
      <c r="B99" s="65"/>
      <c r="C99" s="5" t="s">
        <v>16</v>
      </c>
      <c r="D99" s="5" t="s">
        <v>38</v>
      </c>
      <c r="E99" s="85" t="s">
        <v>168</v>
      </c>
      <c r="F99" s="5" t="s">
        <v>156</v>
      </c>
      <c r="G99" s="115">
        <v>8</v>
      </c>
      <c r="H99" s="113"/>
      <c r="I99" s="114"/>
      <c r="J99" s="114"/>
      <c r="K99" s="114"/>
      <c r="L99" s="114"/>
      <c r="M99" s="112"/>
      <c r="N99" s="112">
        <f>G99+M99</f>
        <v>8</v>
      </c>
    </row>
    <row r="100" spans="1:14" s="7" customFormat="1" ht="33.75" customHeight="1">
      <c r="A100" s="17" t="s">
        <v>152</v>
      </c>
      <c r="B100" s="65" t="s">
        <v>102</v>
      </c>
      <c r="C100" s="5" t="s">
        <v>16</v>
      </c>
      <c r="D100" s="5" t="s">
        <v>38</v>
      </c>
      <c r="E100" s="85" t="s">
        <v>168</v>
      </c>
      <c r="F100" s="5" t="s">
        <v>157</v>
      </c>
      <c r="G100" s="115">
        <v>8</v>
      </c>
      <c r="H100" s="113"/>
      <c r="I100" s="114"/>
      <c r="J100" s="114"/>
      <c r="K100" s="114"/>
      <c r="L100" s="114"/>
      <c r="M100" s="112"/>
      <c r="N100" s="112">
        <f>G100+M100</f>
        <v>8</v>
      </c>
    </row>
    <row r="101" spans="1:14" s="7" customFormat="1" ht="33.75" customHeight="1">
      <c r="A101" s="83" t="s">
        <v>183</v>
      </c>
      <c r="B101" s="84" t="s">
        <v>102</v>
      </c>
      <c r="C101" s="39" t="s">
        <v>13</v>
      </c>
      <c r="D101" s="39" t="s">
        <v>17</v>
      </c>
      <c r="E101" s="78" t="s">
        <v>143</v>
      </c>
      <c r="F101" s="39" t="s">
        <v>46</v>
      </c>
      <c r="G101" s="122">
        <v>23.1</v>
      </c>
      <c r="H101" s="123"/>
      <c r="I101" s="124"/>
      <c r="J101" s="124"/>
      <c r="K101" s="124"/>
      <c r="L101" s="124"/>
      <c r="M101" s="125"/>
      <c r="N101" s="125">
        <f>G101</f>
        <v>23.1</v>
      </c>
    </row>
    <row r="102" spans="1:14" s="7" customFormat="1" ht="33.75" customHeight="1">
      <c r="A102" s="17" t="s">
        <v>184</v>
      </c>
      <c r="B102" s="65" t="s">
        <v>102</v>
      </c>
      <c r="C102" s="5" t="s">
        <v>13</v>
      </c>
      <c r="D102" s="5" t="s">
        <v>17</v>
      </c>
      <c r="E102" s="85" t="s">
        <v>143</v>
      </c>
      <c r="F102" s="5" t="s">
        <v>46</v>
      </c>
      <c r="G102" s="112">
        <v>23.1</v>
      </c>
      <c r="H102" s="113"/>
      <c r="I102" s="114"/>
      <c r="J102" s="114"/>
      <c r="K102" s="114"/>
      <c r="L102" s="114"/>
      <c r="M102" s="112"/>
      <c r="N102" s="112">
        <v>23.1</v>
      </c>
    </row>
    <row r="103" spans="1:14" s="7" customFormat="1" ht="33.75" customHeight="1">
      <c r="A103" s="36" t="s">
        <v>142</v>
      </c>
      <c r="B103" s="65" t="s">
        <v>102</v>
      </c>
      <c r="C103" s="5" t="s">
        <v>13</v>
      </c>
      <c r="D103" s="5" t="s">
        <v>17</v>
      </c>
      <c r="E103" s="85" t="s">
        <v>185</v>
      </c>
      <c r="F103" s="5" t="s">
        <v>46</v>
      </c>
      <c r="G103" s="112">
        <v>23.1</v>
      </c>
      <c r="H103" s="113"/>
      <c r="I103" s="114"/>
      <c r="J103" s="114"/>
      <c r="K103" s="114"/>
      <c r="L103" s="114"/>
      <c r="M103" s="112"/>
      <c r="N103" s="112">
        <v>23.1</v>
      </c>
    </row>
    <row r="104" spans="1:14" s="7" customFormat="1" ht="33.75" customHeight="1">
      <c r="A104" s="17" t="s">
        <v>150</v>
      </c>
      <c r="B104" s="65" t="s">
        <v>102</v>
      </c>
      <c r="C104" s="5" t="s">
        <v>13</v>
      </c>
      <c r="D104" s="5" t="s">
        <v>17</v>
      </c>
      <c r="E104" s="85" t="s">
        <v>185</v>
      </c>
      <c r="F104" s="5" t="s">
        <v>155</v>
      </c>
      <c r="G104" s="112">
        <v>23.1</v>
      </c>
      <c r="H104" s="113"/>
      <c r="I104" s="114"/>
      <c r="J104" s="114"/>
      <c r="K104" s="114"/>
      <c r="L104" s="114"/>
      <c r="M104" s="112"/>
      <c r="N104" s="112">
        <v>23.1</v>
      </c>
    </row>
    <row r="105" spans="1:14" s="7" customFormat="1" ht="33.75" customHeight="1">
      <c r="A105" s="17" t="s">
        <v>151</v>
      </c>
      <c r="B105" s="65" t="s">
        <v>102</v>
      </c>
      <c r="C105" s="5" t="s">
        <v>13</v>
      </c>
      <c r="D105" s="5" t="s">
        <v>17</v>
      </c>
      <c r="E105" s="85" t="s">
        <v>185</v>
      </c>
      <c r="F105" s="5" t="s">
        <v>156</v>
      </c>
      <c r="G105" s="112">
        <v>23.1</v>
      </c>
      <c r="H105" s="113"/>
      <c r="I105" s="114"/>
      <c r="J105" s="114"/>
      <c r="K105" s="114"/>
      <c r="L105" s="114"/>
      <c r="M105" s="112"/>
      <c r="N105" s="112">
        <v>23.1</v>
      </c>
    </row>
    <row r="106" spans="1:14" s="7" customFormat="1" ht="33.75" customHeight="1">
      <c r="A106" s="17" t="s">
        <v>152</v>
      </c>
      <c r="B106" s="65" t="s">
        <v>102</v>
      </c>
      <c r="C106" s="5" t="s">
        <v>13</v>
      </c>
      <c r="D106" s="5" t="s">
        <v>17</v>
      </c>
      <c r="E106" s="85" t="s">
        <v>185</v>
      </c>
      <c r="F106" s="5" t="s">
        <v>157</v>
      </c>
      <c r="G106" s="112">
        <v>23.1</v>
      </c>
      <c r="H106" s="113"/>
      <c r="I106" s="114"/>
      <c r="J106" s="114"/>
      <c r="K106" s="114"/>
      <c r="L106" s="114"/>
      <c r="M106" s="112"/>
      <c r="N106" s="112">
        <v>23.1</v>
      </c>
    </row>
    <row r="107" spans="1:14" s="161" customFormat="1" ht="27" customHeight="1">
      <c r="A107" s="154" t="s">
        <v>23</v>
      </c>
      <c r="B107" s="155" t="s">
        <v>102</v>
      </c>
      <c r="C107" s="156" t="s">
        <v>14</v>
      </c>
      <c r="D107" s="156" t="s">
        <v>32</v>
      </c>
      <c r="E107" s="157" t="s">
        <v>143</v>
      </c>
      <c r="F107" s="156" t="s">
        <v>46</v>
      </c>
      <c r="G107" s="158">
        <f>G116+G131</f>
        <v>53.5</v>
      </c>
      <c r="H107" s="159"/>
      <c r="I107" s="160"/>
      <c r="J107" s="160"/>
      <c r="K107" s="160"/>
      <c r="L107" s="160"/>
      <c r="M107" s="158">
        <f>M116+M131</f>
        <v>9.1999999999999993</v>
      </c>
      <c r="N107" s="157">
        <f>G107+M107</f>
        <v>62.7</v>
      </c>
    </row>
    <row r="108" spans="1:14" s="165" customFormat="1" ht="15" hidden="1">
      <c r="A108" s="162" t="s">
        <v>93</v>
      </c>
      <c r="B108" s="163"/>
      <c r="C108" s="164" t="s">
        <v>13</v>
      </c>
      <c r="D108" s="164" t="s">
        <v>18</v>
      </c>
      <c r="E108" s="164" t="s">
        <v>78</v>
      </c>
      <c r="F108" s="164" t="s">
        <v>46</v>
      </c>
      <c r="H108" s="166"/>
      <c r="I108" s="167"/>
      <c r="J108" s="167"/>
      <c r="K108" s="167"/>
      <c r="L108" s="168"/>
      <c r="M108" s="169"/>
    </row>
    <row r="109" spans="1:14" s="173" customFormat="1" hidden="1">
      <c r="A109" s="170" t="s">
        <v>94</v>
      </c>
      <c r="B109" s="171"/>
      <c r="C109" s="172" t="s">
        <v>13</v>
      </c>
      <c r="D109" s="172" t="s">
        <v>18</v>
      </c>
      <c r="E109" s="172" t="s">
        <v>95</v>
      </c>
      <c r="F109" s="172" t="s">
        <v>46</v>
      </c>
      <c r="H109" s="174"/>
      <c r="I109" s="168"/>
      <c r="J109" s="168"/>
      <c r="K109" s="168"/>
      <c r="L109" s="168"/>
      <c r="M109" s="175"/>
    </row>
    <row r="110" spans="1:14" s="173" customFormat="1" ht="25.5" hidden="1">
      <c r="A110" s="170" t="s">
        <v>96</v>
      </c>
      <c r="B110" s="171"/>
      <c r="C110" s="172" t="s">
        <v>13</v>
      </c>
      <c r="D110" s="172" t="s">
        <v>18</v>
      </c>
      <c r="E110" s="172" t="s">
        <v>97</v>
      </c>
      <c r="F110" s="172" t="s">
        <v>46</v>
      </c>
      <c r="H110" s="174"/>
      <c r="I110" s="168"/>
      <c r="J110" s="168"/>
      <c r="K110" s="168"/>
      <c r="L110" s="168"/>
      <c r="M110" s="175"/>
    </row>
    <row r="111" spans="1:14" s="173" customFormat="1" hidden="1">
      <c r="A111" s="170" t="s">
        <v>98</v>
      </c>
      <c r="B111" s="171"/>
      <c r="C111" s="172" t="s">
        <v>99</v>
      </c>
      <c r="D111" s="172" t="s">
        <v>18</v>
      </c>
      <c r="E111" s="172" t="s">
        <v>97</v>
      </c>
      <c r="F111" s="172" t="s">
        <v>100</v>
      </c>
      <c r="H111" s="174"/>
      <c r="I111" s="168"/>
      <c r="J111" s="168"/>
      <c r="K111" s="168"/>
      <c r="L111" s="168"/>
      <c r="M111" s="175"/>
    </row>
    <row r="112" spans="1:14" s="165" customFormat="1" ht="25.5" hidden="1" customHeight="1">
      <c r="A112" s="162" t="s">
        <v>19</v>
      </c>
      <c r="B112" s="163"/>
      <c r="C112" s="164" t="s">
        <v>13</v>
      </c>
      <c r="D112" s="164" t="s">
        <v>86</v>
      </c>
      <c r="E112" s="164" t="s">
        <v>78</v>
      </c>
      <c r="F112" s="164" t="s">
        <v>46</v>
      </c>
      <c r="H112" s="166"/>
      <c r="I112" s="166"/>
      <c r="J112" s="166"/>
      <c r="K112" s="166"/>
      <c r="L112" s="168"/>
      <c r="M112" s="169"/>
    </row>
    <row r="113" spans="1:14" s="173" customFormat="1" ht="51" hidden="1">
      <c r="A113" s="170" t="s">
        <v>79</v>
      </c>
      <c r="B113" s="171"/>
      <c r="C113" s="172" t="s">
        <v>13</v>
      </c>
      <c r="D113" s="172" t="s">
        <v>86</v>
      </c>
      <c r="E113" s="172" t="s">
        <v>80</v>
      </c>
      <c r="F113" s="172" t="s">
        <v>46</v>
      </c>
      <c r="H113" s="174"/>
      <c r="I113" s="168"/>
      <c r="J113" s="168"/>
      <c r="K113" s="168"/>
      <c r="L113" s="168"/>
      <c r="M113" s="175"/>
    </row>
    <row r="114" spans="1:14" s="173" customFormat="1" ht="16.5" hidden="1" customHeight="1">
      <c r="A114" s="170" t="s">
        <v>12</v>
      </c>
      <c r="B114" s="171"/>
      <c r="C114" s="172" t="s">
        <v>13</v>
      </c>
      <c r="D114" s="172" t="s">
        <v>86</v>
      </c>
      <c r="E114" s="172" t="s">
        <v>83</v>
      </c>
      <c r="F114" s="172" t="s">
        <v>46</v>
      </c>
      <c r="H114" s="174"/>
      <c r="I114" s="168"/>
      <c r="J114" s="168"/>
      <c r="K114" s="168"/>
      <c r="L114" s="168"/>
      <c r="M114" s="175"/>
    </row>
    <row r="115" spans="1:14" s="173" customFormat="1" ht="26.25" hidden="1" customHeight="1">
      <c r="A115" s="170" t="s">
        <v>84</v>
      </c>
      <c r="B115" s="171"/>
      <c r="C115" s="172" t="s">
        <v>13</v>
      </c>
      <c r="D115" s="172" t="s">
        <v>86</v>
      </c>
      <c r="E115" s="172" t="s">
        <v>83</v>
      </c>
      <c r="F115" s="172" t="s">
        <v>85</v>
      </c>
      <c r="H115" s="174"/>
      <c r="I115" s="168"/>
      <c r="J115" s="168"/>
      <c r="K115" s="168"/>
      <c r="L115" s="168"/>
      <c r="M115" s="175"/>
    </row>
    <row r="116" spans="1:14" s="181" customFormat="1" ht="33" customHeight="1">
      <c r="A116" s="154" t="s">
        <v>126</v>
      </c>
      <c r="B116" s="176" t="s">
        <v>102</v>
      </c>
      <c r="C116" s="177" t="s">
        <v>14</v>
      </c>
      <c r="D116" s="178" t="s">
        <v>16</v>
      </c>
      <c r="E116" s="157" t="s">
        <v>143</v>
      </c>
      <c r="F116" s="179" t="s">
        <v>46</v>
      </c>
      <c r="G116" s="157">
        <v>3.5</v>
      </c>
      <c r="H116" s="160"/>
      <c r="I116" s="160"/>
      <c r="J116" s="160"/>
      <c r="K116" s="160"/>
      <c r="L116" s="160"/>
      <c r="M116" s="180">
        <v>5</v>
      </c>
      <c r="N116" s="180">
        <f>G116+M116</f>
        <v>8.5</v>
      </c>
    </row>
    <row r="117" spans="1:14" s="181" customFormat="1" ht="28.5" customHeight="1">
      <c r="A117" s="182" t="s">
        <v>142</v>
      </c>
      <c r="B117" s="183" t="s">
        <v>102</v>
      </c>
      <c r="C117" s="164" t="s">
        <v>14</v>
      </c>
      <c r="D117" s="184" t="s">
        <v>16</v>
      </c>
      <c r="E117" s="157" t="s">
        <v>189</v>
      </c>
      <c r="F117" s="185" t="s">
        <v>46</v>
      </c>
      <c r="G117" s="157">
        <v>3.5</v>
      </c>
      <c r="H117" s="186"/>
      <c r="I117" s="186"/>
      <c r="J117" s="186"/>
      <c r="K117" s="186"/>
      <c r="L117" s="168"/>
      <c r="M117" s="180">
        <v>5</v>
      </c>
      <c r="N117" s="180">
        <f>G117+M117</f>
        <v>8.5</v>
      </c>
    </row>
    <row r="118" spans="1:14" s="181" customFormat="1" ht="26.25" customHeight="1">
      <c r="A118" s="162" t="s">
        <v>123</v>
      </c>
      <c r="B118" s="183" t="s">
        <v>102</v>
      </c>
      <c r="C118" s="164" t="s">
        <v>14</v>
      </c>
      <c r="D118" s="184" t="s">
        <v>16</v>
      </c>
      <c r="E118" s="157" t="s">
        <v>169</v>
      </c>
      <c r="F118" s="185" t="s">
        <v>46</v>
      </c>
      <c r="G118" s="157">
        <v>3.5</v>
      </c>
      <c r="H118" s="186"/>
      <c r="I118" s="168"/>
      <c r="J118" s="168"/>
      <c r="K118" s="168"/>
      <c r="L118" s="168"/>
      <c r="M118" s="180"/>
      <c r="N118" s="180">
        <f>G118+M118</f>
        <v>3.5</v>
      </c>
    </row>
    <row r="119" spans="1:14" s="181" customFormat="1" ht="32.25" customHeight="1">
      <c r="A119" s="170" t="s">
        <v>150</v>
      </c>
      <c r="B119" s="171" t="s">
        <v>102</v>
      </c>
      <c r="C119" s="164" t="s">
        <v>14</v>
      </c>
      <c r="D119" s="184" t="s">
        <v>16</v>
      </c>
      <c r="E119" s="157" t="s">
        <v>169</v>
      </c>
      <c r="F119" s="187">
        <v>200</v>
      </c>
      <c r="G119" s="157">
        <v>3.5</v>
      </c>
      <c r="H119" s="186"/>
      <c r="I119" s="168"/>
      <c r="J119" s="168"/>
      <c r="K119" s="168"/>
      <c r="L119" s="168"/>
      <c r="M119" s="180"/>
      <c r="N119" s="180">
        <f>G119+M119</f>
        <v>3.5</v>
      </c>
    </row>
    <row r="120" spans="1:14" s="181" customFormat="1" ht="14.25" hidden="1" customHeight="1">
      <c r="A120" s="162"/>
      <c r="B120" s="163"/>
      <c r="C120" s="164"/>
      <c r="D120" s="184"/>
      <c r="E120" s="184"/>
      <c r="F120" s="185"/>
      <c r="G120" s="157">
        <v>3.5</v>
      </c>
      <c r="H120" s="186"/>
      <c r="I120" s="186"/>
      <c r="J120" s="186"/>
      <c r="K120" s="186"/>
      <c r="L120" s="168"/>
      <c r="M120" s="180"/>
      <c r="N120" s="188">
        <v>2.5</v>
      </c>
    </row>
    <row r="121" spans="1:14" s="181" customFormat="1" ht="31.5" hidden="1" customHeight="1">
      <c r="A121" s="162"/>
      <c r="B121" s="163"/>
      <c r="C121" s="164"/>
      <c r="D121" s="184"/>
      <c r="E121" s="184"/>
      <c r="F121" s="185"/>
      <c r="G121" s="157">
        <v>3.5</v>
      </c>
      <c r="H121" s="186"/>
      <c r="I121" s="186"/>
      <c r="J121" s="186"/>
      <c r="K121" s="186"/>
      <c r="L121" s="168"/>
      <c r="M121" s="180"/>
      <c r="N121" s="188">
        <v>2.5</v>
      </c>
    </row>
    <row r="122" spans="1:14" s="181" customFormat="1" ht="18" hidden="1" customHeight="1">
      <c r="A122" s="162"/>
      <c r="B122" s="163"/>
      <c r="C122" s="164"/>
      <c r="D122" s="184"/>
      <c r="E122" s="184"/>
      <c r="F122" s="185"/>
      <c r="G122" s="157">
        <v>3.5</v>
      </c>
      <c r="H122" s="186"/>
      <c r="I122" s="186"/>
      <c r="J122" s="186"/>
      <c r="K122" s="186"/>
      <c r="L122" s="168"/>
      <c r="M122" s="180"/>
      <c r="N122" s="188">
        <v>2.5</v>
      </c>
    </row>
    <row r="123" spans="1:14" s="194" customFormat="1" ht="32.25" hidden="1" customHeight="1">
      <c r="A123" s="162"/>
      <c r="B123" s="189"/>
      <c r="C123" s="190"/>
      <c r="D123" s="191"/>
      <c r="E123" s="191"/>
      <c r="F123" s="192"/>
      <c r="G123" s="157">
        <v>3.5</v>
      </c>
      <c r="H123" s="193"/>
      <c r="I123" s="193"/>
      <c r="J123" s="193"/>
      <c r="K123" s="193"/>
      <c r="L123" s="168"/>
      <c r="M123" s="180"/>
      <c r="N123" s="188">
        <v>2.5</v>
      </c>
    </row>
    <row r="124" spans="1:14" s="181" customFormat="1" ht="16.5" hidden="1" customHeight="1">
      <c r="A124" s="170"/>
      <c r="B124" s="171"/>
      <c r="C124" s="164"/>
      <c r="D124" s="184"/>
      <c r="E124" s="184"/>
      <c r="F124" s="185"/>
      <c r="G124" s="157">
        <v>3.5</v>
      </c>
      <c r="H124" s="186"/>
      <c r="I124" s="168"/>
      <c r="J124" s="168"/>
      <c r="K124" s="168"/>
      <c r="L124" s="168"/>
      <c r="M124" s="180"/>
      <c r="N124" s="188">
        <v>2.5</v>
      </c>
    </row>
    <row r="125" spans="1:14" s="181" customFormat="1" ht="36.75" customHeight="1">
      <c r="A125" s="170" t="s">
        <v>151</v>
      </c>
      <c r="B125" s="171" t="s">
        <v>102</v>
      </c>
      <c r="C125" s="164" t="s">
        <v>14</v>
      </c>
      <c r="D125" s="184" t="s">
        <v>16</v>
      </c>
      <c r="E125" s="157" t="s">
        <v>169</v>
      </c>
      <c r="F125" s="195" t="s">
        <v>156</v>
      </c>
      <c r="G125" s="157">
        <v>3.5</v>
      </c>
      <c r="H125" s="186"/>
      <c r="I125" s="168"/>
      <c r="J125" s="168"/>
      <c r="K125" s="168"/>
      <c r="L125" s="168"/>
      <c r="M125" s="180"/>
      <c r="N125" s="180">
        <f>G125+M125</f>
        <v>3.5</v>
      </c>
    </row>
    <row r="126" spans="1:14" s="181" customFormat="1" ht="30.75" customHeight="1">
      <c r="A126" s="170" t="s">
        <v>152</v>
      </c>
      <c r="B126" s="171" t="s">
        <v>102</v>
      </c>
      <c r="C126" s="164" t="s">
        <v>14</v>
      </c>
      <c r="D126" s="184" t="s">
        <v>16</v>
      </c>
      <c r="E126" s="157" t="s">
        <v>169</v>
      </c>
      <c r="F126" s="195" t="s">
        <v>157</v>
      </c>
      <c r="G126" s="157">
        <v>3.5</v>
      </c>
      <c r="H126" s="186"/>
      <c r="I126" s="168"/>
      <c r="J126" s="168"/>
      <c r="K126" s="168"/>
      <c r="L126" s="168"/>
      <c r="M126" s="180"/>
      <c r="N126" s="180">
        <f>G126+M126</f>
        <v>3.5</v>
      </c>
    </row>
    <row r="127" spans="1:14" s="181" customFormat="1" ht="30.75" customHeight="1">
      <c r="A127" s="182" t="s">
        <v>187</v>
      </c>
      <c r="B127" s="183" t="s">
        <v>102</v>
      </c>
      <c r="C127" s="164" t="s">
        <v>14</v>
      </c>
      <c r="D127" s="196" t="s">
        <v>16</v>
      </c>
      <c r="E127" s="157" t="s">
        <v>188</v>
      </c>
      <c r="F127" s="195" t="s">
        <v>46</v>
      </c>
      <c r="G127" s="157"/>
      <c r="H127" s="186"/>
      <c r="I127" s="168"/>
      <c r="J127" s="168"/>
      <c r="K127" s="168"/>
      <c r="L127" s="168"/>
      <c r="M127" s="180">
        <v>5</v>
      </c>
      <c r="N127" s="180">
        <f>G127+M127</f>
        <v>5</v>
      </c>
    </row>
    <row r="128" spans="1:14" s="181" customFormat="1" ht="30.75" customHeight="1">
      <c r="A128" s="170" t="s">
        <v>150</v>
      </c>
      <c r="B128" s="171" t="s">
        <v>102</v>
      </c>
      <c r="C128" s="164" t="s">
        <v>14</v>
      </c>
      <c r="D128" s="184" t="s">
        <v>16</v>
      </c>
      <c r="E128" s="157" t="s">
        <v>188</v>
      </c>
      <c r="F128" s="195" t="s">
        <v>155</v>
      </c>
      <c r="G128" s="157"/>
      <c r="H128" s="186"/>
      <c r="I128" s="168"/>
      <c r="J128" s="168"/>
      <c r="K128" s="168"/>
      <c r="L128" s="168"/>
      <c r="M128" s="180">
        <v>5</v>
      </c>
      <c r="N128" s="180">
        <f>G128+M128</f>
        <v>5</v>
      </c>
    </row>
    <row r="129" spans="1:14" s="181" customFormat="1" ht="30.75" customHeight="1">
      <c r="A129" s="170" t="s">
        <v>151</v>
      </c>
      <c r="B129" s="171" t="s">
        <v>102</v>
      </c>
      <c r="C129" s="164" t="s">
        <v>14</v>
      </c>
      <c r="D129" s="184" t="s">
        <v>16</v>
      </c>
      <c r="E129" s="157" t="s">
        <v>188</v>
      </c>
      <c r="F129" s="195" t="s">
        <v>156</v>
      </c>
      <c r="G129" s="157"/>
      <c r="H129" s="186"/>
      <c r="I129" s="168"/>
      <c r="J129" s="168"/>
      <c r="K129" s="168"/>
      <c r="L129" s="168"/>
      <c r="M129" s="180">
        <v>5</v>
      </c>
      <c r="N129" s="180">
        <v>5</v>
      </c>
    </row>
    <row r="130" spans="1:14" s="181" customFormat="1" ht="30.75" customHeight="1">
      <c r="A130" s="170" t="s">
        <v>152</v>
      </c>
      <c r="B130" s="171" t="s">
        <v>102</v>
      </c>
      <c r="C130" s="164" t="s">
        <v>14</v>
      </c>
      <c r="D130" s="184" t="s">
        <v>16</v>
      </c>
      <c r="E130" s="157" t="s">
        <v>188</v>
      </c>
      <c r="F130" s="195" t="s">
        <v>157</v>
      </c>
      <c r="G130" s="157"/>
      <c r="H130" s="186"/>
      <c r="I130" s="168"/>
      <c r="J130" s="168"/>
      <c r="K130" s="168"/>
      <c r="L130" s="168"/>
      <c r="M130" s="180">
        <v>5</v>
      </c>
      <c r="N130" s="180">
        <v>5</v>
      </c>
    </row>
    <row r="131" spans="1:14" s="181" customFormat="1" ht="29.25" customHeight="1">
      <c r="A131" s="197" t="s">
        <v>127</v>
      </c>
      <c r="B131" s="155" t="s">
        <v>102</v>
      </c>
      <c r="C131" s="177" t="s">
        <v>14</v>
      </c>
      <c r="D131" s="178" t="s">
        <v>38</v>
      </c>
      <c r="E131" s="178" t="s">
        <v>78</v>
      </c>
      <c r="F131" s="179" t="s">
        <v>46</v>
      </c>
      <c r="G131" s="158">
        <v>50</v>
      </c>
      <c r="H131" s="160"/>
      <c r="I131" s="160"/>
      <c r="J131" s="160"/>
      <c r="K131" s="160"/>
      <c r="L131" s="160"/>
      <c r="M131" s="158">
        <f>M137+M141+M180+M184+M188+M192</f>
        <v>4.2</v>
      </c>
      <c r="N131" s="158">
        <f>G131+M131</f>
        <v>54.2</v>
      </c>
    </row>
    <row r="132" spans="1:14" s="181" customFormat="1" ht="25.5" customHeight="1">
      <c r="A132" s="182" t="s">
        <v>142</v>
      </c>
      <c r="B132" s="183" t="s">
        <v>102</v>
      </c>
      <c r="C132" s="164" t="s">
        <v>14</v>
      </c>
      <c r="D132" s="196" t="s">
        <v>38</v>
      </c>
      <c r="E132" s="196" t="s">
        <v>143</v>
      </c>
      <c r="F132" s="195" t="s">
        <v>46</v>
      </c>
      <c r="G132" s="158">
        <v>50</v>
      </c>
      <c r="H132" s="198"/>
      <c r="I132" s="160"/>
      <c r="J132" s="160"/>
      <c r="K132" s="160"/>
      <c r="L132" s="160"/>
      <c r="M132" s="180">
        <f>M137+M141+M180+M184+M188+M192</f>
        <v>4.2</v>
      </c>
      <c r="N132" s="180">
        <f>G132+M132</f>
        <v>54.2</v>
      </c>
    </row>
    <row r="133" spans="1:14" s="6" customFormat="1" ht="51.75">
      <c r="A133" s="83" t="s">
        <v>128</v>
      </c>
      <c r="B133" s="84" t="s">
        <v>102</v>
      </c>
      <c r="C133" s="19" t="s">
        <v>14</v>
      </c>
      <c r="D133" s="105" t="s">
        <v>38</v>
      </c>
      <c r="E133" s="105" t="s">
        <v>170</v>
      </c>
      <c r="F133" s="43" t="s">
        <v>46</v>
      </c>
      <c r="G133" s="81"/>
      <c r="H133" s="80"/>
      <c r="I133" s="80"/>
      <c r="J133" s="80"/>
      <c r="K133" s="80"/>
      <c r="L133" s="80"/>
      <c r="M133" s="81"/>
      <c r="N133" s="81"/>
    </row>
    <row r="134" spans="1:14" s="6" customFormat="1" ht="27" customHeight="1">
      <c r="A134" s="17" t="s">
        <v>150</v>
      </c>
      <c r="B134" s="65" t="s">
        <v>102</v>
      </c>
      <c r="C134" s="10" t="s">
        <v>14</v>
      </c>
      <c r="D134" s="40" t="s">
        <v>38</v>
      </c>
      <c r="E134" s="107" t="s">
        <v>170</v>
      </c>
      <c r="F134" s="106" t="s">
        <v>155</v>
      </c>
      <c r="G134" s="74"/>
      <c r="H134" s="53"/>
      <c r="I134" s="53"/>
      <c r="J134" s="53"/>
      <c r="K134" s="53"/>
      <c r="L134" s="50"/>
      <c r="M134" s="74"/>
      <c r="N134" s="74"/>
    </row>
    <row r="135" spans="1:14" s="6" customFormat="1" ht="28.5" customHeight="1">
      <c r="A135" s="17" t="s">
        <v>151</v>
      </c>
      <c r="B135" s="65" t="s">
        <v>102</v>
      </c>
      <c r="C135" s="10" t="s">
        <v>14</v>
      </c>
      <c r="D135" s="40" t="s">
        <v>38</v>
      </c>
      <c r="E135" s="107" t="s">
        <v>170</v>
      </c>
      <c r="F135" s="106" t="s">
        <v>156</v>
      </c>
      <c r="G135" s="74"/>
      <c r="H135" s="53"/>
      <c r="I135" s="53"/>
      <c r="J135" s="53"/>
      <c r="K135" s="53"/>
      <c r="L135" s="50"/>
      <c r="M135" s="74"/>
      <c r="N135" s="74"/>
    </row>
    <row r="136" spans="1:14" s="6" customFormat="1" ht="30" customHeight="1">
      <c r="A136" s="17" t="s">
        <v>152</v>
      </c>
      <c r="B136" s="65" t="s">
        <v>102</v>
      </c>
      <c r="C136" s="10" t="s">
        <v>14</v>
      </c>
      <c r="D136" s="40" t="s">
        <v>38</v>
      </c>
      <c r="E136" s="107" t="s">
        <v>170</v>
      </c>
      <c r="F136" s="106" t="s">
        <v>157</v>
      </c>
      <c r="G136" s="74"/>
      <c r="H136" s="53"/>
      <c r="I136" s="50"/>
      <c r="J136" s="50"/>
      <c r="K136" s="50"/>
      <c r="L136" s="50"/>
      <c r="M136" s="74"/>
      <c r="N136" s="74"/>
    </row>
    <row r="137" spans="1:14" s="181" customFormat="1" ht="23.25" customHeight="1">
      <c r="A137" s="197" t="s">
        <v>129</v>
      </c>
      <c r="B137" s="155" t="s">
        <v>102</v>
      </c>
      <c r="C137" s="177" t="s">
        <v>14</v>
      </c>
      <c r="D137" s="178" t="s">
        <v>38</v>
      </c>
      <c r="E137" s="178" t="s">
        <v>143</v>
      </c>
      <c r="F137" s="179" t="s">
        <v>46</v>
      </c>
      <c r="G137" s="158">
        <v>50</v>
      </c>
      <c r="H137" s="160"/>
      <c r="I137" s="160"/>
      <c r="J137" s="160"/>
      <c r="K137" s="160"/>
      <c r="L137" s="160"/>
      <c r="M137" s="158">
        <v>-7.8</v>
      </c>
      <c r="N137" s="158">
        <f t="shared" ref="N137:N144" si="7">G137+M137</f>
        <v>42.2</v>
      </c>
    </row>
    <row r="138" spans="1:14" s="181" customFormat="1" ht="35.25" customHeight="1">
      <c r="A138" s="170" t="s">
        <v>150</v>
      </c>
      <c r="B138" s="171" t="s">
        <v>102</v>
      </c>
      <c r="C138" s="164" t="s">
        <v>14</v>
      </c>
      <c r="D138" s="196" t="s">
        <v>38</v>
      </c>
      <c r="E138" s="196" t="s">
        <v>171</v>
      </c>
      <c r="F138" s="195" t="s">
        <v>155</v>
      </c>
      <c r="G138" s="180">
        <v>50</v>
      </c>
      <c r="H138" s="198"/>
      <c r="I138" s="198"/>
      <c r="J138" s="198"/>
      <c r="K138" s="198"/>
      <c r="L138" s="198"/>
      <c r="M138" s="180">
        <v>-7.8</v>
      </c>
      <c r="N138" s="180">
        <f t="shared" si="7"/>
        <v>42.2</v>
      </c>
    </row>
    <row r="139" spans="1:14" s="181" customFormat="1" ht="33.75" customHeight="1">
      <c r="A139" s="170" t="s">
        <v>151</v>
      </c>
      <c r="B139" s="171" t="s">
        <v>102</v>
      </c>
      <c r="C139" s="164" t="s">
        <v>14</v>
      </c>
      <c r="D139" s="196" t="s">
        <v>38</v>
      </c>
      <c r="E139" s="196" t="s">
        <v>171</v>
      </c>
      <c r="F139" s="195" t="s">
        <v>156</v>
      </c>
      <c r="G139" s="180">
        <v>50</v>
      </c>
      <c r="H139" s="198"/>
      <c r="I139" s="198"/>
      <c r="J139" s="198"/>
      <c r="K139" s="198"/>
      <c r="L139" s="198"/>
      <c r="M139" s="180">
        <v>-7.8</v>
      </c>
      <c r="N139" s="180">
        <f t="shared" si="7"/>
        <v>42.2</v>
      </c>
    </row>
    <row r="140" spans="1:14" s="181" customFormat="1" ht="36" customHeight="1">
      <c r="A140" s="170" t="s">
        <v>152</v>
      </c>
      <c r="B140" s="171" t="s">
        <v>102</v>
      </c>
      <c r="C140" s="164" t="s">
        <v>14</v>
      </c>
      <c r="D140" s="196" t="s">
        <v>38</v>
      </c>
      <c r="E140" s="196" t="s">
        <v>171</v>
      </c>
      <c r="F140" s="195" t="s">
        <v>157</v>
      </c>
      <c r="G140" s="180">
        <v>50</v>
      </c>
      <c r="H140" s="198"/>
      <c r="I140" s="198"/>
      <c r="J140" s="198"/>
      <c r="K140" s="198"/>
      <c r="L140" s="198"/>
      <c r="M140" s="180">
        <v>-7.8</v>
      </c>
      <c r="N140" s="180">
        <f t="shared" si="7"/>
        <v>42.2</v>
      </c>
    </row>
    <row r="141" spans="1:14" s="181" customFormat="1" ht="36" customHeight="1">
      <c r="A141" s="199" t="s">
        <v>190</v>
      </c>
      <c r="B141" s="155" t="s">
        <v>102</v>
      </c>
      <c r="C141" s="177" t="s">
        <v>14</v>
      </c>
      <c r="D141" s="178" t="s">
        <v>38</v>
      </c>
      <c r="E141" s="178" t="s">
        <v>143</v>
      </c>
      <c r="F141" s="179" t="s">
        <v>46</v>
      </c>
      <c r="G141" s="180"/>
      <c r="H141" s="198"/>
      <c r="I141" s="198"/>
      <c r="J141" s="198"/>
      <c r="K141" s="198"/>
      <c r="L141" s="198"/>
      <c r="M141" s="180">
        <v>5</v>
      </c>
      <c r="N141" s="180">
        <f t="shared" si="7"/>
        <v>5</v>
      </c>
    </row>
    <row r="142" spans="1:14" s="181" customFormat="1" ht="36" customHeight="1">
      <c r="A142" s="170" t="s">
        <v>150</v>
      </c>
      <c r="B142" s="171" t="s">
        <v>102</v>
      </c>
      <c r="C142" s="164" t="s">
        <v>14</v>
      </c>
      <c r="D142" s="196" t="s">
        <v>38</v>
      </c>
      <c r="E142" s="196" t="s">
        <v>191</v>
      </c>
      <c r="F142" s="195" t="s">
        <v>155</v>
      </c>
      <c r="G142" s="180"/>
      <c r="H142" s="198"/>
      <c r="I142" s="198"/>
      <c r="J142" s="198"/>
      <c r="K142" s="198"/>
      <c r="L142" s="198"/>
      <c r="M142" s="180">
        <v>5</v>
      </c>
      <c r="N142" s="180">
        <f t="shared" si="7"/>
        <v>5</v>
      </c>
    </row>
    <row r="143" spans="1:14" s="181" customFormat="1" ht="36" customHeight="1">
      <c r="A143" s="170" t="s">
        <v>151</v>
      </c>
      <c r="B143" s="171" t="s">
        <v>102</v>
      </c>
      <c r="C143" s="164" t="s">
        <v>14</v>
      </c>
      <c r="D143" s="196" t="s">
        <v>38</v>
      </c>
      <c r="E143" s="196" t="s">
        <v>191</v>
      </c>
      <c r="F143" s="195" t="s">
        <v>156</v>
      </c>
      <c r="G143" s="180"/>
      <c r="H143" s="198"/>
      <c r="I143" s="198"/>
      <c r="J143" s="198"/>
      <c r="K143" s="198"/>
      <c r="L143" s="198"/>
      <c r="M143" s="180">
        <v>5</v>
      </c>
      <c r="N143" s="180">
        <f t="shared" si="7"/>
        <v>5</v>
      </c>
    </row>
    <row r="144" spans="1:14" s="181" customFormat="1" ht="36" customHeight="1">
      <c r="A144" s="170" t="s">
        <v>152</v>
      </c>
      <c r="B144" s="171" t="s">
        <v>102</v>
      </c>
      <c r="C144" s="164" t="s">
        <v>14</v>
      </c>
      <c r="D144" s="196" t="s">
        <v>38</v>
      </c>
      <c r="E144" s="196" t="s">
        <v>191</v>
      </c>
      <c r="F144" s="195" t="s">
        <v>157</v>
      </c>
      <c r="G144" s="180"/>
      <c r="H144" s="198"/>
      <c r="I144" s="198"/>
      <c r="J144" s="198"/>
      <c r="K144" s="198"/>
      <c r="L144" s="198"/>
      <c r="M144" s="180">
        <v>5</v>
      </c>
      <c r="N144" s="180">
        <f t="shared" si="7"/>
        <v>5</v>
      </c>
    </row>
    <row r="145" spans="1:14" s="181" customFormat="1" ht="34.5" customHeight="1">
      <c r="A145" s="197" t="s">
        <v>130</v>
      </c>
      <c r="B145" s="155" t="s">
        <v>102</v>
      </c>
      <c r="C145" s="177" t="s">
        <v>14</v>
      </c>
      <c r="D145" s="178" t="s">
        <v>38</v>
      </c>
      <c r="E145" s="178" t="s">
        <v>143</v>
      </c>
      <c r="F145" s="179" t="s">
        <v>46</v>
      </c>
      <c r="G145" s="157"/>
      <c r="H145" s="160"/>
      <c r="I145" s="160"/>
      <c r="J145" s="160"/>
      <c r="K145" s="160"/>
      <c r="L145" s="160"/>
      <c r="M145" s="157"/>
      <c r="N145" s="157"/>
    </row>
    <row r="146" spans="1:14" s="181" customFormat="1" ht="30" customHeight="1">
      <c r="A146" s="170" t="s">
        <v>150</v>
      </c>
      <c r="B146" s="171" t="s">
        <v>102</v>
      </c>
      <c r="C146" s="164" t="s">
        <v>14</v>
      </c>
      <c r="D146" s="196" t="s">
        <v>38</v>
      </c>
      <c r="E146" s="196" t="s">
        <v>172</v>
      </c>
      <c r="F146" s="195" t="s">
        <v>155</v>
      </c>
      <c r="G146" s="188"/>
      <c r="H146" s="198"/>
      <c r="I146" s="198"/>
      <c r="J146" s="198"/>
      <c r="K146" s="198"/>
      <c r="L146" s="198"/>
      <c r="M146" s="188"/>
      <c r="N146" s="188"/>
    </row>
    <row r="147" spans="1:14" s="200" customFormat="1" ht="14.25" hidden="1">
      <c r="A147" s="154"/>
      <c r="B147" s="163"/>
      <c r="C147" s="164"/>
      <c r="D147" s="164"/>
      <c r="E147" s="164"/>
      <c r="F147" s="164"/>
      <c r="G147" s="188"/>
      <c r="H147" s="198"/>
      <c r="I147" s="198"/>
      <c r="J147" s="198"/>
      <c r="K147" s="198"/>
      <c r="L147" s="198"/>
      <c r="M147" s="188"/>
      <c r="N147" s="188"/>
    </row>
    <row r="148" spans="1:14" s="201" customFormat="1" ht="14.25" hidden="1">
      <c r="A148" s="162"/>
      <c r="B148" s="163"/>
      <c r="C148" s="164"/>
      <c r="D148" s="164"/>
      <c r="E148" s="164"/>
      <c r="F148" s="164"/>
      <c r="G148" s="188"/>
      <c r="H148" s="198"/>
      <c r="I148" s="198"/>
      <c r="J148" s="198"/>
      <c r="K148" s="198"/>
      <c r="L148" s="198"/>
      <c r="M148" s="188"/>
      <c r="N148" s="188"/>
    </row>
    <row r="149" spans="1:14" s="201" customFormat="1" hidden="1">
      <c r="A149" s="162"/>
      <c r="B149" s="183"/>
      <c r="C149" s="202"/>
      <c r="D149" s="202"/>
      <c r="E149" s="202"/>
      <c r="F149" s="202"/>
      <c r="G149" s="188"/>
      <c r="H149" s="198"/>
      <c r="I149" s="198"/>
      <c r="J149" s="198"/>
      <c r="K149" s="198"/>
      <c r="L149" s="198"/>
      <c r="M149" s="188"/>
      <c r="N149" s="188"/>
    </row>
    <row r="150" spans="1:14" s="203" customFormat="1" hidden="1">
      <c r="A150" s="170"/>
      <c r="B150" s="171"/>
      <c r="C150" s="172"/>
      <c r="D150" s="172"/>
      <c r="E150" s="172"/>
      <c r="F150" s="172"/>
      <c r="G150" s="188"/>
      <c r="H150" s="198"/>
      <c r="I150" s="198"/>
      <c r="J150" s="198"/>
      <c r="K150" s="198"/>
      <c r="L150" s="198"/>
      <c r="M150" s="188"/>
      <c r="N150" s="188"/>
    </row>
    <row r="151" spans="1:14" s="203" customFormat="1" hidden="1">
      <c r="A151" s="170"/>
      <c r="B151" s="171"/>
      <c r="C151" s="172"/>
      <c r="D151" s="172"/>
      <c r="E151" s="172"/>
      <c r="F151" s="172"/>
      <c r="G151" s="188"/>
      <c r="H151" s="198"/>
      <c r="I151" s="198"/>
      <c r="J151" s="198"/>
      <c r="K151" s="198"/>
      <c r="L151" s="198"/>
      <c r="M151" s="188"/>
      <c r="N151" s="188"/>
    </row>
    <row r="152" spans="1:14" s="200" customFormat="1" ht="14.25" hidden="1">
      <c r="A152" s="182"/>
      <c r="B152" s="204"/>
      <c r="C152" s="205"/>
      <c r="D152" s="205"/>
      <c r="E152" s="205"/>
      <c r="F152" s="205"/>
      <c r="G152" s="188"/>
      <c r="H152" s="198"/>
      <c r="I152" s="198"/>
      <c r="J152" s="198"/>
      <c r="K152" s="198"/>
      <c r="L152" s="198"/>
      <c r="M152" s="188"/>
      <c r="N152" s="188"/>
    </row>
    <row r="153" spans="1:14" s="200" customFormat="1" hidden="1">
      <c r="A153" s="182"/>
      <c r="B153" s="206"/>
      <c r="C153" s="207"/>
      <c r="D153" s="207"/>
      <c r="E153" s="207"/>
      <c r="F153" s="207"/>
      <c r="G153" s="188"/>
      <c r="H153" s="198"/>
      <c r="I153" s="198"/>
      <c r="J153" s="198"/>
      <c r="K153" s="198"/>
      <c r="L153" s="198"/>
      <c r="M153" s="188"/>
      <c r="N153" s="188"/>
    </row>
    <row r="154" spans="1:14" s="200" customFormat="1" hidden="1">
      <c r="A154" s="170"/>
      <c r="B154" s="171"/>
      <c r="C154" s="172"/>
      <c r="D154" s="172"/>
      <c r="E154" s="172"/>
      <c r="F154" s="172"/>
      <c r="G154" s="188"/>
      <c r="H154" s="198"/>
      <c r="I154" s="198"/>
      <c r="J154" s="198"/>
      <c r="K154" s="198"/>
      <c r="L154" s="198"/>
      <c r="M154" s="188"/>
      <c r="N154" s="188"/>
    </row>
    <row r="155" spans="1:14" s="200" customFormat="1" hidden="1">
      <c r="A155" s="170"/>
      <c r="B155" s="171"/>
      <c r="C155" s="172"/>
      <c r="D155" s="172"/>
      <c r="E155" s="172"/>
      <c r="F155" s="172"/>
      <c r="G155" s="188"/>
      <c r="H155" s="198"/>
      <c r="I155" s="198"/>
      <c r="J155" s="198"/>
      <c r="K155" s="198"/>
      <c r="L155" s="198"/>
      <c r="M155" s="188"/>
      <c r="N155" s="188"/>
    </row>
    <row r="156" spans="1:14" s="200" customFormat="1" hidden="1">
      <c r="A156" s="182"/>
      <c r="B156" s="206"/>
      <c r="C156" s="207"/>
      <c r="D156" s="207"/>
      <c r="E156" s="207"/>
      <c r="F156" s="207"/>
      <c r="G156" s="188"/>
      <c r="H156" s="198"/>
      <c r="I156" s="198"/>
      <c r="J156" s="198"/>
      <c r="K156" s="198"/>
      <c r="L156" s="198"/>
      <c r="M156" s="188"/>
      <c r="N156" s="188"/>
    </row>
    <row r="157" spans="1:14" s="200" customFormat="1" hidden="1">
      <c r="A157" s="170"/>
      <c r="B157" s="171"/>
      <c r="C157" s="172"/>
      <c r="D157" s="172"/>
      <c r="E157" s="172"/>
      <c r="F157" s="172"/>
      <c r="G157" s="188"/>
      <c r="H157" s="198"/>
      <c r="I157" s="198"/>
      <c r="J157" s="198"/>
      <c r="K157" s="198"/>
      <c r="L157" s="198"/>
      <c r="M157" s="188"/>
      <c r="N157" s="188"/>
    </row>
    <row r="158" spans="1:14" s="200" customFormat="1" ht="13.5" hidden="1" customHeight="1">
      <c r="A158" s="170"/>
      <c r="B158" s="171"/>
      <c r="C158" s="172"/>
      <c r="D158" s="172"/>
      <c r="E158" s="172"/>
      <c r="F158" s="172"/>
      <c r="G158" s="188"/>
      <c r="H158" s="198"/>
      <c r="I158" s="198"/>
      <c r="J158" s="198"/>
      <c r="K158" s="198"/>
      <c r="L158" s="198"/>
      <c r="M158" s="188"/>
      <c r="N158" s="188"/>
    </row>
    <row r="159" spans="1:14" s="200" customFormat="1" hidden="1">
      <c r="A159" s="170"/>
      <c r="B159" s="171"/>
      <c r="C159" s="172"/>
      <c r="D159" s="172"/>
      <c r="E159" s="172"/>
      <c r="F159" s="172"/>
      <c r="G159" s="188"/>
      <c r="H159" s="198"/>
      <c r="I159" s="198"/>
      <c r="J159" s="198"/>
      <c r="K159" s="198"/>
      <c r="L159" s="198"/>
      <c r="M159" s="188"/>
      <c r="N159" s="188"/>
    </row>
    <row r="160" spans="1:14" s="200" customFormat="1" hidden="1">
      <c r="A160" s="170"/>
      <c r="B160" s="171"/>
      <c r="C160" s="172"/>
      <c r="D160" s="172"/>
      <c r="E160" s="172"/>
      <c r="F160" s="172"/>
      <c r="G160" s="188"/>
      <c r="H160" s="198"/>
      <c r="I160" s="198"/>
      <c r="J160" s="198"/>
      <c r="K160" s="198"/>
      <c r="L160" s="198"/>
      <c r="M160" s="188"/>
      <c r="N160" s="188"/>
    </row>
    <row r="161" spans="1:14" s="200" customFormat="1" hidden="1">
      <c r="A161" s="170"/>
      <c r="B161" s="171"/>
      <c r="C161" s="172"/>
      <c r="D161" s="172"/>
      <c r="E161" s="172"/>
      <c r="F161" s="172"/>
      <c r="G161" s="188"/>
      <c r="H161" s="198"/>
      <c r="I161" s="198"/>
      <c r="J161" s="198"/>
      <c r="K161" s="198"/>
      <c r="L161" s="198"/>
      <c r="M161" s="188"/>
      <c r="N161" s="188"/>
    </row>
    <row r="162" spans="1:14" s="201" customFormat="1" ht="21" hidden="1" customHeight="1">
      <c r="A162" s="162"/>
      <c r="B162" s="183"/>
      <c r="C162" s="202"/>
      <c r="D162" s="202"/>
      <c r="E162" s="202"/>
      <c r="F162" s="202"/>
      <c r="G162" s="188"/>
      <c r="H162" s="198"/>
      <c r="I162" s="198"/>
      <c r="J162" s="198"/>
      <c r="K162" s="198"/>
      <c r="L162" s="198"/>
      <c r="M162" s="188"/>
      <c r="N162" s="188"/>
    </row>
    <row r="163" spans="1:14" s="200" customFormat="1" hidden="1">
      <c r="A163" s="170"/>
      <c r="B163" s="171"/>
      <c r="C163" s="172"/>
      <c r="D163" s="172"/>
      <c r="E163" s="172"/>
      <c r="F163" s="172"/>
      <c r="G163" s="188"/>
      <c r="H163" s="198"/>
      <c r="I163" s="198"/>
      <c r="J163" s="198"/>
      <c r="K163" s="198"/>
      <c r="L163" s="198"/>
      <c r="M163" s="188"/>
      <c r="N163" s="188"/>
    </row>
    <row r="164" spans="1:14" s="200" customFormat="1" hidden="1">
      <c r="A164" s="170"/>
      <c r="B164" s="171"/>
      <c r="C164" s="172"/>
      <c r="D164" s="172"/>
      <c r="E164" s="172"/>
      <c r="F164" s="172"/>
      <c r="G164" s="188"/>
      <c r="H164" s="198"/>
      <c r="I164" s="198"/>
      <c r="J164" s="198"/>
      <c r="K164" s="198"/>
      <c r="L164" s="198"/>
      <c r="M164" s="188"/>
      <c r="N164" s="188"/>
    </row>
    <row r="165" spans="1:14" s="200" customFormat="1" ht="14.25" hidden="1" customHeight="1">
      <c r="A165" s="182"/>
      <c r="B165" s="204"/>
      <c r="C165" s="205"/>
      <c r="D165" s="205"/>
      <c r="E165" s="205"/>
      <c r="F165" s="205"/>
      <c r="G165" s="188"/>
      <c r="H165" s="198"/>
      <c r="I165" s="198"/>
      <c r="J165" s="198"/>
      <c r="K165" s="198"/>
      <c r="L165" s="198"/>
      <c r="M165" s="188"/>
      <c r="N165" s="188"/>
    </row>
    <row r="166" spans="1:14" s="200" customFormat="1" ht="26.25" hidden="1" customHeight="1">
      <c r="A166" s="182"/>
      <c r="B166" s="206"/>
      <c r="C166" s="207"/>
      <c r="D166" s="207"/>
      <c r="E166" s="207"/>
      <c r="F166" s="207"/>
      <c r="G166" s="188"/>
      <c r="H166" s="198"/>
      <c r="I166" s="198"/>
      <c r="J166" s="198"/>
      <c r="K166" s="198"/>
      <c r="L166" s="198"/>
      <c r="M166" s="188"/>
      <c r="N166" s="188"/>
    </row>
    <row r="167" spans="1:14" s="201" customFormat="1" ht="18.600000000000001" hidden="1" customHeight="1">
      <c r="A167" s="162"/>
      <c r="B167" s="183"/>
      <c r="C167" s="202"/>
      <c r="D167" s="202"/>
      <c r="E167" s="202"/>
      <c r="F167" s="202"/>
      <c r="G167" s="188"/>
      <c r="H167" s="198"/>
      <c r="I167" s="198"/>
      <c r="J167" s="198"/>
      <c r="K167" s="198"/>
      <c r="L167" s="198"/>
      <c r="M167" s="188"/>
      <c r="N167" s="188"/>
    </row>
    <row r="168" spans="1:14" s="203" customFormat="1" ht="23.25" hidden="1" customHeight="1">
      <c r="A168" s="170"/>
      <c r="B168" s="171"/>
      <c r="C168" s="172"/>
      <c r="D168" s="172"/>
      <c r="E168" s="172"/>
      <c r="F168" s="172"/>
      <c r="G168" s="188"/>
      <c r="H168" s="198"/>
      <c r="I168" s="198"/>
      <c r="J168" s="198"/>
      <c r="K168" s="198"/>
      <c r="L168" s="198"/>
      <c r="M168" s="188"/>
      <c r="N168" s="188"/>
    </row>
    <row r="169" spans="1:14" s="200" customFormat="1" hidden="1">
      <c r="A169" s="182"/>
      <c r="B169" s="206"/>
      <c r="C169" s="207"/>
      <c r="D169" s="207"/>
      <c r="E169" s="207"/>
      <c r="F169" s="207"/>
      <c r="G169" s="188"/>
      <c r="H169" s="198"/>
      <c r="I169" s="198"/>
      <c r="J169" s="198"/>
      <c r="K169" s="198"/>
      <c r="L169" s="198"/>
      <c r="M169" s="188"/>
      <c r="N169" s="188"/>
    </row>
    <row r="170" spans="1:14" s="200" customFormat="1" hidden="1">
      <c r="A170" s="170"/>
      <c r="B170" s="171"/>
      <c r="C170" s="172"/>
      <c r="D170" s="172"/>
      <c r="E170" s="172"/>
      <c r="F170" s="172"/>
      <c r="G170" s="188"/>
      <c r="H170" s="198"/>
      <c r="I170" s="198"/>
      <c r="J170" s="198"/>
      <c r="K170" s="198"/>
      <c r="L170" s="198"/>
      <c r="M170" s="188"/>
      <c r="N170" s="188"/>
    </row>
    <row r="171" spans="1:14" s="200" customFormat="1" hidden="1">
      <c r="A171" s="170"/>
      <c r="B171" s="171"/>
      <c r="C171" s="172"/>
      <c r="D171" s="172"/>
      <c r="E171" s="172"/>
      <c r="F171" s="172"/>
      <c r="G171" s="188"/>
      <c r="H171" s="198"/>
      <c r="I171" s="198"/>
      <c r="J171" s="198"/>
      <c r="K171" s="198"/>
      <c r="L171" s="198"/>
      <c r="M171" s="188"/>
      <c r="N171" s="188"/>
    </row>
    <row r="172" spans="1:14" s="208" customFormat="1" ht="14.25" hidden="1">
      <c r="A172" s="162"/>
      <c r="B172" s="163"/>
      <c r="C172" s="164"/>
      <c r="D172" s="164"/>
      <c r="E172" s="164"/>
      <c r="F172" s="164"/>
      <c r="G172" s="188"/>
      <c r="H172" s="198"/>
      <c r="I172" s="198"/>
      <c r="J172" s="198"/>
      <c r="K172" s="198"/>
      <c r="L172" s="198"/>
      <c r="M172" s="188"/>
      <c r="N172" s="188"/>
    </row>
    <row r="173" spans="1:14" s="208" customFormat="1" ht="14.25" hidden="1">
      <c r="A173" s="162"/>
      <c r="B173" s="163"/>
      <c r="C173" s="164"/>
      <c r="D173" s="164"/>
      <c r="E173" s="164"/>
      <c r="F173" s="164"/>
      <c r="G173" s="188"/>
      <c r="H173" s="198"/>
      <c r="I173" s="198"/>
      <c r="J173" s="198"/>
      <c r="K173" s="198"/>
      <c r="L173" s="198"/>
      <c r="M173" s="188"/>
      <c r="N173" s="188"/>
    </row>
    <row r="174" spans="1:14" s="208" customFormat="1" ht="14.25" hidden="1">
      <c r="A174" s="162"/>
      <c r="B174" s="163"/>
      <c r="C174" s="164"/>
      <c r="D174" s="164"/>
      <c r="E174" s="164"/>
      <c r="F174" s="164"/>
      <c r="G174" s="188"/>
      <c r="H174" s="198"/>
      <c r="I174" s="198"/>
      <c r="J174" s="198"/>
      <c r="K174" s="198"/>
      <c r="L174" s="198"/>
      <c r="M174" s="188"/>
      <c r="N174" s="188"/>
    </row>
    <row r="175" spans="1:14" s="200" customFormat="1" ht="14.25" hidden="1">
      <c r="A175" s="162"/>
      <c r="B175" s="163"/>
      <c r="C175" s="172"/>
      <c r="D175" s="172"/>
      <c r="E175" s="172"/>
      <c r="F175" s="172"/>
      <c r="G175" s="188"/>
      <c r="H175" s="198"/>
      <c r="I175" s="198"/>
      <c r="J175" s="198"/>
      <c r="K175" s="198"/>
      <c r="L175" s="198"/>
      <c r="M175" s="188"/>
      <c r="N175" s="188"/>
    </row>
    <row r="176" spans="1:14" s="200" customFormat="1" hidden="1">
      <c r="A176" s="170"/>
      <c r="B176" s="171"/>
      <c r="C176" s="172"/>
      <c r="D176" s="172"/>
      <c r="E176" s="172"/>
      <c r="F176" s="172"/>
      <c r="G176" s="188"/>
      <c r="H176" s="198"/>
      <c r="I176" s="198"/>
      <c r="J176" s="198"/>
      <c r="K176" s="198"/>
      <c r="L176" s="198"/>
      <c r="M176" s="188"/>
      <c r="N176" s="188"/>
    </row>
    <row r="177" spans="1:14" s="200" customFormat="1" hidden="1">
      <c r="A177" s="170"/>
      <c r="B177" s="171"/>
      <c r="C177" s="172"/>
      <c r="D177" s="172"/>
      <c r="E177" s="172"/>
      <c r="F177" s="172"/>
      <c r="G177" s="188"/>
      <c r="H177" s="198"/>
      <c r="I177" s="198"/>
      <c r="J177" s="198"/>
      <c r="K177" s="198"/>
      <c r="L177" s="198"/>
      <c r="M177" s="188"/>
      <c r="N177" s="188"/>
    </row>
    <row r="178" spans="1:14" s="200" customFormat="1" ht="27.75" customHeight="1">
      <c r="A178" s="170" t="s">
        <v>151</v>
      </c>
      <c r="B178" s="171" t="s">
        <v>102</v>
      </c>
      <c r="C178" s="164" t="s">
        <v>14</v>
      </c>
      <c r="D178" s="196" t="s">
        <v>38</v>
      </c>
      <c r="E178" s="196" t="s">
        <v>172</v>
      </c>
      <c r="F178" s="172" t="s">
        <v>156</v>
      </c>
      <c r="G178" s="188"/>
      <c r="H178" s="198"/>
      <c r="I178" s="198"/>
      <c r="J178" s="198"/>
      <c r="K178" s="198"/>
      <c r="L178" s="198"/>
      <c r="M178" s="188"/>
      <c r="N178" s="188"/>
    </row>
    <row r="179" spans="1:14" s="200" customFormat="1" ht="30.75" customHeight="1">
      <c r="A179" s="170" t="s">
        <v>152</v>
      </c>
      <c r="B179" s="171" t="s">
        <v>102</v>
      </c>
      <c r="C179" s="164" t="s">
        <v>14</v>
      </c>
      <c r="D179" s="196" t="s">
        <v>38</v>
      </c>
      <c r="E179" s="196" t="s">
        <v>172</v>
      </c>
      <c r="F179" s="172" t="s">
        <v>157</v>
      </c>
      <c r="G179" s="188"/>
      <c r="H179" s="198"/>
      <c r="I179" s="198"/>
      <c r="J179" s="198"/>
      <c r="K179" s="198"/>
      <c r="L179" s="198"/>
      <c r="M179" s="188"/>
      <c r="N179" s="188"/>
    </row>
    <row r="180" spans="1:14" s="200" customFormat="1" ht="69" customHeight="1">
      <c r="A180" s="197" t="s">
        <v>192</v>
      </c>
      <c r="B180" s="155" t="s">
        <v>102</v>
      </c>
      <c r="C180" s="177" t="s">
        <v>14</v>
      </c>
      <c r="D180" s="178" t="s">
        <v>38</v>
      </c>
      <c r="E180" s="178" t="s">
        <v>143</v>
      </c>
      <c r="F180" s="179" t="s">
        <v>46</v>
      </c>
      <c r="G180" s="157"/>
      <c r="H180" s="160"/>
      <c r="I180" s="160"/>
      <c r="J180" s="160"/>
      <c r="K180" s="160"/>
      <c r="L180" s="160"/>
      <c r="M180" s="157">
        <v>0.5</v>
      </c>
      <c r="N180" s="157">
        <f t="shared" ref="N180:N198" si="8">G180+M180</f>
        <v>0.5</v>
      </c>
    </row>
    <row r="181" spans="1:14" s="200" customFormat="1" ht="30.75" customHeight="1">
      <c r="A181" s="170" t="s">
        <v>150</v>
      </c>
      <c r="B181" s="171" t="s">
        <v>102</v>
      </c>
      <c r="C181" s="164" t="s">
        <v>14</v>
      </c>
      <c r="D181" s="196" t="s">
        <v>38</v>
      </c>
      <c r="E181" s="196" t="s">
        <v>193</v>
      </c>
      <c r="F181" s="172" t="s">
        <v>155</v>
      </c>
      <c r="G181" s="188"/>
      <c r="H181" s="198"/>
      <c r="I181" s="198"/>
      <c r="J181" s="198"/>
      <c r="K181" s="198"/>
      <c r="L181" s="198"/>
      <c r="M181" s="188">
        <v>0.5</v>
      </c>
      <c r="N181" s="188">
        <f t="shared" si="8"/>
        <v>0.5</v>
      </c>
    </row>
    <row r="182" spans="1:14" s="200" customFormat="1" ht="30.75" customHeight="1">
      <c r="A182" s="170" t="s">
        <v>151</v>
      </c>
      <c r="B182" s="171" t="s">
        <v>102</v>
      </c>
      <c r="C182" s="164" t="s">
        <v>14</v>
      </c>
      <c r="D182" s="196" t="s">
        <v>38</v>
      </c>
      <c r="E182" s="196" t="s">
        <v>193</v>
      </c>
      <c r="F182" s="172" t="s">
        <v>156</v>
      </c>
      <c r="G182" s="188"/>
      <c r="H182" s="198"/>
      <c r="I182" s="198"/>
      <c r="J182" s="198"/>
      <c r="K182" s="198"/>
      <c r="L182" s="198"/>
      <c r="M182" s="188">
        <v>0.5</v>
      </c>
      <c r="N182" s="188">
        <f t="shared" si="8"/>
        <v>0.5</v>
      </c>
    </row>
    <row r="183" spans="1:14" s="200" customFormat="1" ht="30.75" customHeight="1">
      <c r="A183" s="170" t="s">
        <v>152</v>
      </c>
      <c r="B183" s="171" t="s">
        <v>102</v>
      </c>
      <c r="C183" s="164" t="s">
        <v>14</v>
      </c>
      <c r="D183" s="196" t="s">
        <v>38</v>
      </c>
      <c r="E183" s="196" t="s">
        <v>193</v>
      </c>
      <c r="F183" s="172" t="s">
        <v>157</v>
      </c>
      <c r="G183" s="188"/>
      <c r="H183" s="198"/>
      <c r="I183" s="198"/>
      <c r="J183" s="198"/>
      <c r="K183" s="198"/>
      <c r="L183" s="198"/>
      <c r="M183" s="188">
        <v>0.5</v>
      </c>
      <c r="N183" s="188">
        <f t="shared" si="8"/>
        <v>0.5</v>
      </c>
    </row>
    <row r="184" spans="1:14" s="200" customFormat="1" ht="82.5" customHeight="1">
      <c r="A184" s="197" t="s">
        <v>194</v>
      </c>
      <c r="B184" s="155" t="s">
        <v>102</v>
      </c>
      <c r="C184" s="177" t="s">
        <v>14</v>
      </c>
      <c r="D184" s="178" t="s">
        <v>38</v>
      </c>
      <c r="E184" s="178" t="s">
        <v>143</v>
      </c>
      <c r="F184" s="156" t="s">
        <v>46</v>
      </c>
      <c r="G184" s="157"/>
      <c r="H184" s="160"/>
      <c r="I184" s="160"/>
      <c r="J184" s="160"/>
      <c r="K184" s="160"/>
      <c r="L184" s="160"/>
      <c r="M184" s="157">
        <v>0.5</v>
      </c>
      <c r="N184" s="157">
        <f t="shared" si="8"/>
        <v>0.5</v>
      </c>
    </row>
    <row r="185" spans="1:14" s="200" customFormat="1" ht="30.75" customHeight="1">
      <c r="A185" s="170" t="s">
        <v>150</v>
      </c>
      <c r="B185" s="171" t="s">
        <v>102</v>
      </c>
      <c r="C185" s="164" t="s">
        <v>14</v>
      </c>
      <c r="D185" s="196" t="s">
        <v>38</v>
      </c>
      <c r="E185" s="196" t="s">
        <v>195</v>
      </c>
      <c r="F185" s="172" t="s">
        <v>155</v>
      </c>
      <c r="G185" s="188"/>
      <c r="H185" s="198"/>
      <c r="I185" s="198"/>
      <c r="J185" s="198"/>
      <c r="K185" s="198"/>
      <c r="L185" s="198"/>
      <c r="M185" s="188">
        <v>0.5</v>
      </c>
      <c r="N185" s="188">
        <f t="shared" si="8"/>
        <v>0.5</v>
      </c>
    </row>
    <row r="186" spans="1:14" s="200" customFormat="1" ht="30.75" customHeight="1">
      <c r="A186" s="170" t="s">
        <v>151</v>
      </c>
      <c r="B186" s="171" t="s">
        <v>102</v>
      </c>
      <c r="C186" s="164" t="s">
        <v>14</v>
      </c>
      <c r="D186" s="196" t="s">
        <v>38</v>
      </c>
      <c r="E186" s="196" t="s">
        <v>195</v>
      </c>
      <c r="F186" s="172" t="s">
        <v>156</v>
      </c>
      <c r="G186" s="188"/>
      <c r="H186" s="198"/>
      <c r="I186" s="198"/>
      <c r="J186" s="198"/>
      <c r="K186" s="198"/>
      <c r="L186" s="198"/>
      <c r="M186" s="188">
        <v>0.5</v>
      </c>
      <c r="N186" s="188">
        <f t="shared" si="8"/>
        <v>0.5</v>
      </c>
    </row>
    <row r="187" spans="1:14" s="200" customFormat="1" ht="30.75" customHeight="1">
      <c r="A187" s="170" t="s">
        <v>152</v>
      </c>
      <c r="B187" s="171" t="s">
        <v>102</v>
      </c>
      <c r="C187" s="164" t="s">
        <v>14</v>
      </c>
      <c r="D187" s="196" t="s">
        <v>38</v>
      </c>
      <c r="E187" s="196" t="s">
        <v>195</v>
      </c>
      <c r="F187" s="172" t="s">
        <v>157</v>
      </c>
      <c r="G187" s="188"/>
      <c r="H187" s="198"/>
      <c r="I187" s="198"/>
      <c r="J187" s="198"/>
      <c r="K187" s="198"/>
      <c r="L187" s="198"/>
      <c r="M187" s="188">
        <v>0.5</v>
      </c>
      <c r="N187" s="188">
        <f t="shared" si="8"/>
        <v>0.5</v>
      </c>
    </row>
    <row r="188" spans="1:14" s="200" customFormat="1" ht="30.75" customHeight="1">
      <c r="A188" s="197" t="s">
        <v>196</v>
      </c>
      <c r="B188" s="155" t="s">
        <v>102</v>
      </c>
      <c r="C188" s="177" t="s">
        <v>14</v>
      </c>
      <c r="D188" s="178" t="s">
        <v>38</v>
      </c>
      <c r="E188" s="178" t="s">
        <v>143</v>
      </c>
      <c r="F188" s="156" t="s">
        <v>46</v>
      </c>
      <c r="G188" s="157"/>
      <c r="H188" s="160"/>
      <c r="I188" s="160"/>
      <c r="J188" s="160"/>
      <c r="K188" s="160"/>
      <c r="L188" s="160"/>
      <c r="M188" s="158">
        <v>1</v>
      </c>
      <c r="N188" s="158">
        <f t="shared" si="8"/>
        <v>1</v>
      </c>
    </row>
    <row r="189" spans="1:14" s="200" customFormat="1" ht="30.75" customHeight="1">
      <c r="A189" s="170" t="s">
        <v>150</v>
      </c>
      <c r="B189" s="171" t="s">
        <v>102</v>
      </c>
      <c r="C189" s="164" t="s">
        <v>14</v>
      </c>
      <c r="D189" s="196" t="s">
        <v>38</v>
      </c>
      <c r="E189" s="196" t="s">
        <v>197</v>
      </c>
      <c r="F189" s="172" t="s">
        <v>155</v>
      </c>
      <c r="G189" s="188"/>
      <c r="H189" s="198"/>
      <c r="I189" s="198"/>
      <c r="J189" s="198"/>
      <c r="K189" s="198"/>
      <c r="L189" s="198"/>
      <c r="M189" s="180">
        <v>1</v>
      </c>
      <c r="N189" s="180">
        <f t="shared" si="8"/>
        <v>1</v>
      </c>
    </row>
    <row r="190" spans="1:14" s="200" customFormat="1" ht="30.75" customHeight="1">
      <c r="A190" s="170" t="s">
        <v>151</v>
      </c>
      <c r="B190" s="171" t="s">
        <v>102</v>
      </c>
      <c r="C190" s="164" t="s">
        <v>14</v>
      </c>
      <c r="D190" s="196" t="s">
        <v>38</v>
      </c>
      <c r="E190" s="196" t="s">
        <v>197</v>
      </c>
      <c r="F190" s="172" t="s">
        <v>156</v>
      </c>
      <c r="G190" s="188"/>
      <c r="H190" s="198"/>
      <c r="I190" s="198"/>
      <c r="J190" s="198"/>
      <c r="K190" s="198"/>
      <c r="L190" s="198"/>
      <c r="M190" s="180">
        <v>1</v>
      </c>
      <c r="N190" s="180">
        <f t="shared" si="8"/>
        <v>1</v>
      </c>
    </row>
    <row r="191" spans="1:14" s="200" customFormat="1" ht="30.75" customHeight="1">
      <c r="A191" s="170" t="s">
        <v>152</v>
      </c>
      <c r="B191" s="171" t="s">
        <v>102</v>
      </c>
      <c r="C191" s="164" t="s">
        <v>14</v>
      </c>
      <c r="D191" s="196" t="s">
        <v>38</v>
      </c>
      <c r="E191" s="196" t="s">
        <v>197</v>
      </c>
      <c r="F191" s="172" t="s">
        <v>157</v>
      </c>
      <c r="G191" s="188"/>
      <c r="H191" s="198"/>
      <c r="I191" s="198"/>
      <c r="J191" s="198"/>
      <c r="K191" s="198"/>
      <c r="L191" s="198"/>
      <c r="M191" s="180">
        <v>1</v>
      </c>
      <c r="N191" s="180">
        <f t="shared" si="8"/>
        <v>1</v>
      </c>
    </row>
    <row r="192" spans="1:14" s="200" customFormat="1" ht="30.75" customHeight="1">
      <c r="A192" s="197" t="s">
        <v>198</v>
      </c>
      <c r="B192" s="155" t="s">
        <v>102</v>
      </c>
      <c r="C192" s="177" t="s">
        <v>14</v>
      </c>
      <c r="D192" s="178" t="s">
        <v>38</v>
      </c>
      <c r="E192" s="178" t="s">
        <v>143</v>
      </c>
      <c r="F192" s="156" t="s">
        <v>46</v>
      </c>
      <c r="G192" s="157"/>
      <c r="H192" s="160"/>
      <c r="I192" s="160"/>
      <c r="J192" s="160"/>
      <c r="K192" s="160"/>
      <c r="L192" s="160"/>
      <c r="M192" s="158">
        <v>5</v>
      </c>
      <c r="N192" s="158">
        <f t="shared" si="8"/>
        <v>5</v>
      </c>
    </row>
    <row r="193" spans="1:14" s="200" customFormat="1" ht="30.75" customHeight="1">
      <c r="A193" s="170" t="s">
        <v>150</v>
      </c>
      <c r="B193" s="171" t="s">
        <v>102</v>
      </c>
      <c r="C193" s="164" t="s">
        <v>14</v>
      </c>
      <c r="D193" s="196" t="s">
        <v>38</v>
      </c>
      <c r="E193" s="196" t="s">
        <v>199</v>
      </c>
      <c r="F193" s="172" t="s">
        <v>155</v>
      </c>
      <c r="G193" s="188"/>
      <c r="H193" s="198"/>
      <c r="I193" s="198"/>
      <c r="J193" s="198"/>
      <c r="K193" s="198"/>
      <c r="L193" s="198"/>
      <c r="M193" s="180">
        <v>5</v>
      </c>
      <c r="N193" s="180">
        <f t="shared" si="8"/>
        <v>5</v>
      </c>
    </row>
    <row r="194" spans="1:14" s="200" customFormat="1" ht="30.75" customHeight="1">
      <c r="A194" s="170" t="s">
        <v>151</v>
      </c>
      <c r="B194" s="171" t="s">
        <v>102</v>
      </c>
      <c r="C194" s="164" t="s">
        <v>14</v>
      </c>
      <c r="D194" s="196" t="s">
        <v>38</v>
      </c>
      <c r="E194" s="196" t="s">
        <v>199</v>
      </c>
      <c r="F194" s="172" t="s">
        <v>156</v>
      </c>
      <c r="G194" s="188"/>
      <c r="H194" s="198"/>
      <c r="I194" s="198"/>
      <c r="J194" s="198"/>
      <c r="K194" s="198"/>
      <c r="L194" s="198"/>
      <c r="M194" s="180">
        <v>5</v>
      </c>
      <c r="N194" s="180">
        <f t="shared" si="8"/>
        <v>5</v>
      </c>
    </row>
    <row r="195" spans="1:14" s="200" customFormat="1" ht="30.75" customHeight="1">
      <c r="A195" s="170" t="s">
        <v>152</v>
      </c>
      <c r="B195" s="171" t="s">
        <v>102</v>
      </c>
      <c r="C195" s="164" t="s">
        <v>14</v>
      </c>
      <c r="D195" s="196" t="s">
        <v>38</v>
      </c>
      <c r="E195" s="196" t="s">
        <v>199</v>
      </c>
      <c r="F195" s="172" t="s">
        <v>157</v>
      </c>
      <c r="G195" s="188"/>
      <c r="H195" s="198"/>
      <c r="I195" s="198"/>
      <c r="J195" s="198"/>
      <c r="K195" s="198"/>
      <c r="L195" s="198"/>
      <c r="M195" s="180">
        <v>5</v>
      </c>
      <c r="N195" s="180">
        <f t="shared" si="8"/>
        <v>5</v>
      </c>
    </row>
    <row r="196" spans="1:14" s="212" customFormat="1" ht="24.75" customHeight="1">
      <c r="A196" s="154" t="s">
        <v>173</v>
      </c>
      <c r="B196" s="176" t="s">
        <v>102</v>
      </c>
      <c r="C196" s="177" t="s">
        <v>18</v>
      </c>
      <c r="D196" s="177" t="s">
        <v>32</v>
      </c>
      <c r="E196" s="177" t="s">
        <v>143</v>
      </c>
      <c r="F196" s="177" t="s">
        <v>46</v>
      </c>
      <c r="G196" s="209">
        <v>125</v>
      </c>
      <c r="H196" s="210" t="e">
        <f>H197+H202+H208+H205</f>
        <v>#REF!</v>
      </c>
      <c r="I196" s="210" t="e">
        <f>I197+I202+I208+I205</f>
        <v>#REF!</v>
      </c>
      <c r="J196" s="210"/>
      <c r="K196" s="210" t="e">
        <f>K197+K202+K208+K205</f>
        <v>#REF!</v>
      </c>
      <c r="L196" s="211" t="e">
        <f t="shared" ref="L196:L206" si="9">G196+J196+K196</f>
        <v>#REF!</v>
      </c>
      <c r="M196" s="209"/>
      <c r="N196" s="209">
        <f t="shared" si="8"/>
        <v>125</v>
      </c>
    </row>
    <row r="197" spans="1:14" s="200" customFormat="1" ht="25.5" customHeight="1">
      <c r="A197" s="182" t="s">
        <v>142</v>
      </c>
      <c r="B197" s="204" t="s">
        <v>102</v>
      </c>
      <c r="C197" s="205" t="s">
        <v>18</v>
      </c>
      <c r="D197" s="205" t="s">
        <v>10</v>
      </c>
      <c r="E197" s="164" t="s">
        <v>143</v>
      </c>
      <c r="F197" s="205" t="s">
        <v>46</v>
      </c>
      <c r="G197" s="180">
        <v>125</v>
      </c>
      <c r="H197" s="213" t="e">
        <f>#REF!+#REF!+H201</f>
        <v>#REF!</v>
      </c>
      <c r="I197" s="213" t="e">
        <f>#REF!+#REF!+I201</f>
        <v>#REF!</v>
      </c>
      <c r="J197" s="213"/>
      <c r="K197" s="213" t="e">
        <f>#REF!+#REF!+K201</f>
        <v>#REF!</v>
      </c>
      <c r="L197" s="213" t="e">
        <f t="shared" si="9"/>
        <v>#REF!</v>
      </c>
      <c r="M197" s="180"/>
      <c r="N197" s="180">
        <f t="shared" si="8"/>
        <v>125</v>
      </c>
    </row>
    <row r="198" spans="1:14" s="200" customFormat="1" ht="33" customHeight="1">
      <c r="A198" s="170" t="s">
        <v>174</v>
      </c>
      <c r="B198" s="204" t="s">
        <v>102</v>
      </c>
      <c r="C198" s="205" t="s">
        <v>18</v>
      </c>
      <c r="D198" s="205" t="s">
        <v>10</v>
      </c>
      <c r="E198" s="164" t="s">
        <v>175</v>
      </c>
      <c r="F198" s="172" t="s">
        <v>46</v>
      </c>
      <c r="G198" s="180">
        <v>125</v>
      </c>
      <c r="H198" s="213"/>
      <c r="I198" s="213"/>
      <c r="J198" s="213"/>
      <c r="K198" s="213"/>
      <c r="L198" s="213"/>
      <c r="M198" s="180"/>
      <c r="N198" s="180">
        <f t="shared" si="8"/>
        <v>125</v>
      </c>
    </row>
    <row r="199" spans="1:14" s="208" customFormat="1" ht="31.5" hidden="1" customHeight="1">
      <c r="A199" s="162" t="s">
        <v>119</v>
      </c>
      <c r="B199" s="163"/>
      <c r="C199" s="164" t="s">
        <v>18</v>
      </c>
      <c r="D199" s="164" t="s">
        <v>10</v>
      </c>
      <c r="E199" s="164" t="s">
        <v>120</v>
      </c>
      <c r="F199" s="164" t="s">
        <v>46</v>
      </c>
      <c r="G199" s="214"/>
      <c r="H199" s="215"/>
      <c r="I199" s="216"/>
      <c r="J199" s="216"/>
      <c r="K199" s="216"/>
      <c r="L199" s="211">
        <f t="shared" si="9"/>
        <v>0</v>
      </c>
      <c r="M199" s="214"/>
      <c r="N199" s="214"/>
    </row>
    <row r="200" spans="1:14" s="201" customFormat="1" ht="30.75" hidden="1" customHeight="1">
      <c r="A200" s="162" t="s">
        <v>121</v>
      </c>
      <c r="B200" s="183"/>
      <c r="C200" s="202" t="s">
        <v>18</v>
      </c>
      <c r="D200" s="202" t="s">
        <v>10</v>
      </c>
      <c r="E200" s="202" t="s">
        <v>122</v>
      </c>
      <c r="F200" s="202" t="s">
        <v>46</v>
      </c>
      <c r="G200" s="217"/>
      <c r="H200" s="218"/>
      <c r="I200" s="211"/>
      <c r="J200" s="211"/>
      <c r="K200" s="211"/>
      <c r="L200" s="211">
        <f t="shared" si="9"/>
        <v>0</v>
      </c>
      <c r="M200" s="217"/>
      <c r="N200" s="217"/>
    </row>
    <row r="201" spans="1:14" s="200" customFormat="1" ht="16.5" hidden="1" customHeight="1">
      <c r="A201" s="182" t="s">
        <v>101</v>
      </c>
      <c r="B201" s="206"/>
      <c r="C201" s="207" t="s">
        <v>18</v>
      </c>
      <c r="D201" s="207" t="s">
        <v>10</v>
      </c>
      <c r="E201" s="207" t="s">
        <v>122</v>
      </c>
      <c r="F201" s="207" t="s">
        <v>102</v>
      </c>
      <c r="G201" s="219"/>
      <c r="H201" s="220"/>
      <c r="I201" s="211"/>
      <c r="J201" s="211"/>
      <c r="K201" s="211"/>
      <c r="L201" s="211">
        <f t="shared" si="9"/>
        <v>0</v>
      </c>
      <c r="M201" s="219"/>
      <c r="N201" s="219"/>
    </row>
    <row r="202" spans="1:14" s="200" customFormat="1" hidden="1">
      <c r="A202" s="170" t="s">
        <v>49</v>
      </c>
      <c r="B202" s="171"/>
      <c r="C202" s="172" t="s">
        <v>18</v>
      </c>
      <c r="D202" s="172" t="s">
        <v>13</v>
      </c>
      <c r="E202" s="172" t="s">
        <v>78</v>
      </c>
      <c r="F202" s="172" t="s">
        <v>46</v>
      </c>
      <c r="G202" s="219"/>
      <c r="H202" s="220"/>
      <c r="I202" s="211">
        <f>G202+H202</f>
        <v>0</v>
      </c>
      <c r="J202" s="211"/>
      <c r="K202" s="211"/>
      <c r="L202" s="211">
        <f t="shared" si="9"/>
        <v>0</v>
      </c>
      <c r="M202" s="219"/>
      <c r="N202" s="219"/>
    </row>
    <row r="203" spans="1:14" s="200" customFormat="1" ht="25.5" hidden="1">
      <c r="A203" s="170" t="s">
        <v>50</v>
      </c>
      <c r="B203" s="171"/>
      <c r="C203" s="172" t="s">
        <v>18</v>
      </c>
      <c r="D203" s="172" t="s">
        <v>13</v>
      </c>
      <c r="E203" s="172" t="s">
        <v>104</v>
      </c>
      <c r="F203" s="172" t="s">
        <v>46</v>
      </c>
      <c r="G203" s="219"/>
      <c r="H203" s="220"/>
      <c r="I203" s="211">
        <f>G203+H203</f>
        <v>0</v>
      </c>
      <c r="J203" s="211"/>
      <c r="K203" s="211"/>
      <c r="L203" s="211">
        <f t="shared" si="9"/>
        <v>0</v>
      </c>
      <c r="M203" s="219"/>
      <c r="N203" s="219"/>
    </row>
    <row r="204" spans="1:14" s="200" customFormat="1" ht="25.5" hidden="1">
      <c r="A204" s="170" t="s">
        <v>51</v>
      </c>
      <c r="B204" s="171"/>
      <c r="C204" s="172" t="s">
        <v>18</v>
      </c>
      <c r="D204" s="172" t="s">
        <v>13</v>
      </c>
      <c r="E204" s="172" t="s">
        <v>105</v>
      </c>
      <c r="F204" s="172" t="s">
        <v>46</v>
      </c>
      <c r="G204" s="219"/>
      <c r="H204" s="220"/>
      <c r="I204" s="211">
        <f>G204+H204</f>
        <v>0</v>
      </c>
      <c r="J204" s="211"/>
      <c r="K204" s="211"/>
      <c r="L204" s="211">
        <f t="shared" si="9"/>
        <v>0</v>
      </c>
      <c r="M204" s="219"/>
      <c r="N204" s="219"/>
    </row>
    <row r="205" spans="1:14" s="200" customFormat="1" hidden="1">
      <c r="A205" s="221" t="s">
        <v>49</v>
      </c>
      <c r="B205" s="222"/>
      <c r="C205" s="172" t="s">
        <v>18</v>
      </c>
      <c r="D205" s="172" t="s">
        <v>13</v>
      </c>
      <c r="E205" s="172"/>
      <c r="F205" s="172"/>
      <c r="G205" s="219"/>
      <c r="H205" s="220">
        <f>H206</f>
        <v>0</v>
      </c>
      <c r="I205" s="220">
        <f>I206</f>
        <v>0</v>
      </c>
      <c r="J205" s="220"/>
      <c r="K205" s="220"/>
      <c r="L205" s="211">
        <f t="shared" si="9"/>
        <v>0</v>
      </c>
      <c r="M205" s="219"/>
      <c r="N205" s="219"/>
    </row>
    <row r="206" spans="1:14" s="200" customFormat="1" hidden="1">
      <c r="A206" s="182" t="s">
        <v>49</v>
      </c>
      <c r="B206" s="206"/>
      <c r="C206" s="172" t="s">
        <v>18</v>
      </c>
      <c r="D206" s="172" t="s">
        <v>13</v>
      </c>
      <c r="E206" s="172" t="s">
        <v>64</v>
      </c>
      <c r="F206" s="172"/>
      <c r="G206" s="219"/>
      <c r="H206" s="220">
        <f>H207</f>
        <v>0</v>
      </c>
      <c r="I206" s="220">
        <f>I207</f>
        <v>0</v>
      </c>
      <c r="J206" s="220"/>
      <c r="K206" s="220"/>
      <c r="L206" s="211">
        <f t="shared" si="9"/>
        <v>0</v>
      </c>
      <c r="M206" s="219"/>
      <c r="N206" s="219"/>
    </row>
    <row r="207" spans="1:14" s="200" customFormat="1" ht="25.5" hidden="1">
      <c r="A207" s="170" t="s">
        <v>51</v>
      </c>
      <c r="B207" s="171"/>
      <c r="C207" s="172" t="s">
        <v>18</v>
      </c>
      <c r="D207" s="172" t="s">
        <v>13</v>
      </c>
      <c r="E207" s="172" t="s">
        <v>64</v>
      </c>
      <c r="F207" s="172" t="s">
        <v>52</v>
      </c>
      <c r="G207" s="219"/>
      <c r="H207" s="220"/>
      <c r="I207" s="211">
        <f>G207+H207</f>
        <v>0</v>
      </c>
      <c r="J207" s="211"/>
      <c r="K207" s="211"/>
      <c r="L207" s="211">
        <f>G207+J207+K207</f>
        <v>0</v>
      </c>
      <c r="M207" s="219"/>
      <c r="N207" s="219"/>
    </row>
    <row r="208" spans="1:14" s="200" customFormat="1" ht="38.25" hidden="1">
      <c r="A208" s="221" t="s">
        <v>55</v>
      </c>
      <c r="B208" s="222"/>
      <c r="C208" s="172" t="s">
        <v>18</v>
      </c>
      <c r="D208" s="172" t="s">
        <v>36</v>
      </c>
      <c r="E208" s="172" t="s">
        <v>78</v>
      </c>
      <c r="F208" s="172" t="s">
        <v>46</v>
      </c>
      <c r="G208" s="219"/>
      <c r="H208" s="220">
        <f>H209+H212</f>
        <v>0</v>
      </c>
      <c r="I208" s="220">
        <f>I209+I212</f>
        <v>0</v>
      </c>
      <c r="J208" s="220"/>
      <c r="K208" s="220">
        <f>K209+K212</f>
        <v>0</v>
      </c>
      <c r="L208" s="211">
        <f>G208+J208+K208</f>
        <v>0</v>
      </c>
      <c r="M208" s="219"/>
      <c r="N208" s="219"/>
    </row>
    <row r="209" spans="1:14" s="200" customFormat="1" ht="51" hidden="1">
      <c r="A209" s="182" t="s">
        <v>79</v>
      </c>
      <c r="B209" s="206"/>
      <c r="C209" s="172" t="s">
        <v>18</v>
      </c>
      <c r="D209" s="172" t="s">
        <v>36</v>
      </c>
      <c r="E209" s="172" t="s">
        <v>80</v>
      </c>
      <c r="F209" s="172" t="s">
        <v>46</v>
      </c>
      <c r="G209" s="219"/>
      <c r="H209" s="220">
        <f>H210</f>
        <v>0</v>
      </c>
      <c r="I209" s="220">
        <f>I210</f>
        <v>0</v>
      </c>
      <c r="J209" s="220"/>
      <c r="K209" s="220">
        <f>K210</f>
        <v>0</v>
      </c>
      <c r="L209" s="211">
        <f>G209+J209+K209</f>
        <v>0</v>
      </c>
      <c r="M209" s="219"/>
      <c r="N209" s="219"/>
    </row>
    <row r="210" spans="1:14" s="200" customFormat="1" hidden="1">
      <c r="A210" s="170"/>
      <c r="B210" s="171"/>
      <c r="C210" s="172"/>
      <c r="D210" s="172"/>
      <c r="E210" s="172"/>
      <c r="F210" s="172"/>
      <c r="G210" s="219"/>
      <c r="H210" s="220"/>
      <c r="I210" s="211"/>
      <c r="J210" s="211"/>
      <c r="K210" s="211"/>
      <c r="L210" s="211"/>
      <c r="M210" s="219"/>
      <c r="N210" s="219"/>
    </row>
    <row r="211" spans="1:14" s="200" customFormat="1" hidden="1">
      <c r="A211" s="170"/>
      <c r="B211" s="171"/>
      <c r="C211" s="172"/>
      <c r="D211" s="172"/>
      <c r="E211" s="172"/>
      <c r="F211" s="172"/>
      <c r="G211" s="219"/>
      <c r="H211" s="220"/>
      <c r="I211" s="211"/>
      <c r="J211" s="211"/>
      <c r="K211" s="211"/>
      <c r="L211" s="211"/>
      <c r="M211" s="219"/>
      <c r="N211" s="219"/>
    </row>
    <row r="212" spans="1:14" s="200" customFormat="1" ht="68.25" hidden="1" customHeight="1">
      <c r="A212" s="170"/>
      <c r="B212" s="171"/>
      <c r="C212" s="172"/>
      <c r="D212" s="172"/>
      <c r="E212" s="172"/>
      <c r="F212" s="172"/>
      <c r="G212" s="219"/>
      <c r="H212" s="220"/>
      <c r="I212" s="211"/>
      <c r="J212" s="211"/>
      <c r="K212" s="211"/>
      <c r="L212" s="211"/>
      <c r="M212" s="219"/>
      <c r="N212" s="219"/>
    </row>
    <row r="213" spans="1:14" s="200" customFormat="1" hidden="1">
      <c r="A213" s="170"/>
      <c r="B213" s="171"/>
      <c r="C213" s="172"/>
      <c r="D213" s="172"/>
      <c r="E213" s="172"/>
      <c r="F213" s="172"/>
      <c r="G213" s="219"/>
      <c r="H213" s="220"/>
      <c r="I213" s="211"/>
      <c r="J213" s="211"/>
      <c r="K213" s="211"/>
      <c r="L213" s="211"/>
      <c r="M213" s="219"/>
      <c r="N213" s="219"/>
    </row>
    <row r="214" spans="1:14" s="200" customFormat="1" hidden="1">
      <c r="A214" s="170"/>
      <c r="B214" s="171"/>
      <c r="C214" s="172"/>
      <c r="D214" s="172"/>
      <c r="E214" s="172"/>
      <c r="F214" s="172"/>
      <c r="G214" s="219"/>
      <c r="H214" s="220"/>
      <c r="I214" s="211"/>
      <c r="J214" s="211"/>
      <c r="K214" s="211"/>
      <c r="L214" s="211"/>
      <c r="M214" s="219"/>
      <c r="N214" s="219"/>
    </row>
    <row r="215" spans="1:14" s="200" customFormat="1" hidden="1">
      <c r="A215" s="170"/>
      <c r="B215" s="171"/>
      <c r="C215" s="172"/>
      <c r="D215" s="172"/>
      <c r="E215" s="172"/>
      <c r="F215" s="172"/>
      <c r="G215" s="219"/>
      <c r="H215" s="220"/>
      <c r="I215" s="211"/>
      <c r="J215" s="211"/>
      <c r="K215" s="211"/>
      <c r="L215" s="211"/>
      <c r="M215" s="219"/>
      <c r="N215" s="219"/>
    </row>
    <row r="216" spans="1:14" s="200" customFormat="1" hidden="1">
      <c r="A216" s="170"/>
      <c r="B216" s="171"/>
      <c r="C216" s="172"/>
      <c r="D216" s="172"/>
      <c r="E216" s="172"/>
      <c r="F216" s="172"/>
      <c r="G216" s="219"/>
      <c r="H216" s="220"/>
      <c r="I216" s="211"/>
      <c r="J216" s="211"/>
      <c r="K216" s="211"/>
      <c r="L216" s="211"/>
      <c r="M216" s="219"/>
      <c r="N216" s="219"/>
    </row>
    <row r="217" spans="1:14" s="212" customFormat="1" ht="15" hidden="1">
      <c r="A217" s="154" t="s">
        <v>106</v>
      </c>
      <c r="B217" s="176"/>
      <c r="C217" s="177" t="s">
        <v>17</v>
      </c>
      <c r="D217" s="177" t="s">
        <v>32</v>
      </c>
      <c r="E217" s="177" t="s">
        <v>78</v>
      </c>
      <c r="F217" s="177" t="s">
        <v>46</v>
      </c>
      <c r="G217" s="223"/>
      <c r="H217" s="210" t="e">
        <f>H218+H254+H257</f>
        <v>#REF!</v>
      </c>
      <c r="I217" s="210" t="e">
        <f>I218+I254+I257</f>
        <v>#REF!</v>
      </c>
      <c r="J217" s="210"/>
      <c r="K217" s="210">
        <f>K218+K254+K257+K245</f>
        <v>0</v>
      </c>
      <c r="L217" s="211">
        <f t="shared" ref="L217:L226" si="10">G217+J217+K217</f>
        <v>0</v>
      </c>
      <c r="M217" s="223"/>
      <c r="N217" s="223"/>
    </row>
    <row r="218" spans="1:14" s="200" customFormat="1" ht="14.25" hidden="1">
      <c r="A218" s="182" t="s">
        <v>107</v>
      </c>
      <c r="B218" s="204"/>
      <c r="C218" s="205" t="s">
        <v>17</v>
      </c>
      <c r="D218" s="205" t="s">
        <v>10</v>
      </c>
      <c r="E218" s="205" t="s">
        <v>78</v>
      </c>
      <c r="F218" s="205" t="s">
        <v>46</v>
      </c>
      <c r="G218" s="219"/>
      <c r="H218" s="220">
        <f>H219+H221+H225+H228+H250</f>
        <v>0</v>
      </c>
      <c r="I218" s="220">
        <f>I219+I221+I225+I228+I250</f>
        <v>0</v>
      </c>
      <c r="J218" s="220"/>
      <c r="K218" s="220">
        <f>K219+K221+K225+K228+K250</f>
        <v>0</v>
      </c>
      <c r="L218" s="211">
        <f t="shared" si="10"/>
        <v>0</v>
      </c>
      <c r="M218" s="219"/>
      <c r="N218" s="219"/>
    </row>
    <row r="219" spans="1:14" s="200" customFormat="1" ht="51" hidden="1">
      <c r="A219" s="182" t="s">
        <v>58</v>
      </c>
      <c r="B219" s="206"/>
      <c r="C219" s="207" t="s">
        <v>17</v>
      </c>
      <c r="D219" s="207" t="s">
        <v>10</v>
      </c>
      <c r="E219" s="207" t="s">
        <v>33</v>
      </c>
      <c r="F219" s="207">
        <v>0</v>
      </c>
      <c r="G219" s="219"/>
      <c r="H219" s="220">
        <f>H220</f>
        <v>0</v>
      </c>
      <c r="I219" s="211">
        <f>G219+H219</f>
        <v>0</v>
      </c>
      <c r="J219" s="211"/>
      <c r="K219" s="211"/>
      <c r="L219" s="211">
        <f t="shared" si="10"/>
        <v>0</v>
      </c>
      <c r="M219" s="219"/>
      <c r="N219" s="219"/>
    </row>
    <row r="220" spans="1:14" s="200" customFormat="1" ht="25.5" hidden="1">
      <c r="A220" s="170" t="s">
        <v>15</v>
      </c>
      <c r="B220" s="171"/>
      <c r="C220" s="172" t="s">
        <v>17</v>
      </c>
      <c r="D220" s="172" t="s">
        <v>10</v>
      </c>
      <c r="E220" s="172" t="s">
        <v>33</v>
      </c>
      <c r="F220" s="172">
        <v>327</v>
      </c>
      <c r="G220" s="219"/>
      <c r="H220" s="220"/>
      <c r="I220" s="211">
        <f>G220+H220</f>
        <v>0</v>
      </c>
      <c r="J220" s="211"/>
      <c r="K220" s="211"/>
      <c r="L220" s="211">
        <f t="shared" si="10"/>
        <v>0</v>
      </c>
      <c r="M220" s="219"/>
      <c r="N220" s="219"/>
    </row>
    <row r="221" spans="1:14" s="200" customFormat="1" hidden="1">
      <c r="A221" s="182" t="s">
        <v>25</v>
      </c>
      <c r="B221" s="206"/>
      <c r="C221" s="207" t="s">
        <v>17</v>
      </c>
      <c r="D221" s="207" t="s">
        <v>10</v>
      </c>
      <c r="E221" s="207" t="s">
        <v>108</v>
      </c>
      <c r="F221" s="207" t="s">
        <v>46</v>
      </c>
      <c r="G221" s="219"/>
      <c r="H221" s="220">
        <f>H222</f>
        <v>0</v>
      </c>
      <c r="I221" s="220">
        <f>I222</f>
        <v>0</v>
      </c>
      <c r="J221" s="220"/>
      <c r="K221" s="220">
        <f>K222</f>
        <v>0</v>
      </c>
      <c r="L221" s="211">
        <f t="shared" si="10"/>
        <v>0</v>
      </c>
      <c r="M221" s="219"/>
      <c r="N221" s="219"/>
    </row>
    <row r="222" spans="1:14" s="200" customFormat="1" ht="25.5" hidden="1">
      <c r="A222" s="170" t="s">
        <v>15</v>
      </c>
      <c r="B222" s="171"/>
      <c r="C222" s="172" t="s">
        <v>17</v>
      </c>
      <c r="D222" s="172" t="s">
        <v>10</v>
      </c>
      <c r="E222" s="172" t="s">
        <v>109</v>
      </c>
      <c r="F222" s="172" t="s">
        <v>46</v>
      </c>
      <c r="G222" s="219"/>
      <c r="H222" s="220">
        <f>H223</f>
        <v>0</v>
      </c>
      <c r="I222" s="220">
        <f>I223</f>
        <v>0</v>
      </c>
      <c r="J222" s="220"/>
      <c r="K222" s="220">
        <f>K223</f>
        <v>0</v>
      </c>
      <c r="L222" s="211">
        <f t="shared" si="10"/>
        <v>0</v>
      </c>
      <c r="M222" s="219"/>
      <c r="N222" s="219"/>
    </row>
    <row r="223" spans="1:14" s="200" customFormat="1" hidden="1">
      <c r="A223" s="170" t="s">
        <v>101</v>
      </c>
      <c r="B223" s="171"/>
      <c r="C223" s="172" t="s">
        <v>110</v>
      </c>
      <c r="D223" s="172" t="s">
        <v>10</v>
      </c>
      <c r="E223" s="172" t="s">
        <v>109</v>
      </c>
      <c r="F223" s="172" t="s">
        <v>102</v>
      </c>
      <c r="G223" s="219"/>
      <c r="H223" s="220"/>
      <c r="I223" s="211"/>
      <c r="J223" s="211"/>
      <c r="K223" s="211"/>
      <c r="L223" s="211">
        <f t="shared" si="10"/>
        <v>0</v>
      </c>
      <c r="M223" s="219"/>
      <c r="N223" s="219"/>
    </row>
    <row r="224" spans="1:14" s="208" customFormat="1" ht="15" hidden="1">
      <c r="A224" s="162" t="s">
        <v>111</v>
      </c>
      <c r="B224" s="163"/>
      <c r="C224" s="164" t="s">
        <v>17</v>
      </c>
      <c r="D224" s="164" t="s">
        <v>16</v>
      </c>
      <c r="E224" s="164" t="s">
        <v>78</v>
      </c>
      <c r="F224" s="164" t="s">
        <v>46</v>
      </c>
      <c r="G224" s="214"/>
      <c r="H224" s="215"/>
      <c r="I224" s="216"/>
      <c r="J224" s="216"/>
      <c r="K224" s="216"/>
      <c r="L224" s="211">
        <f t="shared" si="10"/>
        <v>0</v>
      </c>
      <c r="M224" s="214"/>
      <c r="N224" s="214"/>
    </row>
    <row r="225" spans="1:14" s="200" customFormat="1" ht="29.25" hidden="1" customHeight="1">
      <c r="A225" s="182" t="s">
        <v>25</v>
      </c>
      <c r="B225" s="206"/>
      <c r="C225" s="207" t="s">
        <v>17</v>
      </c>
      <c r="D225" s="207" t="s">
        <v>16</v>
      </c>
      <c r="E225" s="207" t="s">
        <v>108</v>
      </c>
      <c r="F225" s="207" t="s">
        <v>46</v>
      </c>
      <c r="G225" s="219"/>
      <c r="H225" s="220">
        <f>H226</f>
        <v>0</v>
      </c>
      <c r="I225" s="211">
        <f>G225+H225</f>
        <v>0</v>
      </c>
      <c r="J225" s="211"/>
      <c r="K225" s="211"/>
      <c r="L225" s="211">
        <f t="shared" si="10"/>
        <v>0</v>
      </c>
      <c r="M225" s="219"/>
      <c r="N225" s="219"/>
    </row>
    <row r="226" spans="1:14" s="200" customFormat="1" ht="25.5" hidden="1">
      <c r="A226" s="170" t="s">
        <v>15</v>
      </c>
      <c r="B226" s="171"/>
      <c r="C226" s="172" t="s">
        <v>17</v>
      </c>
      <c r="D226" s="172" t="s">
        <v>16</v>
      </c>
      <c r="E226" s="172" t="s">
        <v>109</v>
      </c>
      <c r="F226" s="172" t="s">
        <v>46</v>
      </c>
      <c r="G226" s="219"/>
      <c r="H226" s="220"/>
      <c r="I226" s="211">
        <f>G226+H226</f>
        <v>0</v>
      </c>
      <c r="J226" s="211"/>
      <c r="K226" s="211"/>
      <c r="L226" s="211">
        <f t="shared" si="10"/>
        <v>0</v>
      </c>
      <c r="M226" s="219"/>
      <c r="N226" s="219"/>
    </row>
    <row r="227" spans="1:14" s="200" customFormat="1" hidden="1">
      <c r="A227" s="170" t="s">
        <v>101</v>
      </c>
      <c r="B227" s="171"/>
      <c r="C227" s="172" t="s">
        <v>17</v>
      </c>
      <c r="D227" s="172" t="s">
        <v>16</v>
      </c>
      <c r="E227" s="172" t="s">
        <v>109</v>
      </c>
      <c r="F227" s="172" t="s">
        <v>102</v>
      </c>
      <c r="G227" s="219"/>
      <c r="H227" s="220"/>
      <c r="I227" s="211"/>
      <c r="J227" s="211"/>
      <c r="K227" s="211"/>
      <c r="L227" s="211"/>
      <c r="M227" s="219"/>
      <c r="N227" s="219"/>
    </row>
    <row r="228" spans="1:14" s="200" customFormat="1" hidden="1">
      <c r="A228" s="182"/>
      <c r="B228" s="206"/>
      <c r="C228" s="207"/>
      <c r="D228" s="207"/>
      <c r="E228" s="207"/>
      <c r="F228" s="207"/>
      <c r="G228" s="219"/>
      <c r="H228" s="220"/>
      <c r="I228" s="211"/>
      <c r="J228" s="211"/>
      <c r="K228" s="211"/>
      <c r="L228" s="211"/>
      <c r="M228" s="219"/>
      <c r="N228" s="219"/>
    </row>
    <row r="229" spans="1:14" s="200" customFormat="1" hidden="1">
      <c r="A229" s="182"/>
      <c r="B229" s="206"/>
      <c r="C229" s="207"/>
      <c r="D229" s="207"/>
      <c r="E229" s="207"/>
      <c r="F229" s="207"/>
      <c r="G229" s="219"/>
      <c r="H229" s="220"/>
      <c r="I229" s="211"/>
      <c r="J229" s="211"/>
      <c r="K229" s="211"/>
      <c r="L229" s="211"/>
      <c r="M229" s="219"/>
      <c r="N229" s="219"/>
    </row>
    <row r="230" spans="1:14" s="200" customFormat="1" hidden="1">
      <c r="A230" s="182"/>
      <c r="B230" s="206"/>
      <c r="C230" s="207"/>
      <c r="D230" s="207"/>
      <c r="E230" s="207"/>
      <c r="F230" s="207"/>
      <c r="G230" s="219"/>
      <c r="H230" s="220"/>
      <c r="I230" s="211"/>
      <c r="J230" s="211"/>
      <c r="K230" s="211"/>
      <c r="L230" s="211"/>
      <c r="M230" s="219"/>
      <c r="N230" s="219"/>
    </row>
    <row r="231" spans="1:14" s="203" customFormat="1" hidden="1">
      <c r="A231" s="170" t="s">
        <v>69</v>
      </c>
      <c r="B231" s="171"/>
      <c r="C231" s="224" t="s">
        <v>17</v>
      </c>
      <c r="D231" s="224" t="s">
        <v>16</v>
      </c>
      <c r="E231" s="224" t="s">
        <v>103</v>
      </c>
      <c r="F231" s="224" t="s">
        <v>46</v>
      </c>
      <c r="G231" s="225"/>
      <c r="H231" s="226"/>
      <c r="I231" s="227"/>
      <c r="J231" s="227"/>
      <c r="K231" s="227"/>
      <c r="L231" s="211">
        <f t="shared" ref="L231:L244" si="11">G231+J231+K231</f>
        <v>0</v>
      </c>
      <c r="M231" s="225"/>
      <c r="N231" s="225"/>
    </row>
    <row r="232" spans="1:14" s="201" customFormat="1" ht="38.25" hidden="1">
      <c r="A232" s="162" t="s">
        <v>70</v>
      </c>
      <c r="B232" s="183"/>
      <c r="C232" s="207" t="s">
        <v>17</v>
      </c>
      <c r="D232" s="207" t="s">
        <v>16</v>
      </c>
      <c r="E232" s="207" t="s">
        <v>112</v>
      </c>
      <c r="F232" s="207" t="s">
        <v>46</v>
      </c>
      <c r="G232" s="217"/>
      <c r="H232" s="218"/>
      <c r="I232" s="211"/>
      <c r="J232" s="211"/>
      <c r="K232" s="211"/>
      <c r="L232" s="211">
        <f t="shared" si="11"/>
        <v>0</v>
      </c>
      <c r="M232" s="217"/>
      <c r="N232" s="217"/>
    </row>
    <row r="233" spans="1:14" s="200" customFormat="1" hidden="1">
      <c r="A233" s="182" t="s">
        <v>101</v>
      </c>
      <c r="B233" s="206"/>
      <c r="C233" s="207" t="s">
        <v>110</v>
      </c>
      <c r="D233" s="207" t="s">
        <v>16</v>
      </c>
      <c r="E233" s="207" t="s">
        <v>112</v>
      </c>
      <c r="F233" s="207" t="s">
        <v>102</v>
      </c>
      <c r="G233" s="219"/>
      <c r="H233" s="220"/>
      <c r="I233" s="211"/>
      <c r="J233" s="211"/>
      <c r="K233" s="211"/>
      <c r="L233" s="211">
        <f t="shared" si="11"/>
        <v>0</v>
      </c>
      <c r="M233" s="219"/>
      <c r="N233" s="219"/>
    </row>
    <row r="234" spans="1:14" s="203" customFormat="1" hidden="1">
      <c r="A234" s="228" t="s">
        <v>113</v>
      </c>
      <c r="B234" s="229"/>
      <c r="C234" s="224" t="s">
        <v>17</v>
      </c>
      <c r="D234" s="224" t="s">
        <v>13</v>
      </c>
      <c r="E234" s="224" t="s">
        <v>78</v>
      </c>
      <c r="F234" s="224" t="s">
        <v>46</v>
      </c>
      <c r="G234" s="225"/>
      <c r="H234" s="226"/>
      <c r="I234" s="227"/>
      <c r="J234" s="227"/>
      <c r="K234" s="227"/>
      <c r="L234" s="211">
        <f t="shared" si="11"/>
        <v>0</v>
      </c>
      <c r="M234" s="225"/>
      <c r="N234" s="225"/>
    </row>
    <row r="235" spans="1:14" s="200" customFormat="1" hidden="1">
      <c r="A235" s="182" t="s">
        <v>25</v>
      </c>
      <c r="B235" s="206"/>
      <c r="C235" s="207" t="s">
        <v>17</v>
      </c>
      <c r="D235" s="207" t="s">
        <v>13</v>
      </c>
      <c r="E235" s="207" t="s">
        <v>108</v>
      </c>
      <c r="F235" s="207" t="s">
        <v>46</v>
      </c>
      <c r="G235" s="219"/>
      <c r="H235" s="220"/>
      <c r="I235" s="211"/>
      <c r="J235" s="211"/>
      <c r="K235" s="211"/>
      <c r="L235" s="211">
        <f t="shared" si="11"/>
        <v>0</v>
      </c>
      <c r="M235" s="219"/>
      <c r="N235" s="219"/>
    </row>
    <row r="236" spans="1:14" s="200" customFormat="1" ht="25.5" hidden="1">
      <c r="A236" s="182" t="s">
        <v>15</v>
      </c>
      <c r="B236" s="206"/>
      <c r="C236" s="207" t="s">
        <v>17</v>
      </c>
      <c r="D236" s="207" t="s">
        <v>13</v>
      </c>
      <c r="E236" s="207" t="s">
        <v>109</v>
      </c>
      <c r="F236" s="207" t="s">
        <v>46</v>
      </c>
      <c r="G236" s="219"/>
      <c r="H236" s="220"/>
      <c r="I236" s="211"/>
      <c r="J236" s="211"/>
      <c r="K236" s="211"/>
      <c r="L236" s="211">
        <f t="shared" si="11"/>
        <v>0</v>
      </c>
      <c r="M236" s="219"/>
      <c r="N236" s="219"/>
    </row>
    <row r="237" spans="1:14" s="200" customFormat="1" hidden="1">
      <c r="A237" s="182" t="s">
        <v>101</v>
      </c>
      <c r="B237" s="206"/>
      <c r="C237" s="207" t="s">
        <v>17</v>
      </c>
      <c r="D237" s="207" t="s">
        <v>13</v>
      </c>
      <c r="E237" s="207" t="s">
        <v>109</v>
      </c>
      <c r="F237" s="207" t="s">
        <v>102</v>
      </c>
      <c r="G237" s="219"/>
      <c r="H237" s="220"/>
      <c r="I237" s="211"/>
      <c r="J237" s="211"/>
      <c r="K237" s="211"/>
      <c r="L237" s="211">
        <f t="shared" si="11"/>
        <v>0</v>
      </c>
      <c r="M237" s="219"/>
      <c r="N237" s="219"/>
    </row>
    <row r="238" spans="1:14" s="200" customFormat="1" hidden="1">
      <c r="A238" s="162" t="s">
        <v>69</v>
      </c>
      <c r="B238" s="183"/>
      <c r="C238" s="207" t="s">
        <v>17</v>
      </c>
      <c r="D238" s="207" t="s">
        <v>13</v>
      </c>
      <c r="E238" s="207" t="s">
        <v>103</v>
      </c>
      <c r="F238" s="207" t="s">
        <v>46</v>
      </c>
      <c r="G238" s="219"/>
      <c r="H238" s="220"/>
      <c r="I238" s="211"/>
      <c r="J238" s="211"/>
      <c r="K238" s="211"/>
      <c r="L238" s="211">
        <f t="shared" si="11"/>
        <v>0</v>
      </c>
      <c r="M238" s="219"/>
      <c r="N238" s="219"/>
    </row>
    <row r="239" spans="1:14" s="200" customFormat="1" ht="38.25" hidden="1">
      <c r="A239" s="170" t="s">
        <v>70</v>
      </c>
      <c r="B239" s="171"/>
      <c r="C239" s="207" t="s">
        <v>17</v>
      </c>
      <c r="D239" s="207" t="s">
        <v>13</v>
      </c>
      <c r="E239" s="207" t="s">
        <v>112</v>
      </c>
      <c r="F239" s="207" t="s">
        <v>46</v>
      </c>
      <c r="G239" s="219"/>
      <c r="H239" s="220"/>
      <c r="I239" s="211"/>
      <c r="J239" s="211"/>
      <c r="K239" s="211"/>
      <c r="L239" s="211">
        <f t="shared" si="11"/>
        <v>0</v>
      </c>
      <c r="M239" s="219"/>
      <c r="N239" s="219"/>
    </row>
    <row r="240" spans="1:14" s="200" customFormat="1" hidden="1">
      <c r="A240" s="182" t="s">
        <v>101</v>
      </c>
      <c r="B240" s="206"/>
      <c r="C240" s="207" t="s">
        <v>110</v>
      </c>
      <c r="D240" s="207" t="s">
        <v>13</v>
      </c>
      <c r="E240" s="207" t="s">
        <v>112</v>
      </c>
      <c r="F240" s="207" t="s">
        <v>102</v>
      </c>
      <c r="G240" s="219"/>
      <c r="H240" s="220"/>
      <c r="I240" s="211"/>
      <c r="J240" s="211"/>
      <c r="K240" s="211"/>
      <c r="L240" s="211">
        <f t="shared" si="11"/>
        <v>0</v>
      </c>
      <c r="M240" s="219"/>
      <c r="N240" s="219"/>
    </row>
    <row r="241" spans="1:14" s="200" customFormat="1" hidden="1">
      <c r="A241" s="182" t="s">
        <v>114</v>
      </c>
      <c r="B241" s="206"/>
      <c r="C241" s="207" t="s">
        <v>17</v>
      </c>
      <c r="D241" s="207" t="s">
        <v>18</v>
      </c>
      <c r="E241" s="207" t="s">
        <v>78</v>
      </c>
      <c r="F241" s="207" t="s">
        <v>46</v>
      </c>
      <c r="G241" s="219"/>
      <c r="H241" s="220"/>
      <c r="I241" s="211"/>
      <c r="J241" s="211"/>
      <c r="K241" s="211"/>
      <c r="L241" s="211">
        <f t="shared" si="11"/>
        <v>0</v>
      </c>
      <c r="M241" s="219"/>
      <c r="N241" s="219"/>
    </row>
    <row r="242" spans="1:14" s="200" customFormat="1" ht="25.5" hidden="1">
      <c r="A242" s="182" t="s">
        <v>115</v>
      </c>
      <c r="B242" s="206"/>
      <c r="C242" s="207" t="s">
        <v>17</v>
      </c>
      <c r="D242" s="207" t="s">
        <v>18</v>
      </c>
      <c r="E242" s="207" t="s">
        <v>117</v>
      </c>
      <c r="F242" s="207" t="s">
        <v>46</v>
      </c>
      <c r="G242" s="219"/>
      <c r="H242" s="220"/>
      <c r="I242" s="211"/>
      <c r="J242" s="211"/>
      <c r="K242" s="211"/>
      <c r="L242" s="211">
        <f t="shared" si="11"/>
        <v>0</v>
      </c>
      <c r="M242" s="219"/>
      <c r="N242" s="219"/>
    </row>
    <row r="243" spans="1:14" s="200" customFormat="1" ht="25.5" hidden="1">
      <c r="A243" s="182" t="s">
        <v>116</v>
      </c>
      <c r="B243" s="206"/>
      <c r="C243" s="207" t="s">
        <v>17</v>
      </c>
      <c r="D243" s="207" t="s">
        <v>18</v>
      </c>
      <c r="E243" s="207" t="s">
        <v>118</v>
      </c>
      <c r="F243" s="207" t="s">
        <v>46</v>
      </c>
      <c r="G243" s="219"/>
      <c r="H243" s="220"/>
      <c r="I243" s="211"/>
      <c r="J243" s="211"/>
      <c r="K243" s="211"/>
      <c r="L243" s="211">
        <f t="shared" si="11"/>
        <v>0</v>
      </c>
      <c r="M243" s="219"/>
      <c r="N243" s="219"/>
    </row>
    <row r="244" spans="1:14" s="200" customFormat="1" ht="25.5" hidden="1">
      <c r="A244" s="182" t="s">
        <v>84</v>
      </c>
      <c r="B244" s="206"/>
      <c r="C244" s="207" t="s">
        <v>17</v>
      </c>
      <c r="D244" s="207" t="s">
        <v>18</v>
      </c>
      <c r="E244" s="207" t="s">
        <v>118</v>
      </c>
      <c r="F244" s="207" t="s">
        <v>85</v>
      </c>
      <c r="G244" s="219"/>
      <c r="H244" s="220"/>
      <c r="I244" s="211"/>
      <c r="J244" s="211"/>
      <c r="K244" s="211"/>
      <c r="L244" s="211">
        <f t="shared" si="11"/>
        <v>0</v>
      </c>
      <c r="M244" s="219"/>
      <c r="N244" s="219"/>
    </row>
    <row r="245" spans="1:14" s="200" customFormat="1" ht="25.5" hidden="1" customHeight="1">
      <c r="A245" s="182"/>
      <c r="B245" s="206"/>
      <c r="C245" s="207"/>
      <c r="D245" s="207"/>
      <c r="E245" s="207"/>
      <c r="F245" s="207"/>
      <c r="G245" s="219"/>
      <c r="H245" s="220"/>
      <c r="I245" s="220"/>
      <c r="J245" s="220"/>
      <c r="K245" s="220"/>
      <c r="L245" s="211"/>
      <c r="M245" s="219"/>
      <c r="N245" s="219"/>
    </row>
    <row r="246" spans="1:14" s="200" customFormat="1" hidden="1">
      <c r="A246" s="182"/>
      <c r="B246" s="206"/>
      <c r="C246" s="207"/>
      <c r="D246" s="207"/>
      <c r="E246" s="207"/>
      <c r="F246" s="207"/>
      <c r="G246" s="219"/>
      <c r="H246" s="220"/>
      <c r="I246" s="220"/>
      <c r="J246" s="220"/>
      <c r="K246" s="220"/>
      <c r="L246" s="211"/>
      <c r="M246" s="219"/>
      <c r="N246" s="219"/>
    </row>
    <row r="247" spans="1:14" s="200" customFormat="1" hidden="1">
      <c r="A247" s="182"/>
      <c r="B247" s="206"/>
      <c r="C247" s="207"/>
      <c r="D247" s="207"/>
      <c r="E247" s="207"/>
      <c r="F247" s="207"/>
      <c r="G247" s="219"/>
      <c r="H247" s="220"/>
      <c r="I247" s="211"/>
      <c r="J247" s="211"/>
      <c r="K247" s="211"/>
      <c r="L247" s="211"/>
      <c r="M247" s="219"/>
      <c r="N247" s="219"/>
    </row>
    <row r="248" spans="1:14" s="200" customFormat="1" hidden="1">
      <c r="A248" s="182"/>
      <c r="B248" s="206"/>
      <c r="C248" s="207"/>
      <c r="D248" s="207"/>
      <c r="E248" s="207"/>
      <c r="F248" s="207"/>
      <c r="G248" s="219"/>
      <c r="H248" s="220"/>
      <c r="I248" s="211"/>
      <c r="J248" s="211"/>
      <c r="K248" s="211"/>
      <c r="L248" s="211"/>
      <c r="M248" s="219"/>
      <c r="N248" s="219"/>
    </row>
    <row r="249" spans="1:14" s="200" customFormat="1" hidden="1">
      <c r="A249" s="170"/>
      <c r="B249" s="171"/>
      <c r="C249" s="172"/>
      <c r="D249" s="172"/>
      <c r="E249" s="172"/>
      <c r="F249" s="172"/>
      <c r="G249" s="219"/>
      <c r="H249" s="220"/>
      <c r="I249" s="211"/>
      <c r="J249" s="211"/>
      <c r="K249" s="211"/>
      <c r="L249" s="211">
        <f t="shared" ref="L249:L260" si="12">G249+J249+K249</f>
        <v>0</v>
      </c>
      <c r="M249" s="219"/>
      <c r="N249" s="219"/>
    </row>
    <row r="250" spans="1:14" s="201" customFormat="1" ht="24" hidden="1" customHeight="1">
      <c r="A250" s="162"/>
      <c r="B250" s="183"/>
      <c r="C250" s="202"/>
      <c r="D250" s="202"/>
      <c r="E250" s="202"/>
      <c r="F250" s="202"/>
      <c r="G250" s="217"/>
      <c r="H250" s="218"/>
      <c r="I250" s="218"/>
      <c r="J250" s="218"/>
      <c r="K250" s="218"/>
      <c r="L250" s="211">
        <f t="shared" si="12"/>
        <v>0</v>
      </c>
      <c r="M250" s="217"/>
      <c r="N250" s="217"/>
    </row>
    <row r="251" spans="1:14" s="200" customFormat="1" hidden="1">
      <c r="A251" s="170"/>
      <c r="B251" s="171"/>
      <c r="C251" s="172"/>
      <c r="D251" s="172"/>
      <c r="E251" s="172"/>
      <c r="F251" s="172"/>
      <c r="G251" s="219"/>
      <c r="H251" s="220"/>
      <c r="I251" s="211"/>
      <c r="J251" s="211"/>
      <c r="K251" s="211"/>
      <c r="L251" s="211">
        <f t="shared" si="12"/>
        <v>0</v>
      </c>
      <c r="M251" s="219"/>
      <c r="N251" s="219"/>
    </row>
    <row r="252" spans="1:14" s="200" customFormat="1" hidden="1">
      <c r="A252" s="170"/>
      <c r="B252" s="171"/>
      <c r="C252" s="172"/>
      <c r="D252" s="172"/>
      <c r="E252" s="172"/>
      <c r="F252" s="172"/>
      <c r="G252" s="219"/>
      <c r="H252" s="220"/>
      <c r="I252" s="211"/>
      <c r="J252" s="211"/>
      <c r="K252" s="211"/>
      <c r="L252" s="211">
        <f t="shared" si="12"/>
        <v>0</v>
      </c>
      <c r="M252" s="219"/>
      <c r="N252" s="219"/>
    </row>
    <row r="253" spans="1:14" s="200" customFormat="1" hidden="1">
      <c r="A253" s="170"/>
      <c r="B253" s="171"/>
      <c r="C253" s="172"/>
      <c r="D253" s="172"/>
      <c r="E253" s="172"/>
      <c r="F253" s="172"/>
      <c r="G253" s="219"/>
      <c r="H253" s="220"/>
      <c r="I253" s="211">
        <f>G253+H253</f>
        <v>0</v>
      </c>
      <c r="J253" s="211"/>
      <c r="K253" s="211"/>
      <c r="L253" s="211">
        <f t="shared" si="12"/>
        <v>0</v>
      </c>
      <c r="M253" s="219"/>
      <c r="N253" s="219"/>
    </row>
    <row r="254" spans="1:14" s="200" customFormat="1" ht="14.25" hidden="1">
      <c r="A254" s="182" t="s">
        <v>27</v>
      </c>
      <c r="B254" s="204"/>
      <c r="C254" s="205" t="s">
        <v>17</v>
      </c>
      <c r="D254" s="205" t="s">
        <v>16</v>
      </c>
      <c r="E254" s="205">
        <v>0</v>
      </c>
      <c r="F254" s="205">
        <v>0</v>
      </c>
      <c r="G254" s="219"/>
      <c r="H254" s="220">
        <f>H255</f>
        <v>0</v>
      </c>
      <c r="I254" s="211">
        <f>G254+H254</f>
        <v>0</v>
      </c>
      <c r="J254" s="211"/>
      <c r="K254" s="211"/>
      <c r="L254" s="211">
        <f t="shared" si="12"/>
        <v>0</v>
      </c>
      <c r="M254" s="219"/>
      <c r="N254" s="219"/>
    </row>
    <row r="255" spans="1:14" s="200" customFormat="1" ht="25.5" hidden="1">
      <c r="A255" s="182" t="s">
        <v>28</v>
      </c>
      <c r="B255" s="206"/>
      <c r="C255" s="207" t="s">
        <v>17</v>
      </c>
      <c r="D255" s="207" t="s">
        <v>16</v>
      </c>
      <c r="E255" s="207" t="s">
        <v>29</v>
      </c>
      <c r="F255" s="185">
        <v>0</v>
      </c>
      <c r="G255" s="219"/>
      <c r="H255" s="220">
        <f>H256</f>
        <v>0</v>
      </c>
      <c r="I255" s="211">
        <f>G255+H255</f>
        <v>0</v>
      </c>
      <c r="J255" s="211"/>
      <c r="K255" s="211"/>
      <c r="L255" s="211">
        <f t="shared" si="12"/>
        <v>0</v>
      </c>
      <c r="M255" s="219"/>
      <c r="N255" s="219"/>
    </row>
    <row r="256" spans="1:14" s="200" customFormat="1" ht="25.5" hidden="1">
      <c r="A256" s="170" t="s">
        <v>24</v>
      </c>
      <c r="B256" s="171"/>
      <c r="C256" s="172" t="s">
        <v>17</v>
      </c>
      <c r="D256" s="172" t="s">
        <v>16</v>
      </c>
      <c r="E256" s="172" t="s">
        <v>29</v>
      </c>
      <c r="F256" s="172" t="s">
        <v>26</v>
      </c>
      <c r="G256" s="219"/>
      <c r="H256" s="220"/>
      <c r="I256" s="211">
        <f>G256+H256</f>
        <v>0</v>
      </c>
      <c r="J256" s="211"/>
      <c r="K256" s="211"/>
      <c r="L256" s="211">
        <f t="shared" si="12"/>
        <v>0</v>
      </c>
      <c r="M256" s="219"/>
      <c r="N256" s="219"/>
    </row>
    <row r="257" spans="1:14" s="200" customFormat="1" hidden="1">
      <c r="A257" s="170" t="s">
        <v>68</v>
      </c>
      <c r="B257" s="171"/>
      <c r="C257" s="172" t="s">
        <v>17</v>
      </c>
      <c r="D257" s="172" t="s">
        <v>13</v>
      </c>
      <c r="E257" s="172"/>
      <c r="F257" s="172"/>
      <c r="G257" s="219"/>
      <c r="H257" s="220" t="e">
        <f>H260+H258</f>
        <v>#REF!</v>
      </c>
      <c r="I257" s="211" t="e">
        <f>G257+H257</f>
        <v>#REF!</v>
      </c>
      <c r="J257" s="211"/>
      <c r="K257" s="211"/>
      <c r="L257" s="211">
        <f t="shared" si="12"/>
        <v>0</v>
      </c>
      <c r="M257" s="219"/>
      <c r="N257" s="219"/>
    </row>
    <row r="258" spans="1:14" s="200" customFormat="1" ht="44.25" customHeight="1">
      <c r="A258" s="170" t="s">
        <v>176</v>
      </c>
      <c r="B258" s="204" t="s">
        <v>102</v>
      </c>
      <c r="C258" s="205" t="s">
        <v>18</v>
      </c>
      <c r="D258" s="205" t="s">
        <v>10</v>
      </c>
      <c r="E258" s="164" t="s">
        <v>175</v>
      </c>
      <c r="F258" s="172" t="s">
        <v>178</v>
      </c>
      <c r="G258" s="180">
        <v>125</v>
      </c>
      <c r="H258" s="220">
        <f>H259</f>
        <v>0</v>
      </c>
      <c r="I258" s="211">
        <f>I259</f>
        <v>125</v>
      </c>
      <c r="J258" s="211"/>
      <c r="K258" s="211"/>
      <c r="L258" s="211">
        <f t="shared" si="12"/>
        <v>125</v>
      </c>
      <c r="M258" s="230"/>
      <c r="N258" s="180">
        <f t="shared" ref="N258:N269" si="13">G258+M258</f>
        <v>125</v>
      </c>
    </row>
    <row r="259" spans="1:14" s="200" customFormat="1" ht="24" customHeight="1">
      <c r="A259" s="170" t="s">
        <v>177</v>
      </c>
      <c r="B259" s="204" t="s">
        <v>102</v>
      </c>
      <c r="C259" s="205" t="s">
        <v>18</v>
      </c>
      <c r="D259" s="205" t="s">
        <v>10</v>
      </c>
      <c r="E259" s="164" t="s">
        <v>175</v>
      </c>
      <c r="F259" s="172" t="s">
        <v>179</v>
      </c>
      <c r="G259" s="180">
        <v>125</v>
      </c>
      <c r="H259" s="220"/>
      <c r="I259" s="211">
        <f>G259+H259</f>
        <v>125</v>
      </c>
      <c r="J259" s="211"/>
      <c r="K259" s="211"/>
      <c r="L259" s="211">
        <f t="shared" si="12"/>
        <v>125</v>
      </c>
      <c r="M259" s="230"/>
      <c r="N259" s="180">
        <f t="shared" si="13"/>
        <v>125</v>
      </c>
    </row>
    <row r="260" spans="1:14" s="200" customFormat="1" ht="66.75" customHeight="1">
      <c r="A260" s="170" t="s">
        <v>180</v>
      </c>
      <c r="B260" s="204" t="s">
        <v>102</v>
      </c>
      <c r="C260" s="205" t="s">
        <v>18</v>
      </c>
      <c r="D260" s="205" t="s">
        <v>10</v>
      </c>
      <c r="E260" s="164" t="s">
        <v>175</v>
      </c>
      <c r="F260" s="172" t="s">
        <v>179</v>
      </c>
      <c r="G260" s="180">
        <v>125</v>
      </c>
      <c r="H260" s="220" t="e">
        <f>#REF!</f>
        <v>#REF!</v>
      </c>
      <c r="I260" s="211" t="e">
        <f>G260+H260</f>
        <v>#REF!</v>
      </c>
      <c r="J260" s="211"/>
      <c r="K260" s="211"/>
      <c r="L260" s="211">
        <f t="shared" si="12"/>
        <v>125</v>
      </c>
      <c r="M260" s="231"/>
      <c r="N260" s="180">
        <f t="shared" si="13"/>
        <v>125</v>
      </c>
    </row>
    <row r="261" spans="1:14" s="212" customFormat="1" ht="23.25" customHeight="1">
      <c r="A261" s="154" t="s">
        <v>200</v>
      </c>
      <c r="B261" s="176" t="s">
        <v>102</v>
      </c>
      <c r="C261" s="177" t="s">
        <v>18</v>
      </c>
      <c r="D261" s="177" t="s">
        <v>10</v>
      </c>
      <c r="E261" s="177" t="s">
        <v>143</v>
      </c>
      <c r="F261" s="177" t="s">
        <v>46</v>
      </c>
      <c r="G261" s="232"/>
      <c r="H261" s="233"/>
      <c r="I261" s="233"/>
      <c r="J261" s="233"/>
      <c r="K261" s="233"/>
      <c r="L261" s="168"/>
      <c r="M261" s="209">
        <f>M262+M266</f>
        <v>232.8</v>
      </c>
      <c r="N261" s="209">
        <f t="shared" si="13"/>
        <v>232.8</v>
      </c>
    </row>
    <row r="262" spans="1:14" s="201" customFormat="1" ht="82.5" customHeight="1">
      <c r="A262" s="154" t="s">
        <v>201</v>
      </c>
      <c r="B262" s="234" t="s">
        <v>102</v>
      </c>
      <c r="C262" s="177" t="s">
        <v>18</v>
      </c>
      <c r="D262" s="177" t="s">
        <v>10</v>
      </c>
      <c r="E262" s="177" t="s">
        <v>202</v>
      </c>
      <c r="F262" s="177" t="s">
        <v>46</v>
      </c>
      <c r="G262" s="157"/>
      <c r="H262" s="233"/>
      <c r="I262" s="233"/>
      <c r="J262" s="233"/>
      <c r="K262" s="233"/>
      <c r="L262" s="160"/>
      <c r="M262" s="157">
        <v>90.8</v>
      </c>
      <c r="N262" s="157">
        <f t="shared" si="13"/>
        <v>90.8</v>
      </c>
    </row>
    <row r="263" spans="1:14" s="201" customFormat="1" ht="30" customHeight="1">
      <c r="A263" s="170" t="s">
        <v>150</v>
      </c>
      <c r="B263" s="206" t="s">
        <v>102</v>
      </c>
      <c r="C263" s="205" t="s">
        <v>18</v>
      </c>
      <c r="D263" s="205" t="s">
        <v>10</v>
      </c>
      <c r="E263" s="205" t="s">
        <v>202</v>
      </c>
      <c r="F263" s="164" t="s">
        <v>155</v>
      </c>
      <c r="G263" s="232"/>
      <c r="H263" s="235"/>
      <c r="I263" s="235"/>
      <c r="J263" s="235"/>
      <c r="K263" s="235"/>
      <c r="L263" s="168"/>
      <c r="M263" s="232">
        <v>90.8</v>
      </c>
      <c r="N263" s="232">
        <f t="shared" si="13"/>
        <v>90.8</v>
      </c>
    </row>
    <row r="264" spans="1:14" s="201" customFormat="1" ht="27" customHeight="1">
      <c r="A264" s="170" t="s">
        <v>151</v>
      </c>
      <c r="B264" s="206" t="s">
        <v>102</v>
      </c>
      <c r="C264" s="205" t="s">
        <v>18</v>
      </c>
      <c r="D264" s="205" t="s">
        <v>10</v>
      </c>
      <c r="E264" s="205" t="s">
        <v>202</v>
      </c>
      <c r="F264" s="164" t="s">
        <v>156</v>
      </c>
      <c r="G264" s="232"/>
      <c r="H264" s="235"/>
      <c r="I264" s="235"/>
      <c r="J264" s="235"/>
      <c r="K264" s="235"/>
      <c r="L264" s="168"/>
      <c r="M264" s="232">
        <v>90.8</v>
      </c>
      <c r="N264" s="232">
        <f t="shared" si="13"/>
        <v>90.8</v>
      </c>
    </row>
    <row r="265" spans="1:14" s="201" customFormat="1" ht="28.5" customHeight="1">
      <c r="A265" s="170" t="s">
        <v>152</v>
      </c>
      <c r="B265" s="206" t="s">
        <v>102</v>
      </c>
      <c r="C265" s="205" t="s">
        <v>18</v>
      </c>
      <c r="D265" s="205" t="s">
        <v>10</v>
      </c>
      <c r="E265" s="205" t="s">
        <v>202</v>
      </c>
      <c r="F265" s="164" t="s">
        <v>157</v>
      </c>
      <c r="G265" s="232"/>
      <c r="H265" s="235"/>
      <c r="I265" s="168"/>
      <c r="J265" s="168"/>
      <c r="K265" s="168"/>
      <c r="L265" s="168"/>
      <c r="M265" s="232">
        <v>90.8</v>
      </c>
      <c r="N265" s="232">
        <f t="shared" si="13"/>
        <v>90.8</v>
      </c>
    </row>
    <row r="266" spans="1:14" s="201" customFormat="1" ht="110.25" customHeight="1">
      <c r="A266" s="197" t="s">
        <v>203</v>
      </c>
      <c r="B266" s="234" t="s">
        <v>102</v>
      </c>
      <c r="C266" s="177" t="s">
        <v>18</v>
      </c>
      <c r="D266" s="177" t="s">
        <v>10</v>
      </c>
      <c r="E266" s="177" t="s">
        <v>204</v>
      </c>
      <c r="F266" s="177" t="s">
        <v>46</v>
      </c>
      <c r="G266" s="157"/>
      <c r="H266" s="233"/>
      <c r="I266" s="160"/>
      <c r="J266" s="160"/>
      <c r="K266" s="160"/>
      <c r="L266" s="160"/>
      <c r="M266" s="158">
        <v>142</v>
      </c>
      <c r="N266" s="158">
        <f t="shared" si="13"/>
        <v>142</v>
      </c>
    </row>
    <row r="267" spans="1:14" s="45" customFormat="1" ht="27" customHeight="1">
      <c r="A267" s="17" t="s">
        <v>150</v>
      </c>
      <c r="B267" s="63" t="s">
        <v>102</v>
      </c>
      <c r="C267" s="3" t="s">
        <v>18</v>
      </c>
      <c r="D267" s="3" t="s">
        <v>10</v>
      </c>
      <c r="E267" s="19" t="s">
        <v>204</v>
      </c>
      <c r="F267" s="38" t="s">
        <v>155</v>
      </c>
      <c r="G267" s="75"/>
      <c r="H267" s="128"/>
      <c r="I267" s="129"/>
      <c r="J267" s="129"/>
      <c r="K267" s="129"/>
      <c r="L267" s="130"/>
      <c r="M267" s="131">
        <v>142</v>
      </c>
      <c r="N267" s="131">
        <f t="shared" si="13"/>
        <v>142</v>
      </c>
    </row>
    <row r="268" spans="1:14" s="45" customFormat="1" ht="29.25" customHeight="1">
      <c r="A268" s="17" t="s">
        <v>151</v>
      </c>
      <c r="B268" s="63" t="s">
        <v>102</v>
      </c>
      <c r="C268" s="3" t="s">
        <v>18</v>
      </c>
      <c r="D268" s="3" t="s">
        <v>10</v>
      </c>
      <c r="E268" s="19" t="s">
        <v>204</v>
      </c>
      <c r="F268" s="38" t="s">
        <v>156</v>
      </c>
      <c r="G268" s="75"/>
      <c r="H268" s="128"/>
      <c r="I268" s="129"/>
      <c r="J268" s="129"/>
      <c r="K268" s="129"/>
      <c r="L268" s="130"/>
      <c r="M268" s="131">
        <v>142</v>
      </c>
      <c r="N268" s="131">
        <f t="shared" si="13"/>
        <v>142</v>
      </c>
    </row>
    <row r="269" spans="1:14" s="45" customFormat="1" ht="26.25" customHeight="1">
      <c r="A269" s="17" t="s">
        <v>152</v>
      </c>
      <c r="B269" s="63" t="s">
        <v>102</v>
      </c>
      <c r="C269" s="3" t="s">
        <v>18</v>
      </c>
      <c r="D269" s="3" t="s">
        <v>10</v>
      </c>
      <c r="E269" s="19" t="s">
        <v>204</v>
      </c>
      <c r="F269" s="38" t="s">
        <v>157</v>
      </c>
      <c r="G269" s="75"/>
      <c r="H269" s="128"/>
      <c r="I269" s="129"/>
      <c r="J269" s="129"/>
      <c r="K269" s="129"/>
      <c r="L269" s="130"/>
      <c r="M269" s="131">
        <v>142</v>
      </c>
      <c r="N269" s="131">
        <f t="shared" si="13"/>
        <v>142</v>
      </c>
    </row>
    <row r="270" spans="1:14" s="7" customFormat="1" ht="27.75" customHeight="1">
      <c r="A270" s="71" t="s">
        <v>31</v>
      </c>
      <c r="B270" s="73" t="s">
        <v>102</v>
      </c>
      <c r="C270" s="73" t="s">
        <v>32</v>
      </c>
      <c r="D270" s="73" t="s">
        <v>32</v>
      </c>
      <c r="E270" s="73" t="s">
        <v>71</v>
      </c>
      <c r="F270" s="73" t="s">
        <v>46</v>
      </c>
      <c r="G270" s="77">
        <f>G14+G77+G101+G107+G196</f>
        <v>453.6</v>
      </c>
      <c r="H270" s="8"/>
      <c r="I270" s="8"/>
      <c r="J270" s="8"/>
      <c r="K270" s="8"/>
      <c r="L270" s="8"/>
      <c r="M270" s="121">
        <f>M14+M107+M261</f>
        <v>249.8</v>
      </c>
      <c r="N270" s="77">
        <f>N14+N77+N101+N107+N196+N261</f>
        <v>703.40000000000009</v>
      </c>
    </row>
    <row r="271" spans="1:14" s="7" customFormat="1">
      <c r="A271" s="72"/>
      <c r="G271" s="8"/>
      <c r="H271" s="8"/>
      <c r="I271" s="8"/>
      <c r="J271" s="8"/>
      <c r="K271" s="8"/>
      <c r="L271" s="8"/>
    </row>
    <row r="272" spans="1:14" s="7" customFormat="1">
      <c r="A272" s="72"/>
    </row>
    <row r="273" spans="1:1" s="7" customFormat="1">
      <c r="A273" s="72"/>
    </row>
    <row r="274" spans="1:1" s="7" customFormat="1">
      <c r="A274" s="72"/>
    </row>
    <row r="275" spans="1:1" s="7" customFormat="1"/>
    <row r="276" spans="1:1" s="7" customFormat="1"/>
    <row r="277" spans="1:1" s="7" customFormat="1"/>
    <row r="278" spans="1:1" s="7" customFormat="1"/>
    <row r="279" spans="1:1" s="7" customFormat="1"/>
    <row r="280" spans="1:1" s="7" customFormat="1"/>
    <row r="281" spans="1:1" s="7" customFormat="1"/>
    <row r="282" spans="1:1" s="7" customFormat="1"/>
    <row r="283" spans="1:1" s="7" customFormat="1"/>
    <row r="284" spans="1:1" s="7" customFormat="1"/>
    <row r="285" spans="1:1" s="7" customFormat="1"/>
    <row r="286" spans="1:1" s="7" customFormat="1"/>
    <row r="287" spans="1:1" s="7" customFormat="1"/>
    <row r="288" spans="1:1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</sheetData>
  <autoFilter ref="A14:G266"/>
  <mergeCells count="15">
    <mergeCell ref="L10:L12"/>
    <mergeCell ref="F1:L1"/>
    <mergeCell ref="A6:G7"/>
    <mergeCell ref="G9:L9"/>
    <mergeCell ref="A10:A12"/>
    <mergeCell ref="B10:B12"/>
    <mergeCell ref="C10:C12"/>
    <mergeCell ref="D10:D12"/>
    <mergeCell ref="E10:E12"/>
    <mergeCell ref="J10:J12"/>
    <mergeCell ref="K10:K12"/>
    <mergeCell ref="F10:F12"/>
    <mergeCell ref="G10:G12"/>
    <mergeCell ref="H10:H12"/>
    <mergeCell ref="I10:I12"/>
  </mergeCells>
  <phoneticPr fontId="0" type="noConversion"/>
  <pageMargins left="0.84" right="0.31" top="0.51" bottom="0.33" header="0.26" footer="0.31"/>
  <pageSetup paperSize="9" scale="70" fitToHeight="10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2015 вед.струк</vt:lpstr>
      <vt:lpstr>' 2015 вед.струк'!Заголовки_для_печати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2013-10-31T12:44:20Z</cp:lastPrinted>
  <dcterms:created xsi:type="dcterms:W3CDTF">2004-10-22T12:47:09Z</dcterms:created>
  <dcterms:modified xsi:type="dcterms:W3CDTF">2015-04-14T10:28:11Z</dcterms:modified>
</cp:coreProperties>
</file>